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V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1" i="12" l="1"/>
  <c r="X27" i="7"/>
  <c r="X23" i="12"/>
  <c r="X19" i="12"/>
  <c r="Y17" i="7"/>
  <c r="Y15" i="7"/>
  <c r="X15" i="7"/>
  <c r="Y30" i="12"/>
  <c r="X29" i="12"/>
  <c r="Y27" i="8"/>
  <c r="X25" i="12"/>
  <c r="Y23" i="12"/>
  <c r="X21" i="12"/>
  <c r="Y19" i="12"/>
  <c r="Y15" i="8"/>
  <c r="X15" i="8"/>
  <c r="X13" i="12"/>
  <c r="Y11" i="12"/>
  <c r="X9" i="12"/>
  <c r="Y7" i="12"/>
  <c r="X4" i="8"/>
  <c r="Y32" i="13"/>
  <c r="X31" i="13"/>
  <c r="X27" i="9"/>
  <c r="Y27" i="9"/>
  <c r="X25" i="13"/>
  <c r="Y24" i="13"/>
  <c r="X24" i="10"/>
  <c r="X23" i="13"/>
  <c r="X21" i="13"/>
  <c r="Y20" i="13"/>
  <c r="X19" i="13"/>
  <c r="Y17" i="9"/>
  <c r="Y15" i="9"/>
  <c r="X16" i="10"/>
  <c r="X13" i="13"/>
  <c r="Y12" i="13"/>
  <c r="X11" i="13"/>
  <c r="X10" i="10"/>
  <c r="X9" i="13"/>
  <c r="Y8" i="13"/>
  <c r="X7" i="13"/>
  <c r="X32" i="10"/>
  <c r="Y30" i="10"/>
  <c r="X30" i="10"/>
  <c r="X29" i="10"/>
  <c r="X28" i="10"/>
  <c r="Y26" i="10"/>
  <c r="X26" i="10"/>
  <c r="X25" i="10"/>
  <c r="Y22" i="10"/>
  <c r="X22" i="10"/>
  <c r="X21" i="10"/>
  <c r="X20" i="10"/>
  <c r="Y19" i="10"/>
  <c r="Y18" i="10"/>
  <c r="X18" i="10"/>
  <c r="Y14" i="10"/>
  <c r="X14" i="10"/>
  <c r="X13" i="10"/>
  <c r="X12" i="10"/>
  <c r="Y11" i="10"/>
  <c r="Y10" i="10"/>
  <c r="X9" i="10"/>
  <c r="X8" i="10"/>
  <c r="Y7" i="10"/>
  <c r="Y6" i="10"/>
  <c r="X6" i="10"/>
  <c r="X5" i="10"/>
  <c r="Y27" i="11"/>
  <c r="X27" i="11"/>
  <c r="Y22" i="14"/>
  <c r="Y22" i="17" s="1"/>
  <c r="Y15" i="11"/>
  <c r="X15" i="11"/>
  <c r="Y10" i="14"/>
  <c r="Y10" i="17" s="1"/>
  <c r="Y9" i="14"/>
  <c r="Y9" i="17" s="1"/>
  <c r="Y6" i="14"/>
  <c r="X4" i="11"/>
  <c r="Y32" i="12"/>
  <c r="X32" i="12"/>
  <c r="X30" i="12"/>
  <c r="Y28" i="12"/>
  <c r="X28" i="12"/>
  <c r="X26" i="12"/>
  <c r="Y24" i="12"/>
  <c r="X24" i="12"/>
  <c r="X22" i="12"/>
  <c r="Y20" i="12"/>
  <c r="X20" i="12"/>
  <c r="X18" i="12"/>
  <c r="Y12" i="12"/>
  <c r="X12" i="12"/>
  <c r="X10" i="12"/>
  <c r="Y8" i="12"/>
  <c r="X8" i="12"/>
  <c r="X6" i="12"/>
  <c r="X32" i="13"/>
  <c r="Y31" i="13"/>
  <c r="Y30" i="13"/>
  <c r="X30" i="13"/>
  <c r="X29" i="13"/>
  <c r="X28" i="13"/>
  <c r="Y26" i="13"/>
  <c r="X26" i="13"/>
  <c r="X24" i="13"/>
  <c r="Y23" i="13"/>
  <c r="Y22" i="13"/>
  <c r="X22" i="13"/>
  <c r="X20" i="13"/>
  <c r="Y19" i="13"/>
  <c r="Y18" i="13"/>
  <c r="X18" i="13"/>
  <c r="X12" i="13"/>
  <c r="Y11" i="13"/>
  <c r="Y10" i="13"/>
  <c r="X10" i="13"/>
  <c r="X8" i="13"/>
  <c r="Y7" i="13"/>
  <c r="Y6" i="13"/>
  <c r="X6" i="13"/>
  <c r="Y32" i="14"/>
  <c r="Y32" i="17" s="1"/>
  <c r="X32" i="14"/>
  <c r="X32" i="17" s="1"/>
  <c r="Y31" i="14"/>
  <c r="Y31" i="17" s="1"/>
  <c r="X31" i="14"/>
  <c r="X31" i="17" s="1"/>
  <c r="Y30" i="14"/>
  <c r="X30" i="14"/>
  <c r="X29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4" i="14"/>
  <c r="X24" i="17" s="1"/>
  <c r="Y23" i="14"/>
  <c r="Y23" i="17" s="1"/>
  <c r="X23" i="14"/>
  <c r="X23" i="17" s="1"/>
  <c r="X22" i="14"/>
  <c r="X22" i="17" s="1"/>
  <c r="X21" i="14"/>
  <c r="Y20" i="14"/>
  <c r="X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Y8" i="14"/>
  <c r="X8" i="14"/>
  <c r="Y7" i="14"/>
  <c r="X6" i="14"/>
  <c r="X5" i="14"/>
  <c r="Y17" i="18"/>
  <c r="Y15" i="18"/>
  <c r="X15" i="18"/>
  <c r="Y14" i="18"/>
  <c r="Y14" i="23" s="1"/>
  <c r="X4" i="18"/>
  <c r="X3" i="18" s="1"/>
  <c r="X32" i="23"/>
  <c r="X30" i="23"/>
  <c r="Y26" i="23"/>
  <c r="X26" i="23"/>
  <c r="X24" i="23"/>
  <c r="Y22" i="23"/>
  <c r="X22" i="23"/>
  <c r="X20" i="23"/>
  <c r="Y15" i="19"/>
  <c r="X15" i="19"/>
  <c r="X12" i="23"/>
  <c r="Y10" i="23"/>
  <c r="X10" i="23"/>
  <c r="X8" i="23"/>
  <c r="Y6" i="23"/>
  <c r="X30" i="24"/>
  <c r="Y29" i="21"/>
  <c r="X26" i="24"/>
  <c r="Y25" i="21"/>
  <c r="X23" i="21"/>
  <c r="X22" i="24"/>
  <c r="Y21" i="21"/>
  <c r="X19" i="21"/>
  <c r="Y17" i="20"/>
  <c r="Y13" i="21"/>
  <c r="X10" i="24"/>
  <c r="Y9" i="21"/>
  <c r="X9" i="21"/>
  <c r="X6" i="24"/>
  <c r="Y5" i="21"/>
  <c r="X4" i="20"/>
  <c r="Y31" i="21"/>
  <c r="X31" i="21"/>
  <c r="Y30" i="21"/>
  <c r="X30" i="21"/>
  <c r="X29" i="21"/>
  <c r="X26" i="21"/>
  <c r="X25" i="21"/>
  <c r="Y23" i="21"/>
  <c r="X22" i="21"/>
  <c r="X21" i="21"/>
  <c r="Y19" i="21"/>
  <c r="Y14" i="21"/>
  <c r="X13" i="21"/>
  <c r="Y11" i="21"/>
  <c r="X11" i="21"/>
  <c r="Y10" i="21"/>
  <c r="Y7" i="21"/>
  <c r="X7" i="21"/>
  <c r="Y6" i="21"/>
  <c r="X5" i="21"/>
  <c r="X31" i="25"/>
  <c r="X31" i="28" s="1"/>
  <c r="Y27" i="22"/>
  <c r="X27" i="22"/>
  <c r="Y22" i="25"/>
  <c r="Y22" i="28" s="1"/>
  <c r="Y21" i="25"/>
  <c r="X21" i="25"/>
  <c r="Y18" i="25"/>
  <c r="X17" i="22"/>
  <c r="Y15" i="22"/>
  <c r="X15" i="22"/>
  <c r="Y10" i="25"/>
  <c r="Y10" i="28" s="1"/>
  <c r="Y9" i="25"/>
  <c r="Y9" i="28" s="1"/>
  <c r="Y6" i="25"/>
  <c r="X4" i="22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X25" i="24"/>
  <c r="Y23" i="24"/>
  <c r="X23" i="24"/>
  <c r="Y22" i="24"/>
  <c r="Y21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Y30" i="25"/>
  <c r="X30" i="25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X22" i="25"/>
  <c r="X22" i="28" s="1"/>
  <c r="Y20" i="25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X23" i="29"/>
  <c r="X20" i="29"/>
  <c r="X7" i="29" s="1"/>
  <c r="Y19" i="29"/>
  <c r="X19" i="29"/>
  <c r="X6" i="29" s="1"/>
  <c r="X18" i="29"/>
  <c r="Y27" i="29"/>
  <c r="Y14" i="29" s="1"/>
  <c r="X27" i="29"/>
  <c r="Y26" i="29"/>
  <c r="X26" i="29"/>
  <c r="X24" i="29"/>
  <c r="X11" i="29" s="1"/>
  <c r="Y23" i="29"/>
  <c r="Y10" i="29" s="1"/>
  <c r="Y21" i="29"/>
  <c r="Y8" i="29" s="1"/>
  <c r="X21" i="29"/>
  <c r="X8" i="29" s="1"/>
  <c r="Y18" i="29"/>
  <c r="Y5" i="29" s="1"/>
  <c r="X14" i="29"/>
  <c r="Y5" i="30"/>
  <c r="Y3" i="30" s="1"/>
  <c r="X5" i="30"/>
  <c r="X3" i="30" s="1"/>
  <c r="Y5" i="31"/>
  <c r="Y3" i="31" s="1"/>
  <c r="X5" i="32"/>
  <c r="X3" i="32" s="1"/>
  <c r="X5" i="33"/>
  <c r="X3" i="33" s="1"/>
  <c r="Y5" i="33"/>
  <c r="Y3" i="33" s="1"/>
  <c r="Y5" i="34"/>
  <c r="Y3" i="34" s="1"/>
  <c r="X5" i="34"/>
  <c r="X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Y125" i="44"/>
  <c r="X125" i="44"/>
  <c r="Y109" i="44"/>
  <c r="X109" i="44"/>
  <c r="Y106" i="44"/>
  <c r="X106" i="44"/>
  <c r="Y85" i="44"/>
  <c r="X85" i="44"/>
  <c r="X82" i="44"/>
  <c r="X66" i="44"/>
  <c r="Y66" i="44"/>
  <c r="Y63" i="44"/>
  <c r="X47" i="44"/>
  <c r="Y47" i="44"/>
  <c r="Y44" i="44"/>
  <c r="X44" i="44"/>
  <c r="X28" i="44"/>
  <c r="Y28" i="44"/>
  <c r="Y25" i="44"/>
  <c r="Y7" i="44"/>
  <c r="X7" i="44"/>
  <c r="Y4" i="44"/>
  <c r="X177" i="46"/>
  <c r="Y174" i="46"/>
  <c r="X173" i="46"/>
  <c r="Y170" i="46"/>
  <c r="X169" i="46"/>
  <c r="Y166" i="46"/>
  <c r="Y164" i="45"/>
  <c r="X162" i="45"/>
  <c r="Y162" i="45"/>
  <c r="Y157" i="46"/>
  <c r="X156" i="46"/>
  <c r="Y153" i="46"/>
  <c r="X152" i="46"/>
  <c r="Y149" i="46"/>
  <c r="X148" i="46"/>
  <c r="Y146" i="45"/>
  <c r="X146" i="45"/>
  <c r="X144" i="45"/>
  <c r="Y140" i="46"/>
  <c r="X139" i="46"/>
  <c r="Y136" i="46"/>
  <c r="X135" i="46"/>
  <c r="Y132" i="46"/>
  <c r="X131" i="46"/>
  <c r="Y128" i="45"/>
  <c r="X128" i="45"/>
  <c r="Y125" i="45"/>
  <c r="X122" i="46"/>
  <c r="X118" i="46"/>
  <c r="Y109" i="45"/>
  <c r="Y109" i="46" s="1"/>
  <c r="X109" i="45"/>
  <c r="X109" i="46" s="1"/>
  <c r="Y106" i="45"/>
  <c r="Y106" i="46" s="1"/>
  <c r="X106" i="45"/>
  <c r="Y85" i="45"/>
  <c r="X85" i="45"/>
  <c r="Y82" i="45"/>
  <c r="Y77" i="46"/>
  <c r="Y73" i="46"/>
  <c r="Y69" i="46"/>
  <c r="Y66" i="45"/>
  <c r="X66" i="45"/>
  <c r="Y60" i="46"/>
  <c r="Y56" i="46"/>
  <c r="Y52" i="46"/>
  <c r="Y47" i="45"/>
  <c r="X47" i="45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X144" i="47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X63" i="47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4" i="47"/>
  <c r="X4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8" i="49"/>
  <c r="Y7" i="49" s="1"/>
  <c r="X8" i="49"/>
  <c r="X7" i="49" s="1"/>
  <c r="Y4" i="49"/>
  <c r="X4" i="49"/>
  <c r="Y164" i="50"/>
  <c r="X164" i="50"/>
  <c r="Y162" i="50"/>
  <c r="X162" i="50"/>
  <c r="Y146" i="50"/>
  <c r="X146" i="50"/>
  <c r="Y144" i="50"/>
  <c r="X144" i="50"/>
  <c r="Y128" i="50"/>
  <c r="X128" i="50"/>
  <c r="Y109" i="50"/>
  <c r="X109" i="50"/>
  <c r="X106" i="50"/>
  <c r="X105" i="50" s="1"/>
  <c r="Y106" i="50"/>
  <c r="Y105" i="50" s="1"/>
  <c r="Y85" i="50"/>
  <c r="X85" i="50"/>
  <c r="Y82" i="50"/>
  <c r="X82" i="50"/>
  <c r="Y66" i="50"/>
  <c r="X66" i="50"/>
  <c r="Y63" i="50"/>
  <c r="Y62" i="50" s="1"/>
  <c r="Y47" i="50"/>
  <c r="X47" i="50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X159" i="56"/>
  <c r="X155" i="56"/>
  <c r="X151" i="56"/>
  <c r="Y146" i="54"/>
  <c r="X144" i="54"/>
  <c r="Y144" i="54"/>
  <c r="Y128" i="54"/>
  <c r="X128" i="54"/>
  <c r="X121" i="56"/>
  <c r="X117" i="56"/>
  <c r="X113" i="56"/>
  <c r="Y109" i="54"/>
  <c r="X109" i="54"/>
  <c r="Y106" i="54"/>
  <c r="X106" i="54"/>
  <c r="X85" i="54"/>
  <c r="Y85" i="54"/>
  <c r="Y66" i="54"/>
  <c r="X66" i="54"/>
  <c r="Y63" i="54"/>
  <c r="X63" i="54"/>
  <c r="Y47" i="54"/>
  <c r="X47" i="54"/>
  <c r="Y44" i="54"/>
  <c r="Y28" i="54"/>
  <c r="X28" i="54"/>
  <c r="Y25" i="54"/>
  <c r="X25" i="54"/>
  <c r="Y7" i="54"/>
  <c r="X7" i="54"/>
  <c r="Y4" i="54"/>
  <c r="X4" i="54"/>
  <c r="X175" i="56"/>
  <c r="Y173" i="56"/>
  <c r="X173" i="56"/>
  <c r="X171" i="56"/>
  <c r="Y168" i="56"/>
  <c r="Y167" i="56"/>
  <c r="X167" i="56"/>
  <c r="Y164" i="55"/>
  <c r="Y164" i="56" s="1"/>
  <c r="X164" i="55"/>
  <c r="Y162" i="55"/>
  <c r="Y159" i="56"/>
  <c r="X158" i="56"/>
  <c r="X154" i="56"/>
  <c r="Y153" i="56"/>
  <c r="X153" i="56"/>
  <c r="X150" i="56"/>
  <c r="Y148" i="56"/>
  <c r="X148" i="56"/>
  <c r="Y146" i="55"/>
  <c r="X146" i="55"/>
  <c r="Y144" i="55"/>
  <c r="X144" i="55"/>
  <c r="X141" i="56"/>
  <c r="Y139" i="56"/>
  <c r="X139" i="56"/>
  <c r="X137" i="56"/>
  <c r="Y134" i="56"/>
  <c r="Y133" i="56"/>
  <c r="X133" i="56"/>
  <c r="Y128" i="55"/>
  <c r="Y128" i="56" s="1"/>
  <c r="Y125" i="55"/>
  <c r="X125" i="55"/>
  <c r="X120" i="56"/>
  <c r="Y119" i="56"/>
  <c r="X119" i="56"/>
  <c r="X116" i="56"/>
  <c r="Y114" i="56"/>
  <c r="X114" i="56"/>
  <c r="X112" i="56"/>
  <c r="Y109" i="55"/>
  <c r="Y109" i="56" s="1"/>
  <c r="X109" i="55"/>
  <c r="X109" i="56" s="1"/>
  <c r="Y106" i="55"/>
  <c r="X103" i="56"/>
  <c r="X99" i="56"/>
  <c r="X97" i="56"/>
  <c r="X95" i="56"/>
  <c r="Y92" i="56"/>
  <c r="Y91" i="56"/>
  <c r="X91" i="56"/>
  <c r="X87" i="56"/>
  <c r="Y86" i="56"/>
  <c r="X85" i="55"/>
  <c r="X78" i="56"/>
  <c r="X74" i="56"/>
  <c r="Y73" i="56"/>
  <c r="X70" i="56"/>
  <c r="Y69" i="56"/>
  <c r="X69" i="56"/>
  <c r="Y66" i="55"/>
  <c r="X66" i="55"/>
  <c r="X65" i="56"/>
  <c r="Y64" i="56"/>
  <c r="X63" i="55"/>
  <c r="Y58" i="56"/>
  <c r="X58" i="56"/>
  <c r="Y54" i="56"/>
  <c r="X54" i="56"/>
  <c r="Y50" i="56"/>
  <c r="X50" i="56"/>
  <c r="Y47" i="55"/>
  <c r="X47" i="55"/>
  <c r="Y46" i="56"/>
  <c r="X46" i="56"/>
  <c r="Y39" i="56"/>
  <c r="Y35" i="56"/>
  <c r="Y31" i="56"/>
  <c r="Y28" i="55"/>
  <c r="X28" i="55"/>
  <c r="Y27" i="56"/>
  <c r="Y20" i="56"/>
  <c r="Y16" i="56"/>
  <c r="Y12" i="56"/>
  <c r="Y7" i="55"/>
  <c r="X7" i="55"/>
  <c r="X7" i="56" s="1"/>
  <c r="Y177" i="56"/>
  <c r="X177" i="56"/>
  <c r="Y176" i="56"/>
  <c r="Y175" i="56"/>
  <c r="Y174" i="56"/>
  <c r="X174" i="56"/>
  <c r="Y172" i="56"/>
  <c r="Y171" i="56"/>
  <c r="Y170" i="56"/>
  <c r="X170" i="56"/>
  <c r="Y169" i="56"/>
  <c r="X169" i="56"/>
  <c r="Y166" i="56"/>
  <c r="X166" i="56"/>
  <c r="Y165" i="56"/>
  <c r="X165" i="56"/>
  <c r="Y163" i="56"/>
  <c r="Y158" i="56"/>
  <c r="Y157" i="56"/>
  <c r="X157" i="56"/>
  <c r="Y156" i="56"/>
  <c r="X156" i="56"/>
  <c r="Y155" i="56"/>
  <c r="Y154" i="56"/>
  <c r="Y152" i="56"/>
  <c r="X152" i="56"/>
  <c r="Y151" i="56"/>
  <c r="Y150" i="56"/>
  <c r="Y149" i="56"/>
  <c r="X149" i="56"/>
  <c r="Y147" i="56"/>
  <c r="Y145" i="56"/>
  <c r="X145" i="56"/>
  <c r="Y141" i="56"/>
  <c r="Y140" i="56"/>
  <c r="X140" i="56"/>
  <c r="Y138" i="56"/>
  <c r="Y137" i="56"/>
  <c r="Y136" i="56"/>
  <c r="X136" i="56"/>
  <c r="Y135" i="56"/>
  <c r="X135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8" i="56"/>
  <c r="X118" i="56"/>
  <c r="Y117" i="56"/>
  <c r="Y116" i="56"/>
  <c r="Y115" i="56"/>
  <c r="X115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Y96" i="56"/>
  <c r="Y95" i="56"/>
  <c r="Y94" i="56"/>
  <c r="X94" i="56"/>
  <c r="Y93" i="56"/>
  <c r="X93" i="56"/>
  <c r="Y90" i="56"/>
  <c r="X90" i="56"/>
  <c r="Y89" i="56"/>
  <c r="X89" i="56"/>
  <c r="Y88" i="56"/>
  <c r="Y87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X73" i="56"/>
  <c r="Y72" i="56"/>
  <c r="X72" i="56"/>
  <c r="Y71" i="56"/>
  <c r="X71" i="56"/>
  <c r="Y70" i="56"/>
  <c r="Y68" i="56"/>
  <c r="X68" i="56"/>
  <c r="Y67" i="56"/>
  <c r="X67" i="56"/>
  <c r="Y65" i="56"/>
  <c r="X64" i="56"/>
  <c r="Y60" i="56"/>
  <c r="X60" i="56"/>
  <c r="Y59" i="56"/>
  <c r="X59" i="56"/>
  <c r="Y57" i="56"/>
  <c r="X57" i="56"/>
  <c r="Y56" i="56"/>
  <c r="X56" i="56"/>
  <c r="Y55" i="56"/>
  <c r="X55" i="56"/>
  <c r="Y53" i="56"/>
  <c r="X53" i="56"/>
  <c r="Y52" i="56"/>
  <c r="X52" i="56"/>
  <c r="Y51" i="56"/>
  <c r="X51" i="56"/>
  <c r="Y49" i="56"/>
  <c r="X49" i="56"/>
  <c r="Y48" i="56"/>
  <c r="X48" i="56"/>
  <c r="Y45" i="56"/>
  <c r="X45" i="56"/>
  <c r="Y41" i="56"/>
  <c r="X41" i="56"/>
  <c r="Y40" i="56"/>
  <c r="X40" i="56"/>
  <c r="X39" i="56"/>
  <c r="Y38" i="56"/>
  <c r="X38" i="56"/>
  <c r="Y37" i="56"/>
  <c r="X37" i="56"/>
  <c r="Y36" i="56"/>
  <c r="X36" i="56"/>
  <c r="X35" i="56"/>
  <c r="Y34" i="56"/>
  <c r="X34" i="56"/>
  <c r="Y33" i="56"/>
  <c r="X33" i="56"/>
  <c r="Y32" i="56"/>
  <c r="X32" i="56"/>
  <c r="X31" i="56"/>
  <c r="Y30" i="56"/>
  <c r="X30" i="56"/>
  <c r="Y29" i="56"/>
  <c r="X29" i="56"/>
  <c r="X27" i="56"/>
  <c r="Y26" i="56"/>
  <c r="X26" i="56"/>
  <c r="Y22" i="56"/>
  <c r="X22" i="56"/>
  <c r="Y21" i="56"/>
  <c r="X21" i="56"/>
  <c r="X20" i="56"/>
  <c r="Y19" i="56"/>
  <c r="X19" i="56"/>
  <c r="Y18" i="56"/>
  <c r="X18" i="56"/>
  <c r="Y17" i="56"/>
  <c r="X17" i="56"/>
  <c r="X16" i="56"/>
  <c r="Y15" i="56"/>
  <c r="X15" i="56"/>
  <c r="Y14" i="56"/>
  <c r="X14" i="56"/>
  <c r="Y13" i="56"/>
  <c r="X13" i="56"/>
  <c r="X12" i="56"/>
  <c r="Y11" i="56"/>
  <c r="X11" i="56"/>
  <c r="Y10" i="56"/>
  <c r="X10" i="56"/>
  <c r="Y9" i="56"/>
  <c r="X9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X144" i="57"/>
  <c r="X143" i="57" s="1"/>
  <c r="Y144" i="57"/>
  <c r="Y143" i="57" s="1"/>
  <c r="Y128" i="57"/>
  <c r="X128" i="57"/>
  <c r="X125" i="57"/>
  <c r="Y109" i="57"/>
  <c r="X109" i="57"/>
  <c r="Y85" i="57"/>
  <c r="X85" i="57"/>
  <c r="Y82" i="57"/>
  <c r="Y81" i="57" s="1"/>
  <c r="X82" i="57"/>
  <c r="X81" i="57" s="1"/>
  <c r="Y66" i="57"/>
  <c r="X66" i="57"/>
  <c r="X63" i="57"/>
  <c r="Y47" i="57"/>
  <c r="X47" i="57"/>
  <c r="Y28" i="57"/>
  <c r="X28" i="57"/>
  <c r="Y7" i="57"/>
  <c r="X7" i="57"/>
  <c r="Y165" i="58"/>
  <c r="Y164" i="58" s="1"/>
  <c r="X165" i="58"/>
  <c r="X164" i="58" s="1"/>
  <c r="X162" i="58"/>
  <c r="Y162" i="58"/>
  <c r="Y147" i="58"/>
  <c r="Y146" i="58" s="1"/>
  <c r="X147" i="58"/>
  <c r="X146" i="58" s="1"/>
  <c r="Y144" i="58"/>
  <c r="X144" i="58"/>
  <c r="Y129" i="58"/>
  <c r="Y128" i="58" s="1"/>
  <c r="X129" i="58"/>
  <c r="X128" i="58" s="1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Y82" i="58"/>
  <c r="Y81" i="58" s="1"/>
  <c r="X82" i="58"/>
  <c r="Y67" i="58"/>
  <c r="Y66" i="58" s="1"/>
  <c r="X67" i="58"/>
  <c r="X66" i="58" s="1"/>
  <c r="X63" i="58"/>
  <c r="Y48" i="58"/>
  <c r="Y47" i="58" s="1"/>
  <c r="X48" i="58"/>
  <c r="X47" i="58" s="1"/>
  <c r="X44" i="58"/>
  <c r="Y44" i="58"/>
  <c r="Y29" i="58"/>
  <c r="Y28" i="58" s="1"/>
  <c r="X29" i="58"/>
  <c r="X28" i="58" s="1"/>
  <c r="X25" i="58"/>
  <c r="Y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X125" i="59"/>
  <c r="Y110" i="59"/>
  <c r="Y109" i="59" s="1"/>
  <c r="X110" i="59"/>
  <c r="X109" i="59" s="1"/>
  <c r="Y106" i="59"/>
  <c r="Y86" i="59"/>
  <c r="Y85" i="59" s="1"/>
  <c r="X86" i="59"/>
  <c r="X85" i="59" s="1"/>
  <c r="Y82" i="59"/>
  <c r="X82" i="59"/>
  <c r="Y67" i="59"/>
  <c r="Y66" i="59" s="1"/>
  <c r="X67" i="59"/>
  <c r="X66" i="59" s="1"/>
  <c r="Y63" i="59"/>
  <c r="X63" i="59"/>
  <c r="Y48" i="59"/>
  <c r="Y47" i="59" s="1"/>
  <c r="X48" i="59"/>
  <c r="X47" i="59" s="1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X25" i="60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X428" i="64"/>
  <c r="Y411" i="64"/>
  <c r="Y410" i="64" s="1"/>
  <c r="Y407" i="64"/>
  <c r="Y389" i="64"/>
  <c r="X389" i="64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X323" i="64"/>
  <c r="Y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Y111" i="64"/>
  <c r="X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Y194" i="66"/>
  <c r="Y175" i="66"/>
  <c r="X175" i="66"/>
  <c r="Y159" i="66"/>
  <c r="X159" i="66"/>
  <c r="Y156" i="66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42" i="67"/>
  <c r="X338" i="67"/>
  <c r="X334" i="67"/>
  <c r="X313" i="67"/>
  <c r="Y313" i="67"/>
  <c r="Y310" i="67"/>
  <c r="X310" i="67"/>
  <c r="Y345" i="67"/>
  <c r="X345" i="67"/>
  <c r="X344" i="67"/>
  <c r="Y341" i="67"/>
  <c r="X341" i="67"/>
  <c r="X340" i="67"/>
  <c r="Y337" i="67"/>
  <c r="X337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194" i="67"/>
  <c r="Y194" i="67"/>
  <c r="Y175" i="67"/>
  <c r="X175" i="67"/>
  <c r="Y159" i="67"/>
  <c r="X159" i="67"/>
  <c r="Y121" i="67"/>
  <c r="X121" i="67"/>
  <c r="Y139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505" i="68"/>
  <c r="Y504" i="68" s="1"/>
  <c r="Y481" i="68"/>
  <c r="X457" i="68"/>
  <c r="Y457" i="68"/>
  <c r="Y436" i="68"/>
  <c r="X436" i="68"/>
  <c r="Y433" i="68"/>
  <c r="Y430" i="68"/>
  <c r="X428" i="68"/>
  <c r="Y426" i="68"/>
  <c r="X424" i="68"/>
  <c r="Y422" i="68"/>
  <c r="X420" i="68"/>
  <c r="Y418" i="68"/>
  <c r="X416" i="68"/>
  <c r="Y414" i="68"/>
  <c r="Y385" i="68"/>
  <c r="X364" i="68"/>
  <c r="Y364" i="68"/>
  <c r="X361" i="68"/>
  <c r="Y338" i="68"/>
  <c r="X338" i="68"/>
  <c r="Y266" i="68"/>
  <c r="X266" i="68"/>
  <c r="X263" i="68"/>
  <c r="X262" i="68" s="1"/>
  <c r="Y263" i="68"/>
  <c r="Y262" i="68" s="1"/>
  <c r="Y243" i="68"/>
  <c r="Y242" i="68" s="1"/>
  <c r="X243" i="68"/>
  <c r="X242" i="68" s="1"/>
  <c r="Y239" i="68"/>
  <c r="X239" i="68"/>
  <c r="Y215" i="68"/>
  <c r="Y194" i="68"/>
  <c r="X194" i="68"/>
  <c r="Y191" i="68"/>
  <c r="Y190" i="68" s="1"/>
  <c r="X191" i="68"/>
  <c r="X190" i="68" s="1"/>
  <c r="X187" i="68"/>
  <c r="Y185" i="68"/>
  <c r="X183" i="68"/>
  <c r="Y181" i="68"/>
  <c r="X179" i="68"/>
  <c r="Y177" i="68"/>
  <c r="X175" i="68"/>
  <c r="Y173" i="68"/>
  <c r="X171" i="68"/>
  <c r="X169" i="68"/>
  <c r="Y143" i="68"/>
  <c r="Y122" i="68"/>
  <c r="X122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Y386" i="69"/>
  <c r="X386" i="69"/>
  <c r="Y367" i="69"/>
  <c r="X367" i="69"/>
  <c r="Y351" i="69"/>
  <c r="X351" i="69"/>
  <c r="Y313" i="69"/>
  <c r="X313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291" i="69"/>
  <c r="Y273" i="69"/>
  <c r="X273" i="69"/>
  <c r="Y216" i="69"/>
  <c r="X216" i="69"/>
  <c r="X213" i="69"/>
  <c r="X212" i="69" s="1"/>
  <c r="Y213" i="69"/>
  <c r="Y212" i="69" s="1"/>
  <c r="Y194" i="69"/>
  <c r="X194" i="69"/>
  <c r="Y179" i="69"/>
  <c r="Y178" i="69" s="1"/>
  <c r="X175" i="69"/>
  <c r="Y175" i="69"/>
  <c r="Y159" i="69"/>
  <c r="X159" i="69"/>
  <c r="X156" i="69"/>
  <c r="X155" i="69" s="1"/>
  <c r="X152" i="69"/>
  <c r="X148" i="69"/>
  <c r="X144" i="69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99" i="69"/>
  <c r="Y138" i="69"/>
  <c r="X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X405" i="70"/>
  <c r="X404" i="70" s="1"/>
  <c r="Y405" i="70"/>
  <c r="Y404" i="70" s="1"/>
  <c r="Y386" i="70"/>
  <c r="X386" i="70"/>
  <c r="Y367" i="70"/>
  <c r="Y351" i="70"/>
  <c r="X351" i="70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Y273" i="70"/>
  <c r="X273" i="70"/>
  <c r="Y216" i="70"/>
  <c r="X216" i="70"/>
  <c r="Y213" i="70"/>
  <c r="Y212" i="70" s="1"/>
  <c r="X213" i="70"/>
  <c r="X212" i="70" s="1"/>
  <c r="X198" i="70"/>
  <c r="X197" i="70" s="1"/>
  <c r="Y194" i="70"/>
  <c r="Y175" i="70"/>
  <c r="X175" i="70"/>
  <c r="Y159" i="70"/>
  <c r="X159" i="70"/>
  <c r="Y156" i="70"/>
  <c r="Y155" i="70" s="1"/>
  <c r="X156" i="70"/>
  <c r="X155" i="70" s="1"/>
  <c r="Y152" i="70"/>
  <c r="X152" i="70"/>
  <c r="Y148" i="70"/>
  <c r="X148" i="70"/>
  <c r="X146" i="70"/>
  <c r="Y144" i="70"/>
  <c r="X144" i="70"/>
  <c r="Y143" i="70"/>
  <c r="X142" i="70"/>
  <c r="X121" i="70"/>
  <c r="Y121" i="70"/>
  <c r="Y139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Y355" i="71"/>
  <c r="Y354" i="71" s="1"/>
  <c r="Y352" i="71"/>
  <c r="X352" i="71"/>
  <c r="Y336" i="71"/>
  <c r="X336" i="71"/>
  <c r="Y334" i="71"/>
  <c r="Y333" i="71" s="1"/>
  <c r="X334" i="71"/>
  <c r="X330" i="71"/>
  <c r="X331" i="71"/>
  <c r="Y329" i="71"/>
  <c r="X327" i="71"/>
  <c r="X326" i="71"/>
  <c r="Y325" i="71"/>
  <c r="X323" i="71"/>
  <c r="X322" i="71"/>
  <c r="Y321" i="71"/>
  <c r="X300" i="71"/>
  <c r="Y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0" i="71"/>
  <c r="X170" i="71"/>
  <c r="Y154" i="71"/>
  <c r="X154" i="71"/>
  <c r="Y152" i="71"/>
  <c r="Y151" i="71" s="1"/>
  <c r="X152" i="71"/>
  <c r="X151" i="71" s="1"/>
  <c r="X149" i="71"/>
  <c r="Y146" i="71"/>
  <c r="X145" i="71"/>
  <c r="Y142" i="71"/>
  <c r="X141" i="71"/>
  <c r="X139" i="71"/>
  <c r="Y138" i="71"/>
  <c r="X137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X352" i="72"/>
  <c r="Y352" i="72"/>
  <c r="Y336" i="72"/>
  <c r="X336" i="72"/>
  <c r="Y334" i="72"/>
  <c r="Y333" i="72" s="1"/>
  <c r="X334" i="72"/>
  <c r="X333" i="72" s="1"/>
  <c r="Y329" i="72"/>
  <c r="Y325" i="72"/>
  <c r="Y321" i="72"/>
  <c r="Y300" i="72"/>
  <c r="X300" i="72"/>
  <c r="Y320" i="72"/>
  <c r="Y282" i="72"/>
  <c r="X282" i="72"/>
  <c r="X280" i="72"/>
  <c r="Y280" i="72"/>
  <c r="Y262" i="72"/>
  <c r="X262" i="72"/>
  <c r="Y208" i="72"/>
  <c r="X208" i="72"/>
  <c r="Y206" i="72"/>
  <c r="X206" i="72"/>
  <c r="X205" i="72" s="1"/>
  <c r="Y188" i="72"/>
  <c r="X188" i="72"/>
  <c r="Y170" i="72"/>
  <c r="X170" i="72"/>
  <c r="Y154" i="72"/>
  <c r="X154" i="72"/>
  <c r="X152" i="72"/>
  <c r="X151" i="72" s="1"/>
  <c r="Y152" i="72"/>
  <c r="X118" i="72"/>
  <c r="Y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13" i="6"/>
  <c r="Y143" i="6" s="1"/>
  <c r="Y92" i="6"/>
  <c r="X92" i="6"/>
  <c r="Y89" i="6"/>
  <c r="X89" i="6"/>
  <c r="X114" i="6"/>
  <c r="Y21" i="6"/>
  <c r="X21" i="6"/>
  <c r="Y19" i="6"/>
  <c r="Y17" i="6"/>
  <c r="Y159" i="6" s="1"/>
  <c r="X17" i="6"/>
  <c r="X160" i="6" s="1"/>
  <c r="Y12" i="6"/>
  <c r="Y13" i="6" s="1"/>
  <c r="X12" i="6"/>
  <c r="X13" i="6" s="1"/>
  <c r="Y199" i="64" l="1"/>
  <c r="Y198" i="64" s="1"/>
  <c r="Y191" i="71"/>
  <c r="Y190" i="71" s="1"/>
  <c r="Y14" i="24"/>
  <c r="Y432" i="64"/>
  <c r="Y431" i="64" s="1"/>
  <c r="X219" i="68"/>
  <c r="X218" i="68" s="1"/>
  <c r="Y461" i="68"/>
  <c r="Y460" i="68" s="1"/>
  <c r="X179" i="70"/>
  <c r="X178" i="70" s="1"/>
  <c r="Y371" i="66"/>
  <c r="Y370" i="66" s="1"/>
  <c r="Y366" i="66" s="1"/>
  <c r="X220" i="64"/>
  <c r="X219" i="64" s="1"/>
  <c r="X215" i="64" s="1"/>
  <c r="Y220" i="64"/>
  <c r="Y219" i="64" s="1"/>
  <c r="Y390" i="67"/>
  <c r="Y389" i="67" s="1"/>
  <c r="X371" i="66"/>
  <c r="X370" i="66" s="1"/>
  <c r="X366" i="66" s="1"/>
  <c r="X191" i="72"/>
  <c r="X190" i="72" s="1"/>
  <c r="X371" i="69"/>
  <c r="X370" i="69" s="1"/>
  <c r="X279" i="72"/>
  <c r="X371" i="65"/>
  <c r="X370" i="65" s="1"/>
  <c r="X390" i="67"/>
  <c r="X389" i="67" s="1"/>
  <c r="X173" i="71"/>
  <c r="X172" i="71" s="1"/>
  <c r="X371" i="70"/>
  <c r="X370" i="70" s="1"/>
  <c r="Y173" i="71"/>
  <c r="Y172" i="71" s="1"/>
  <c r="Y28" i="46"/>
  <c r="X47" i="56"/>
  <c r="Y322" i="64"/>
  <c r="X63" i="56"/>
  <c r="X25" i="29"/>
  <c r="X390" i="70"/>
  <c r="X389" i="70" s="1"/>
  <c r="X66" i="56"/>
  <c r="X124" i="44"/>
  <c r="Y390" i="69"/>
  <c r="Y389" i="69" s="1"/>
  <c r="Y385" i="69" s="1"/>
  <c r="Y373" i="71"/>
  <c r="Y372" i="71" s="1"/>
  <c r="Y179" i="67"/>
  <c r="Y178" i="67" s="1"/>
  <c r="X16" i="17"/>
  <c r="Y179" i="66"/>
  <c r="Y178" i="66" s="1"/>
  <c r="X179" i="65"/>
  <c r="X178" i="65" s="1"/>
  <c r="X174" i="65" s="1"/>
  <c r="X16" i="28"/>
  <c r="Y173" i="72"/>
  <c r="Y172" i="72" s="1"/>
  <c r="X373" i="72"/>
  <c r="X372" i="72" s="1"/>
  <c r="Y198" i="65"/>
  <c r="Y197" i="65" s="1"/>
  <c r="X85" i="56"/>
  <c r="Y16" i="28"/>
  <c r="X198" i="66"/>
  <c r="X197" i="66" s="1"/>
  <c r="Y140" i="66"/>
  <c r="Y198" i="66"/>
  <c r="Y197" i="66" s="1"/>
  <c r="Y24" i="44"/>
  <c r="X355" i="72"/>
  <c r="X354" i="72" s="1"/>
  <c r="Y371" i="70"/>
  <c r="Y370" i="70" s="1"/>
  <c r="Y124" i="45"/>
  <c r="Y485" i="68"/>
  <c r="Y484" i="68" s="1"/>
  <c r="Y480" i="68" s="1"/>
  <c r="Y355" i="72"/>
  <c r="Y354" i="72" s="1"/>
  <c r="X198" i="67"/>
  <c r="X197" i="67" s="1"/>
  <c r="X432" i="64"/>
  <c r="X431" i="64" s="1"/>
  <c r="Y161" i="49"/>
  <c r="Y198" i="67"/>
  <c r="Y197" i="67" s="1"/>
  <c r="Y390" i="66"/>
  <c r="Y389" i="66" s="1"/>
  <c r="X7" i="46"/>
  <c r="X385" i="67"/>
  <c r="X461" i="68"/>
  <c r="X460" i="68" s="1"/>
  <c r="X456" i="68" s="1"/>
  <c r="X28" i="46"/>
  <c r="Y124" i="55"/>
  <c r="Y390" i="70"/>
  <c r="Y389" i="70" s="1"/>
  <c r="Y179" i="65"/>
  <c r="Y178" i="65" s="1"/>
  <c r="Y24" i="54"/>
  <c r="Y164" i="46"/>
  <c r="Y191" i="72"/>
  <c r="Y190" i="72" s="1"/>
  <c r="Y198" i="70"/>
  <c r="Y197" i="70" s="1"/>
  <c r="Y193" i="70" s="1"/>
  <c r="Y371" i="69"/>
  <c r="Y370" i="69" s="1"/>
  <c r="Y366" i="69" s="1"/>
  <c r="X179" i="66"/>
  <c r="X178" i="66" s="1"/>
  <c r="X199" i="64"/>
  <c r="X198" i="64" s="1"/>
  <c r="X47" i="46"/>
  <c r="Y371" i="67"/>
  <c r="Y370" i="67" s="1"/>
  <c r="Y406" i="64"/>
  <c r="Y47" i="46"/>
  <c r="Y66" i="46"/>
  <c r="X146" i="46"/>
  <c r="X173" i="72"/>
  <c r="X172" i="72" s="1"/>
  <c r="X355" i="71"/>
  <c r="X354" i="71" s="1"/>
  <c r="Y219" i="68"/>
  <c r="Y218" i="68" s="1"/>
  <c r="Y28" i="56"/>
  <c r="X161" i="49"/>
  <c r="X238" i="68"/>
  <c r="X390" i="65"/>
  <c r="X389" i="65" s="1"/>
  <c r="Y7" i="46"/>
  <c r="Y25" i="29"/>
  <c r="Y390" i="65"/>
  <c r="Y389" i="65" s="1"/>
  <c r="Y3" i="59"/>
  <c r="Y85" i="46"/>
  <c r="X128" i="46"/>
  <c r="X85" i="46"/>
  <c r="X309" i="66"/>
  <c r="Y143" i="49"/>
  <c r="Y351" i="71"/>
  <c r="Y309" i="66"/>
  <c r="X117" i="65"/>
  <c r="Y62" i="59"/>
  <c r="X279" i="71"/>
  <c r="Y194" i="64"/>
  <c r="Y143" i="58"/>
  <c r="Y13" i="29"/>
  <c r="Y12" i="29" s="1"/>
  <c r="Y224" i="72"/>
  <c r="Y232" i="67"/>
  <c r="Y144" i="53"/>
  <c r="X406" i="72"/>
  <c r="X442" i="71"/>
  <c r="X162" i="61"/>
  <c r="X144" i="61"/>
  <c r="Y424" i="71"/>
  <c r="Y443" i="66"/>
  <c r="Y462" i="65"/>
  <c r="Y162" i="63"/>
  <c r="X373" i="71"/>
  <c r="X372" i="71" s="1"/>
  <c r="X369" i="71" s="1"/>
  <c r="X117" i="69"/>
  <c r="Y366" i="67"/>
  <c r="X3" i="59"/>
  <c r="Y43" i="58"/>
  <c r="Y62" i="54"/>
  <c r="Y81" i="45"/>
  <c r="Y97" i="72"/>
  <c r="Y373" i="72"/>
  <c r="Y372" i="72" s="1"/>
  <c r="Y369" i="72" s="1"/>
  <c r="Y187" i="71"/>
  <c r="X198" i="69"/>
  <c r="X197" i="69" s="1"/>
  <c r="X193" i="69" s="1"/>
  <c r="X371" i="67"/>
  <c r="X370" i="67" s="1"/>
  <c r="Y98" i="66"/>
  <c r="X198" i="65"/>
  <c r="X197" i="65" s="1"/>
  <c r="Y371" i="65"/>
  <c r="Y370" i="65" s="1"/>
  <c r="Y366" i="65" s="1"/>
  <c r="X322" i="64"/>
  <c r="Y7" i="56"/>
  <c r="Y66" i="56"/>
  <c r="Y17" i="24"/>
  <c r="Y17" i="27" s="1"/>
  <c r="X485" i="68"/>
  <c r="X484" i="68" s="1"/>
  <c r="X179" i="67"/>
  <c r="X178" i="67" s="1"/>
  <c r="X174" i="67" s="1"/>
  <c r="X390" i="66"/>
  <c r="X389" i="66" s="1"/>
  <c r="X385" i="66" s="1"/>
  <c r="X194" i="64"/>
  <c r="X124" i="58"/>
  <c r="X191" i="71"/>
  <c r="X190" i="71" s="1"/>
  <c r="X62" i="59"/>
  <c r="X81" i="49"/>
  <c r="X43" i="48"/>
  <c r="Y43" i="44"/>
  <c r="X117" i="70"/>
  <c r="X179" i="69"/>
  <c r="X178" i="69" s="1"/>
  <c r="Y215" i="64"/>
  <c r="Y43" i="49"/>
  <c r="Y43" i="48"/>
  <c r="Y146" i="46"/>
  <c r="X105" i="44"/>
  <c r="X27" i="13"/>
  <c r="Y193" i="66"/>
  <c r="Y174" i="65"/>
  <c r="X366" i="65"/>
  <c r="X81" i="59"/>
  <c r="X105" i="54"/>
  <c r="Y105" i="44"/>
  <c r="Y15" i="10"/>
  <c r="Y193" i="69"/>
  <c r="Y385" i="70"/>
  <c r="X390" i="69"/>
  <c r="X389" i="69" s="1"/>
  <c r="X385" i="69" s="1"/>
  <c r="X105" i="58"/>
  <c r="Y47" i="56"/>
  <c r="X351" i="72"/>
  <c r="Y238" i="68"/>
  <c r="X141" i="72"/>
  <c r="X148" i="67"/>
  <c r="X23" i="6"/>
  <c r="X99" i="6"/>
  <c r="X153" i="6" s="1"/>
  <c r="Y145" i="72"/>
  <c r="Y149" i="72"/>
  <c r="X317" i="72"/>
  <c r="X322" i="72"/>
  <c r="X326" i="72"/>
  <c r="X330" i="72"/>
  <c r="Y97" i="71"/>
  <c r="Y137" i="71"/>
  <c r="Y141" i="71"/>
  <c r="Y145" i="71"/>
  <c r="Y149" i="71"/>
  <c r="Y323" i="71"/>
  <c r="Y327" i="71"/>
  <c r="Y331" i="71"/>
  <c r="X140" i="70"/>
  <c r="X145" i="70"/>
  <c r="X149" i="70"/>
  <c r="X153" i="70"/>
  <c r="X194" i="70"/>
  <c r="X193" i="70" s="1"/>
  <c r="X330" i="70"/>
  <c r="Y334" i="70"/>
  <c r="Y338" i="70"/>
  <c r="Y342" i="70"/>
  <c r="Y144" i="69"/>
  <c r="Y148" i="69"/>
  <c r="Y152" i="69"/>
  <c r="Y156" i="69"/>
  <c r="Y155" i="69" s="1"/>
  <c r="X330" i="69"/>
  <c r="Y310" i="69"/>
  <c r="Y329" i="69" s="1"/>
  <c r="Y334" i="69"/>
  <c r="Y338" i="69"/>
  <c r="Y342" i="69"/>
  <c r="Y348" i="69"/>
  <c r="Y347" i="69" s="1"/>
  <c r="X405" i="69"/>
  <c r="X404" i="69" s="1"/>
  <c r="X82" i="68"/>
  <c r="Y169" i="68"/>
  <c r="X174" i="68"/>
  <c r="X178" i="68"/>
  <c r="X182" i="68"/>
  <c r="X186" i="68"/>
  <c r="X215" i="68"/>
  <c r="X214" i="68" s="1"/>
  <c r="X410" i="68"/>
  <c r="X415" i="68"/>
  <c r="X419" i="68"/>
  <c r="X423" i="68"/>
  <c r="X427" i="68"/>
  <c r="X433" i="68"/>
  <c r="X432" i="68" s="1"/>
  <c r="Y144" i="67"/>
  <c r="Y148" i="67"/>
  <c r="Y152" i="67"/>
  <c r="Y294" i="67"/>
  <c r="Y332" i="67" s="1"/>
  <c r="Y336" i="67"/>
  <c r="Y340" i="67"/>
  <c r="Y344" i="67"/>
  <c r="Y110" i="64"/>
  <c r="Y343" i="64"/>
  <c r="Y364" i="64" s="1"/>
  <c r="X161" i="54"/>
  <c r="Y169" i="72"/>
  <c r="Y140" i="70"/>
  <c r="X140" i="69"/>
  <c r="Y105" i="54"/>
  <c r="Y106" i="56"/>
  <c r="Y22" i="6"/>
  <c r="Y23" i="6"/>
  <c r="Y99" i="6"/>
  <c r="Y153" i="6" s="1"/>
  <c r="Y115" i="6"/>
  <c r="Y169" i="6" s="1"/>
  <c r="X142" i="72"/>
  <c r="X146" i="72"/>
  <c r="Y151" i="72"/>
  <c r="Y205" i="72"/>
  <c r="Y279" i="72"/>
  <c r="Y317" i="72"/>
  <c r="Y322" i="72"/>
  <c r="Y326" i="72"/>
  <c r="Y330" i="72"/>
  <c r="X138" i="71"/>
  <c r="X142" i="71"/>
  <c r="X146" i="71"/>
  <c r="X135" i="71"/>
  <c r="X320" i="71"/>
  <c r="X324" i="71"/>
  <c r="X328" i="71"/>
  <c r="X333" i="71"/>
  <c r="Y141" i="70"/>
  <c r="Y145" i="70"/>
  <c r="Y149" i="70"/>
  <c r="Y153" i="70"/>
  <c r="X174" i="70"/>
  <c r="X331" i="70"/>
  <c r="X335" i="70"/>
  <c r="X339" i="70"/>
  <c r="X343" i="70"/>
  <c r="X348" i="70"/>
  <c r="X347" i="70" s="1"/>
  <c r="X141" i="69"/>
  <c r="X145" i="69"/>
  <c r="X149" i="69"/>
  <c r="X153" i="69"/>
  <c r="X331" i="69"/>
  <c r="X335" i="69"/>
  <c r="X339" i="69"/>
  <c r="X343" i="69"/>
  <c r="X348" i="69"/>
  <c r="X347" i="69" s="1"/>
  <c r="Y82" i="68"/>
  <c r="X146" i="68"/>
  <c r="X170" i="68" s="1"/>
  <c r="Y174" i="68"/>
  <c r="Y178" i="68"/>
  <c r="Y182" i="68"/>
  <c r="Y186" i="68"/>
  <c r="Y214" i="68"/>
  <c r="Y410" i="68"/>
  <c r="Y415" i="68"/>
  <c r="Y419" i="68"/>
  <c r="Y423" i="68"/>
  <c r="Y427" i="68"/>
  <c r="Y432" i="68"/>
  <c r="Y456" i="68"/>
  <c r="Y193" i="67"/>
  <c r="X212" i="67"/>
  <c r="X174" i="66"/>
  <c r="X194" i="66"/>
  <c r="X193" i="66" s="1"/>
  <c r="Y102" i="6"/>
  <c r="Y132" i="6" s="1"/>
  <c r="X149" i="72"/>
  <c r="X152" i="67"/>
  <c r="X100" i="6"/>
  <c r="X154" i="6" s="1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Y118" i="70"/>
  <c r="Y117" i="70" s="1"/>
  <c r="X150" i="70"/>
  <c r="Y331" i="70"/>
  <c r="Y335" i="70"/>
  <c r="Y339" i="70"/>
  <c r="Y343" i="70"/>
  <c r="Y331" i="69"/>
  <c r="Y335" i="69"/>
  <c r="Y339" i="69"/>
  <c r="Y343" i="69"/>
  <c r="X119" i="68"/>
  <c r="X118" i="68" s="1"/>
  <c r="X411" i="68"/>
  <c r="Y174" i="67"/>
  <c r="X142" i="66"/>
  <c r="X146" i="66"/>
  <c r="X150" i="66"/>
  <c r="X30" i="6"/>
  <c r="Y98" i="6"/>
  <c r="Y119" i="6" s="1"/>
  <c r="X145" i="72"/>
  <c r="X144" i="67"/>
  <c r="Y100" i="6"/>
  <c r="Y130" i="6" s="1"/>
  <c r="X147" i="72"/>
  <c r="Y318" i="72"/>
  <c r="Y323" i="72"/>
  <c r="Y327" i="72"/>
  <c r="Y331" i="72"/>
  <c r="Y351" i="72"/>
  <c r="X321" i="71"/>
  <c r="X325" i="71"/>
  <c r="X329" i="71"/>
  <c r="X138" i="70"/>
  <c r="X332" i="70"/>
  <c r="X336" i="70"/>
  <c r="X340" i="70"/>
  <c r="X344" i="70"/>
  <c r="X336" i="69"/>
  <c r="X340" i="69"/>
  <c r="X344" i="69"/>
  <c r="Y119" i="68"/>
  <c r="Y118" i="68" s="1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385" i="67"/>
  <c r="Y142" i="66"/>
  <c r="Y146" i="66"/>
  <c r="Y150" i="66"/>
  <c r="Y155" i="66"/>
  <c r="Y161" i="54"/>
  <c r="X101" i="6"/>
  <c r="X122" i="6" s="1"/>
  <c r="Y143" i="72"/>
  <c r="Y147" i="72"/>
  <c r="X320" i="72"/>
  <c r="X324" i="72"/>
  <c r="X328" i="72"/>
  <c r="Y139" i="71"/>
  <c r="Y143" i="71"/>
  <c r="Y147" i="71"/>
  <c r="X317" i="71"/>
  <c r="Y336" i="70"/>
  <c r="Y340" i="70"/>
  <c r="Y344" i="70"/>
  <c r="Y174" i="69"/>
  <c r="Y294" i="69"/>
  <c r="Y332" i="69" s="1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X161" i="58"/>
  <c r="Y34" i="6"/>
  <c r="Y101" i="6"/>
  <c r="Y131" i="6" s="1"/>
  <c r="Y112" i="6"/>
  <c r="Y142" i="6" s="1"/>
  <c r="X97" i="72"/>
  <c r="X140" i="72"/>
  <c r="X144" i="72"/>
  <c r="X148" i="72"/>
  <c r="Y324" i="72"/>
  <c r="Y328" i="72"/>
  <c r="X369" i="72"/>
  <c r="X140" i="71"/>
  <c r="X144" i="71"/>
  <c r="X148" i="71"/>
  <c r="X187" i="71"/>
  <c r="Y147" i="70"/>
  <c r="Y151" i="70"/>
  <c r="X333" i="70"/>
  <c r="X337" i="70"/>
  <c r="X341" i="70"/>
  <c r="X345" i="70"/>
  <c r="X367" i="70"/>
  <c r="X366" i="70" s="1"/>
  <c r="X139" i="69"/>
  <c r="X143" i="69"/>
  <c r="X147" i="69"/>
  <c r="X151" i="69"/>
  <c r="X174" i="69"/>
  <c r="X168" i="68"/>
  <c r="Y172" i="68"/>
  <c r="Y176" i="68"/>
  <c r="Y180" i="68"/>
  <c r="Y184" i="68"/>
  <c r="Y188" i="68"/>
  <c r="Y361" i="68"/>
  <c r="Y360" i="68" s="1"/>
  <c r="Y413" i="68"/>
  <c r="Y417" i="68"/>
  <c r="Y421" i="68"/>
  <c r="Y425" i="68"/>
  <c r="Y429" i="68"/>
  <c r="X481" i="68"/>
  <c r="X505" i="68"/>
  <c r="X504" i="68" s="1"/>
  <c r="X139" i="67"/>
  <c r="X143" i="67"/>
  <c r="X147" i="67"/>
  <c r="X151" i="67"/>
  <c r="X156" i="67"/>
  <c r="X155" i="67" s="1"/>
  <c r="X331" i="67"/>
  <c r="Y335" i="67"/>
  <c r="Y339" i="67"/>
  <c r="Y343" i="67"/>
  <c r="Y139" i="66"/>
  <c r="Y143" i="66"/>
  <c r="Y147" i="66"/>
  <c r="Y151" i="66"/>
  <c r="Y81" i="59"/>
  <c r="Y30" i="6"/>
  <c r="X34" i="6"/>
  <c r="X98" i="6"/>
  <c r="X119" i="6" s="1"/>
  <c r="X102" i="6"/>
  <c r="X156" i="6" s="1"/>
  <c r="Y104" i="6"/>
  <c r="Y158" i="6" s="1"/>
  <c r="Y138" i="6"/>
  <c r="Y136" i="72"/>
  <c r="Y140" i="72"/>
  <c r="Y144" i="72"/>
  <c r="Y148" i="72"/>
  <c r="X169" i="72"/>
  <c r="X321" i="72"/>
  <c r="X325" i="72"/>
  <c r="X329" i="72"/>
  <c r="X118" i="71"/>
  <c r="X136" i="71" s="1"/>
  <c r="Y140" i="71"/>
  <c r="Y144" i="71"/>
  <c r="Y148" i="71"/>
  <c r="Y322" i="71"/>
  <c r="Y326" i="71"/>
  <c r="Y330" i="71"/>
  <c r="X351" i="71"/>
  <c r="Y369" i="71"/>
  <c r="Y139" i="69"/>
  <c r="Y143" i="69"/>
  <c r="Y147" i="69"/>
  <c r="Y151" i="69"/>
  <c r="X366" i="69"/>
  <c r="Y168" i="68"/>
  <c r="X173" i="68"/>
  <c r="X177" i="68"/>
  <c r="X181" i="68"/>
  <c r="X185" i="68"/>
  <c r="X385" i="68"/>
  <c r="X414" i="68"/>
  <c r="X418" i="68"/>
  <c r="X422" i="68"/>
  <c r="X426" i="68"/>
  <c r="X430" i="68"/>
  <c r="Y143" i="67"/>
  <c r="Y147" i="67"/>
  <c r="Y151" i="67"/>
  <c r="Y156" i="67"/>
  <c r="Y155" i="67" s="1"/>
  <c r="Y331" i="67"/>
  <c r="X28" i="56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Y428" i="64"/>
  <c r="Y427" i="64" s="1"/>
  <c r="X448" i="64"/>
  <c r="Y44" i="59"/>
  <c r="Y43" i="59" s="1"/>
  <c r="Y125" i="58"/>
  <c r="Y124" i="58" s="1"/>
  <c r="X25" i="57"/>
  <c r="X24" i="57" s="1"/>
  <c r="Y8" i="56"/>
  <c r="X4" i="55"/>
  <c r="Y85" i="55"/>
  <c r="Y85" i="56" s="1"/>
  <c r="Y125" i="54"/>
  <c r="Y125" i="56" s="1"/>
  <c r="X144" i="56"/>
  <c r="X168" i="56"/>
  <c r="X172" i="56"/>
  <c r="X176" i="56"/>
  <c r="X25" i="49"/>
  <c r="X24" i="49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Y125" i="59"/>
  <c r="Y124" i="59" s="1"/>
  <c r="Y25" i="57"/>
  <c r="Y24" i="57" s="1"/>
  <c r="Y4" i="55"/>
  <c r="X44" i="50"/>
  <c r="X43" i="50" s="1"/>
  <c r="X63" i="50"/>
  <c r="X62" i="50" s="1"/>
  <c r="X161" i="50"/>
  <c r="Y25" i="49"/>
  <c r="Y24" i="49" s="1"/>
  <c r="X43" i="49"/>
  <c r="Y161" i="48"/>
  <c r="Y3" i="44"/>
  <c r="X334" i="66"/>
  <c r="X338" i="66"/>
  <c r="X342" i="66"/>
  <c r="X98" i="65"/>
  <c r="X136" i="65" s="1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Y24" i="58"/>
  <c r="X62" i="58"/>
  <c r="Y44" i="50"/>
  <c r="Y43" i="50" s="1"/>
  <c r="Y161" i="50"/>
  <c r="X143" i="49"/>
  <c r="Y334" i="66"/>
  <c r="Y338" i="66"/>
  <c r="Y342" i="66"/>
  <c r="Y98" i="65"/>
  <c r="Y138" i="65"/>
  <c r="Y339" i="65"/>
  <c r="Y343" i="65"/>
  <c r="X155" i="64"/>
  <c r="Y159" i="64"/>
  <c r="Y163" i="64"/>
  <c r="Y167" i="64"/>
  <c r="Y171" i="64"/>
  <c r="Y373" i="64"/>
  <c r="Y377" i="64"/>
  <c r="Y381" i="64"/>
  <c r="X143" i="59"/>
  <c r="Y161" i="59"/>
  <c r="X143" i="58"/>
  <c r="Y161" i="58"/>
  <c r="X3" i="50"/>
  <c r="X291" i="66"/>
  <c r="X290" i="66" s="1"/>
  <c r="X328" i="66" s="1"/>
  <c r="X330" i="66"/>
  <c r="X194" i="65"/>
  <c r="X193" i="65" s="1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43" i="58"/>
  <c r="Y63" i="58"/>
  <c r="Y62" i="58" s="1"/>
  <c r="X4" i="57"/>
  <c r="X3" i="57" s="1"/>
  <c r="X44" i="57"/>
  <c r="X43" i="57" s="1"/>
  <c r="Y63" i="57"/>
  <c r="Y62" i="57" s="1"/>
  <c r="X106" i="57"/>
  <c r="X105" i="57" s="1"/>
  <c r="Y125" i="57"/>
  <c r="Y124" i="57" s="1"/>
  <c r="X25" i="55"/>
  <c r="X24" i="55" s="1"/>
  <c r="X44" i="55"/>
  <c r="X43" i="55" s="1"/>
  <c r="Y63" i="55"/>
  <c r="Y63" i="56" s="1"/>
  <c r="Y82" i="55"/>
  <c r="X143" i="55"/>
  <c r="X88" i="56"/>
  <c r="X92" i="56"/>
  <c r="X96" i="56"/>
  <c r="Y3" i="50"/>
  <c r="Y291" i="66"/>
  <c r="Y290" i="66" s="1"/>
  <c r="Y328" i="66" s="1"/>
  <c r="Y330" i="66"/>
  <c r="Y194" i="65"/>
  <c r="Y193" i="65" s="1"/>
  <c r="Y331" i="65"/>
  <c r="Y336" i="65"/>
  <c r="Y340" i="65"/>
  <c r="Y344" i="65"/>
  <c r="Y386" i="65"/>
  <c r="X156" i="64"/>
  <c r="Y160" i="64"/>
  <c r="Y164" i="64"/>
  <c r="Y168" i="64"/>
  <c r="X366" i="64"/>
  <c r="Y374" i="64"/>
  <c r="Y382" i="64"/>
  <c r="Y386" i="64"/>
  <c r="Y385" i="64" s="1"/>
  <c r="X24" i="60"/>
  <c r="X82" i="60"/>
  <c r="X81" i="60" s="1"/>
  <c r="X44" i="59"/>
  <c r="X43" i="59" s="1"/>
  <c r="X81" i="58"/>
  <c r="Y4" i="57"/>
  <c r="Y3" i="57" s="1"/>
  <c r="Y44" i="57"/>
  <c r="Y43" i="57" s="1"/>
  <c r="Y106" i="57"/>
  <c r="Y105" i="57" s="1"/>
  <c r="Y25" i="55"/>
  <c r="Y25" i="56" s="1"/>
  <c r="Y44" i="55"/>
  <c r="Y44" i="56" s="1"/>
  <c r="X82" i="54"/>
  <c r="X81" i="54" s="1"/>
  <c r="X81" i="50"/>
  <c r="X143" i="50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24" i="60"/>
  <c r="Y82" i="60"/>
  <c r="Y81" i="60" s="1"/>
  <c r="Y3" i="58"/>
  <c r="Y105" i="55"/>
  <c r="Y105" i="56" s="1"/>
  <c r="X164" i="56"/>
  <c r="X44" i="54"/>
  <c r="X43" i="54" s="1"/>
  <c r="Y82" i="54"/>
  <c r="Y81" i="54" s="1"/>
  <c r="Y81" i="50"/>
  <c r="Y143" i="50"/>
  <c r="Y3" i="49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427" i="64"/>
  <c r="Y43" i="54"/>
  <c r="X130" i="56"/>
  <c r="X134" i="56"/>
  <c r="X138" i="56"/>
  <c r="X105" i="48"/>
  <c r="X124" i="48"/>
  <c r="Y120" i="46"/>
  <c r="Y150" i="46"/>
  <c r="Y154" i="46"/>
  <c r="Y158" i="46"/>
  <c r="X4" i="25"/>
  <c r="X4" i="28" s="1"/>
  <c r="X20" i="25"/>
  <c r="X20" i="28" s="1"/>
  <c r="X27" i="14"/>
  <c r="Y105" i="48"/>
  <c r="X162" i="46"/>
  <c r="X10" i="46"/>
  <c r="X14" i="46"/>
  <c r="X18" i="46"/>
  <c r="X22" i="46"/>
  <c r="Y62" i="44"/>
  <c r="Y10" i="42"/>
  <c r="Y16" i="42"/>
  <c r="Y35" i="42"/>
  <c r="Y54" i="42"/>
  <c r="Y73" i="42"/>
  <c r="Y136" i="42"/>
  <c r="Y154" i="42"/>
  <c r="Y172" i="42"/>
  <c r="X62" i="49"/>
  <c r="X4" i="48"/>
  <c r="X3" i="48" s="1"/>
  <c r="X63" i="48"/>
  <c r="X62" i="48" s="1"/>
  <c r="X161" i="48"/>
  <c r="X3" i="47"/>
  <c r="Y105" i="45"/>
  <c r="Y105" i="46" s="1"/>
  <c r="X4" i="44"/>
  <c r="X3" i="44" s="1"/>
  <c r="X66" i="46"/>
  <c r="X136" i="46"/>
  <c r="X166" i="46"/>
  <c r="X170" i="46"/>
  <c r="X174" i="46"/>
  <c r="X14" i="18"/>
  <c r="X14" i="23" s="1"/>
  <c r="X14" i="26" s="1"/>
  <c r="X17" i="11"/>
  <c r="X3" i="11" s="1"/>
  <c r="X4" i="7"/>
  <c r="X4" i="14" s="1"/>
  <c r="Y81" i="49"/>
  <c r="Y4" i="48"/>
  <c r="Y3" i="48" s="1"/>
  <c r="Y63" i="48"/>
  <c r="Y62" i="48" s="1"/>
  <c r="X15" i="9"/>
  <c r="X15" i="10" s="1"/>
  <c r="Y27" i="10"/>
  <c r="Y9" i="12"/>
  <c r="Y9" i="15" s="1"/>
  <c r="Y13" i="12"/>
  <c r="Y13" i="15" s="1"/>
  <c r="X24" i="48"/>
  <c r="X62" i="47"/>
  <c r="X143" i="47"/>
  <c r="X27" i="19"/>
  <c r="X17" i="18"/>
  <c r="X17" i="25" s="1"/>
  <c r="X17" i="28" s="1"/>
  <c r="X17" i="8"/>
  <c r="Y62" i="47"/>
  <c r="Y105" i="47"/>
  <c r="Y143" i="47"/>
  <c r="X24" i="45"/>
  <c r="X111" i="46"/>
  <c r="X115" i="46"/>
  <c r="Y133" i="46"/>
  <c r="Y137" i="46"/>
  <c r="Y141" i="46"/>
  <c r="X149" i="46"/>
  <c r="X153" i="46"/>
  <c r="X157" i="46"/>
  <c r="Y167" i="46"/>
  <c r="Y171" i="46"/>
  <c r="Y175" i="46"/>
  <c r="X13" i="29"/>
  <c r="X143" i="29" s="1"/>
  <c r="X143" i="48"/>
  <c r="X63" i="45"/>
  <c r="X31" i="46"/>
  <c r="X35" i="46"/>
  <c r="X39" i="46"/>
  <c r="X69" i="46"/>
  <c r="X73" i="46"/>
  <c r="X77" i="46"/>
  <c r="X15" i="42"/>
  <c r="X51" i="42"/>
  <c r="X70" i="42"/>
  <c r="X89" i="42"/>
  <c r="X97" i="42"/>
  <c r="X116" i="42"/>
  <c r="X135" i="42"/>
  <c r="X153" i="42"/>
  <c r="X171" i="42"/>
  <c r="X8" i="25"/>
  <c r="X8" i="28" s="1"/>
  <c r="X27" i="18"/>
  <c r="X27" i="25" s="1"/>
  <c r="X27" i="28" s="1"/>
  <c r="Y22" i="12"/>
  <c r="Y22" i="15" s="1"/>
  <c r="Y26" i="12"/>
  <c r="Y26" i="15" s="1"/>
  <c r="X7" i="12"/>
  <c r="X11" i="12"/>
  <c r="Y3" i="47"/>
  <c r="X44" i="45"/>
  <c r="X82" i="45"/>
  <c r="X81" i="45" s="1"/>
  <c r="X63" i="44"/>
  <c r="X62" i="44" s="1"/>
  <c r="Y4" i="18"/>
  <c r="Y3" i="18" s="1"/>
  <c r="Y16" i="24" s="1"/>
  <c r="Y27" i="18"/>
  <c r="Y27" i="25" s="1"/>
  <c r="Y27" i="28" s="1"/>
  <c r="X4" i="9"/>
  <c r="Y6" i="12"/>
  <c r="Y6" i="15" s="1"/>
  <c r="Y10" i="12"/>
  <c r="Y10" i="15" s="1"/>
  <c r="Y31" i="12"/>
  <c r="Y31" i="15" s="1"/>
  <c r="Y21" i="12"/>
  <c r="Y21" i="15" s="1"/>
  <c r="Y25" i="12"/>
  <c r="Y25" i="15" s="1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23" i="27"/>
  <c r="Y18" i="27"/>
  <c r="Y7" i="27"/>
  <c r="Y18" i="28"/>
  <c r="Y8" i="26"/>
  <c r="Y22" i="27"/>
  <c r="Y11" i="27"/>
  <c r="Y6" i="27"/>
  <c r="Y14" i="26"/>
  <c r="Y31" i="27"/>
  <c r="Y30" i="28"/>
  <c r="Y8" i="28"/>
  <c r="Y26" i="27"/>
  <c r="Y21" i="28"/>
  <c r="Y29" i="26"/>
  <c r="Y10" i="27"/>
  <c r="Y21" i="26"/>
  <c r="Y13" i="26"/>
  <c r="Y162" i="61"/>
  <c r="Y129" i="61"/>
  <c r="Y144" i="62"/>
  <c r="Y144" i="61"/>
  <c r="Y86" i="61"/>
  <c r="Y48" i="61"/>
  <c r="Y165" i="62"/>
  <c r="Y165" i="61"/>
  <c r="Y110" i="61"/>
  <c r="Y147" i="62"/>
  <c r="Y125" i="62"/>
  <c r="Y147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106" i="63"/>
  <c r="Y105" i="63" s="1"/>
  <c r="Y424" i="65"/>
  <c r="Y553" i="68"/>
  <c r="Y443" i="67"/>
  <c r="Y577" i="68"/>
  <c r="Y576" i="68" s="1"/>
  <c r="Y424" i="72"/>
  <c r="Y406" i="71"/>
  <c r="Y406" i="72"/>
  <c r="Y424" i="69"/>
  <c r="Y442" i="71"/>
  <c r="Y442" i="72"/>
  <c r="Y20" i="6"/>
  <c r="Y137" i="6"/>
  <c r="Y31" i="16"/>
  <c r="Y23" i="16"/>
  <c r="Y19" i="16"/>
  <c r="Y11" i="16"/>
  <c r="Y7" i="16"/>
  <c r="Y19" i="17"/>
  <c r="Y7" i="17"/>
  <c r="Y24" i="16"/>
  <c r="Y20" i="16"/>
  <c r="Y30" i="17"/>
  <c r="Y165" i="51"/>
  <c r="Y110" i="51"/>
  <c r="Y147" i="51"/>
  <c r="Y162" i="51"/>
  <c r="Y48" i="51"/>
  <c r="Y165" i="52"/>
  <c r="Y162" i="53"/>
  <c r="Y147" i="52"/>
  <c r="Y67" i="52"/>
  <c r="Y144" i="51"/>
  <c r="Y86" i="51"/>
  <c r="Y29" i="51"/>
  <c r="Y48" i="52"/>
  <c r="Y144" i="52"/>
  <c r="Y125" i="53"/>
  <c r="Y106" i="51"/>
  <c r="Y67" i="51"/>
  <c r="Y86" i="52"/>
  <c r="Y6" i="17"/>
  <c r="Y162" i="52"/>
  <c r="Y129" i="52"/>
  <c r="Y29" i="52"/>
  <c r="Y8" i="52"/>
  <c r="Y106" i="53"/>
  <c r="Y4" i="53"/>
  <c r="Y3" i="53" s="1"/>
  <c r="Y8" i="51"/>
  <c r="Y232" i="66"/>
  <c r="Y311" i="68"/>
  <c r="Y251" i="66"/>
  <c r="Y224" i="71"/>
  <c r="Y251" i="70"/>
  <c r="Y260" i="71"/>
  <c r="Y260" i="72"/>
  <c r="Y232" i="69"/>
  <c r="Y242" i="71"/>
  <c r="Y242" i="72"/>
  <c r="Y128" i="6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29" i="61"/>
  <c r="X144" i="62"/>
  <c r="X86" i="61"/>
  <c r="X48" i="61"/>
  <c r="X165" i="62"/>
  <c r="X110" i="62"/>
  <c r="X165" i="61"/>
  <c r="X110" i="61"/>
  <c r="X25" i="61"/>
  <c r="X147" i="62"/>
  <c r="X125" i="62"/>
  <c r="X162" i="62"/>
  <c r="X67" i="62"/>
  <c r="X29" i="62"/>
  <c r="X8" i="62"/>
  <c r="X4" i="63"/>
  <c r="X67" i="61"/>
  <c r="X86" i="62"/>
  <c r="X48" i="62"/>
  <c r="X25" i="63"/>
  <c r="X144" i="63"/>
  <c r="X63" i="62"/>
  <c r="X162" i="63"/>
  <c r="X161" i="63" s="1"/>
  <c r="X424" i="65"/>
  <c r="X147" i="61"/>
  <c r="X82" i="63"/>
  <c r="X424" i="67"/>
  <c r="X529" i="68"/>
  <c r="X443" i="67"/>
  <c r="X462" i="69"/>
  <c r="X461" i="69" s="1"/>
  <c r="X442" i="72"/>
  <c r="X424" i="71"/>
  <c r="X424" i="72"/>
  <c r="X406" i="71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Y45" i="6"/>
  <c r="Y79" i="6"/>
  <c r="Y161" i="6"/>
  <c r="X136" i="72"/>
  <c r="Y187" i="72"/>
  <c r="Y134" i="71"/>
  <c r="Y169" i="71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Y318" i="71"/>
  <c r="Y366" i="70"/>
  <c r="Y16" i="31"/>
  <c r="Y16" i="35"/>
  <c r="Y16" i="36"/>
  <c r="Y17" i="36" s="1"/>
  <c r="Y16" i="34"/>
  <c r="Y17" i="34" s="1"/>
  <c r="Y16" i="30"/>
  <c r="Y17" i="30" s="1"/>
  <c r="Y18" i="6"/>
  <c r="Y116" i="6"/>
  <c r="Y162" i="6"/>
  <c r="Y167" i="6"/>
  <c r="X137" i="72"/>
  <c r="Y279" i="71"/>
  <c r="X318" i="71"/>
  <c r="X297" i="71"/>
  <c r="X19" i="6"/>
  <c r="X21" i="15" s="1"/>
  <c r="X104" i="6"/>
  <c r="X113" i="6"/>
  <c r="X159" i="6"/>
  <c r="X168" i="6"/>
  <c r="Y137" i="72"/>
  <c r="Y141" i="72"/>
  <c r="Y329" i="70"/>
  <c r="Y309" i="70"/>
  <c r="X134" i="72"/>
  <c r="X138" i="72"/>
  <c r="Y118" i="71"/>
  <c r="Y136" i="71" s="1"/>
  <c r="Y135" i="71"/>
  <c r="Y297" i="71"/>
  <c r="Y330" i="70"/>
  <c r="X309" i="67"/>
  <c r="X329" i="67"/>
  <c r="Y117" i="66"/>
  <c r="Y137" i="66"/>
  <c r="X115" i="72"/>
  <c r="X298" i="72"/>
  <c r="X319" i="72"/>
  <c r="X319" i="71"/>
  <c r="X310" i="70"/>
  <c r="Y309" i="67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294" i="70"/>
  <c r="Y290" i="70" s="1"/>
  <c r="Y102" i="69"/>
  <c r="Y98" i="69" s="1"/>
  <c r="X140" i="67"/>
  <c r="X291" i="70"/>
  <c r="X290" i="70" s="1"/>
  <c r="X99" i="69"/>
  <c r="X98" i="69" s="1"/>
  <c r="X294" i="69"/>
  <c r="X290" i="69" s="1"/>
  <c r="Y140" i="67"/>
  <c r="X193" i="67"/>
  <c r="X366" i="67"/>
  <c r="Y174" i="66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161" i="55"/>
  <c r="Y162" i="56"/>
  <c r="X24" i="54"/>
  <c r="X62" i="57"/>
  <c r="X124" i="57"/>
  <c r="Y24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Y144" i="56"/>
  <c r="Y143" i="55"/>
  <c r="X106" i="55"/>
  <c r="X108" i="56"/>
  <c r="X125" i="54"/>
  <c r="X124" i="54" s="1"/>
  <c r="X126" i="56"/>
  <c r="X3" i="54"/>
  <c r="Y3" i="54"/>
  <c r="X62" i="55"/>
  <c r="X128" i="55"/>
  <c r="X128" i="56" s="1"/>
  <c r="X129" i="56"/>
  <c r="X82" i="55"/>
  <c r="X83" i="56"/>
  <c r="X162" i="55"/>
  <c r="X163" i="56"/>
  <c r="X62" i="54"/>
  <c r="X146" i="54"/>
  <c r="X143" i="54" s="1"/>
  <c r="X147" i="56"/>
  <c r="X30" i="26"/>
  <c r="Y109" i="49"/>
  <c r="Y105" i="49" s="1"/>
  <c r="Y110" i="52"/>
  <c r="Y62" i="49"/>
  <c r="X138" i="29"/>
  <c r="Y30" i="15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107" i="46"/>
  <c r="Y4" i="45"/>
  <c r="X143" i="45"/>
  <c r="Y161" i="45"/>
  <c r="Y143" i="44"/>
  <c r="Y16" i="33"/>
  <c r="Y17" i="33" s="1"/>
  <c r="Y138" i="29"/>
  <c r="Y6" i="29"/>
  <c r="Y115" i="29"/>
  <c r="Y128" i="29" s="1"/>
  <c r="Y25" i="27"/>
  <c r="X21" i="26"/>
  <c r="Y8" i="16"/>
  <c r="Y12" i="16"/>
  <c r="Y17" i="13"/>
  <c r="Y17" i="16" s="1"/>
  <c r="Y21" i="13"/>
  <c r="Y21" i="16" s="1"/>
  <c r="Y21" i="10"/>
  <c r="Y25" i="13"/>
  <c r="Y25" i="16" s="1"/>
  <c r="Y25" i="10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X29" i="28"/>
  <c r="Y5" i="27"/>
  <c r="X29" i="27"/>
  <c r="Y7" i="26"/>
  <c r="X23" i="26"/>
  <c r="Y22" i="26"/>
  <c r="Y26" i="26"/>
  <c r="Y45" i="46"/>
  <c r="X125" i="45"/>
  <c r="X127" i="46"/>
  <c r="Y18" i="36"/>
  <c r="X18" i="34"/>
  <c r="Y18" i="30"/>
  <c r="X112" i="29"/>
  <c r="X118" i="29"/>
  <c r="X131" i="29" s="1"/>
  <c r="X7" i="28"/>
  <c r="Y21" i="27"/>
  <c r="Y25" i="45"/>
  <c r="Y43" i="45"/>
  <c r="X164" i="45"/>
  <c r="X165" i="46"/>
  <c r="X43" i="44"/>
  <c r="X161" i="44"/>
  <c r="X3" i="37"/>
  <c r="Y18" i="35"/>
  <c r="Y18" i="34"/>
  <c r="X18" i="33"/>
  <c r="Y18" i="31"/>
  <c r="X18" i="30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Y14" i="27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X8" i="26"/>
  <c r="X12" i="26"/>
  <c r="Y30" i="23"/>
  <c r="Y30" i="26" s="1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10" i="29"/>
  <c r="X123" i="29" s="1"/>
  <c r="Y20" i="26"/>
  <c r="X3" i="22"/>
  <c r="Y22" i="21"/>
  <c r="X6" i="27"/>
  <c r="X10" i="27"/>
  <c r="Y27" i="20"/>
  <c r="Y28" i="24"/>
  <c r="Y28" i="27" s="1"/>
  <c r="Y28" i="21"/>
  <c r="Y32" i="24"/>
  <c r="Y32" i="27" s="1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110" i="29"/>
  <c r="Y123" i="29" s="1"/>
  <c r="X20" i="24"/>
  <c r="X20" i="27" s="1"/>
  <c r="X20" i="21"/>
  <c r="X24" i="24"/>
  <c r="X24" i="27" s="1"/>
  <c r="X24" i="21"/>
  <c r="Y17" i="19"/>
  <c r="Y17" i="23" s="1"/>
  <c r="Y17" i="26" s="1"/>
  <c r="Y18" i="23"/>
  <c r="Y18" i="26" s="1"/>
  <c r="Y6" i="16"/>
  <c r="Y28" i="15"/>
  <c r="X23" i="16"/>
  <c r="Y19" i="15"/>
  <c r="Y23" i="15"/>
  <c r="Y28" i="26"/>
  <c r="Y4" i="22"/>
  <c r="Y5" i="25"/>
  <c r="Y5" i="28" s="1"/>
  <c r="Y17" i="22"/>
  <c r="Y17" i="25" s="1"/>
  <c r="Y17" i="28" s="1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X32" i="26"/>
  <c r="Y18" i="16"/>
  <c r="Y26" i="16"/>
  <c r="Y7" i="15"/>
  <c r="Y11" i="15"/>
  <c r="Y18" i="21"/>
  <c r="Y15" i="20"/>
  <c r="Y15" i="21" s="1"/>
  <c r="Y16" i="21"/>
  <c r="X30" i="27"/>
  <c r="X6" i="23"/>
  <c r="X6" i="26" s="1"/>
  <c r="X4" i="19"/>
  <c r="X4" i="21" s="1"/>
  <c r="X10" i="26"/>
  <c r="Y20" i="15"/>
  <c r="Y23" i="10"/>
  <c r="X23" i="15"/>
  <c r="X5" i="25"/>
  <c r="X5" i="28" s="1"/>
  <c r="Y23" i="26"/>
  <c r="X4" i="24"/>
  <c r="X4" i="27" s="1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27" i="8"/>
  <c r="X27" i="12" s="1"/>
  <c r="X17" i="7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21" i="16" l="1"/>
  <c r="Y82" i="52"/>
  <c r="Y44" i="53"/>
  <c r="Y385" i="65"/>
  <c r="Y4" i="51"/>
  <c r="X3" i="7"/>
  <c r="X553" i="68"/>
  <c r="Y462" i="67"/>
  <c r="X462" i="67"/>
  <c r="Y28" i="6"/>
  <c r="Y25" i="61"/>
  <c r="X106" i="63"/>
  <c r="X577" i="68"/>
  <c r="X576" i="68" s="1"/>
  <c r="X133" i="72"/>
  <c r="Y161" i="56"/>
  <c r="X17" i="12"/>
  <c r="X17" i="15" s="1"/>
  <c r="Y315" i="71"/>
  <c r="X11" i="15"/>
  <c r="Y129" i="6"/>
  <c r="X152" i="6"/>
  <c r="Y156" i="6"/>
  <c r="Y81" i="55"/>
  <c r="Y81" i="56" s="1"/>
  <c r="X125" i="61"/>
  <c r="X25" i="62"/>
  <c r="X480" i="68"/>
  <c r="Y136" i="70"/>
  <c r="Y44" i="52"/>
  <c r="X12" i="29"/>
  <c r="Y309" i="69"/>
  <c r="X81" i="46"/>
  <c r="Y43" i="55"/>
  <c r="Y43" i="56" s="1"/>
  <c r="X3" i="9"/>
  <c r="Y136" i="65"/>
  <c r="X4" i="12"/>
  <c r="X4" i="15" s="1"/>
  <c r="Y329" i="66"/>
  <c r="X82" i="46"/>
  <c r="Y443" i="70"/>
  <c r="Y63" i="53"/>
  <c r="Y62" i="53" s="1"/>
  <c r="Y4" i="62"/>
  <c r="Y82" i="63"/>
  <c r="Y529" i="68"/>
  <c r="X44" i="63"/>
  <c r="X462" i="65"/>
  <c r="Y300" i="64"/>
  <c r="Y299" i="64" s="1"/>
  <c r="Y270" i="66"/>
  <c r="Y269" i="66" s="1"/>
  <c r="Y251" i="65"/>
  <c r="Y335" i="68"/>
  <c r="Y251" i="69"/>
  <c r="X27" i="17"/>
  <c r="X31" i="15"/>
  <c r="Y4" i="63"/>
  <c r="X44" i="62"/>
  <c r="X82" i="62"/>
  <c r="X443" i="66"/>
  <c r="X19" i="16"/>
  <c r="Y62" i="55"/>
  <c r="Y62" i="56" s="1"/>
  <c r="X4" i="17"/>
  <c r="X27" i="15"/>
  <c r="X13" i="15"/>
  <c r="X315" i="71"/>
  <c r="Y166" i="6"/>
  <c r="X25" i="15"/>
  <c r="X13" i="16"/>
  <c r="Y43" i="46"/>
  <c r="X16" i="29"/>
  <c r="Y121" i="6"/>
  <c r="X9" i="15"/>
  <c r="X19" i="15"/>
  <c r="X25" i="56"/>
  <c r="X5" i="15"/>
  <c r="X31" i="16"/>
  <c r="X9" i="16"/>
  <c r="Y461" i="67"/>
  <c r="X11" i="16"/>
  <c r="Y154" i="6"/>
  <c r="X27" i="16"/>
  <c r="X19" i="17"/>
  <c r="X7" i="16"/>
  <c r="Y328" i="65"/>
  <c r="Y136" i="66"/>
  <c r="X144" i="46"/>
  <c r="Y124" i="54"/>
  <c r="Y124" i="56" s="1"/>
  <c r="Y145" i="6"/>
  <c r="X7" i="17"/>
  <c r="X25" i="16"/>
  <c r="Y24" i="55"/>
  <c r="Y24" i="56" s="1"/>
  <c r="X328" i="65"/>
  <c r="X121" i="6"/>
  <c r="Y120" i="6"/>
  <c r="X4" i="13"/>
  <c r="X29" i="15"/>
  <c r="X17" i="23"/>
  <c r="X17" i="26" s="1"/>
  <c r="Y167" i="68"/>
  <c r="Y82" i="56"/>
  <c r="X28" i="6"/>
  <c r="X5" i="16"/>
  <c r="Y131" i="29"/>
  <c r="Y127" i="29"/>
  <c r="X128" i="29"/>
  <c r="X130" i="6"/>
  <c r="X311" i="68"/>
  <c r="X251" i="65"/>
  <c r="X144" i="53"/>
  <c r="X162" i="52"/>
  <c r="Y17" i="31"/>
  <c r="Y17" i="35"/>
  <c r="X4" i="16"/>
  <c r="X7" i="15"/>
  <c r="X120" i="6"/>
  <c r="Y152" i="6"/>
  <c r="X155" i="6"/>
  <c r="Y142" i="68"/>
  <c r="Y166" i="68" s="1"/>
  <c r="X115" i="71"/>
  <c r="X133" i="71" s="1"/>
  <c r="Y409" i="68"/>
  <c r="Y27" i="23"/>
  <c r="Y27" i="26" s="1"/>
  <c r="X329" i="66"/>
  <c r="X3" i="20"/>
  <c r="Y17" i="21"/>
  <c r="X24" i="46"/>
  <c r="X43" i="56"/>
  <c r="Y155" i="6"/>
  <c r="X4" i="10"/>
  <c r="Y122" i="6"/>
  <c r="Y16" i="13"/>
  <c r="Y15" i="13" s="1"/>
  <c r="Y15" i="16" s="1"/>
  <c r="X143" i="56"/>
  <c r="Y152" i="64"/>
  <c r="X18" i="35"/>
  <c r="X125" i="29"/>
  <c r="Y130" i="29"/>
  <c r="Y162" i="46"/>
  <c r="X406" i="64"/>
  <c r="X136" i="69"/>
  <c r="Y140" i="69"/>
  <c r="X105" i="63"/>
  <c r="X512" i="64"/>
  <c r="X511" i="64" s="1"/>
  <c r="X63" i="63"/>
  <c r="X62" i="63" s="1"/>
  <c r="Y134" i="6"/>
  <c r="Y18" i="32"/>
  <c r="Y441" i="71"/>
  <c r="Y125" i="61"/>
  <c r="X62" i="45"/>
  <c r="X62" i="46" s="1"/>
  <c r="X63" i="46"/>
  <c r="Y142" i="29"/>
  <c r="X143" i="46"/>
  <c r="X136" i="70"/>
  <c r="Y115" i="71"/>
  <c r="Y270" i="70"/>
  <c r="Y269" i="70" s="1"/>
  <c r="Y251" i="67"/>
  <c r="Y63" i="52"/>
  <c r="Y82" i="51"/>
  <c r="X44" i="46"/>
  <c r="X43" i="45"/>
  <c r="X43" i="46" s="1"/>
  <c r="Y14" i="12"/>
  <c r="Y14" i="15" s="1"/>
  <c r="Y137" i="29"/>
  <c r="Y18" i="37"/>
  <c r="X491" i="64"/>
  <c r="Y443" i="65"/>
  <c r="Y106" i="62"/>
  <c r="X3" i="25"/>
  <c r="X18" i="31"/>
  <c r="X24" i="56"/>
  <c r="Y63" i="62"/>
  <c r="X27" i="23"/>
  <c r="X27" i="26" s="1"/>
  <c r="X14" i="24"/>
  <c r="X14" i="27" s="1"/>
  <c r="Y290" i="69"/>
  <c r="Y16" i="12"/>
  <c r="Y15" i="12" s="1"/>
  <c r="Y15" i="15" s="1"/>
  <c r="X137" i="70"/>
  <c r="X332" i="69"/>
  <c r="X424" i="66"/>
  <c r="Y334" i="68"/>
  <c r="Y279" i="64"/>
  <c r="X18" i="36"/>
  <c r="X18" i="37"/>
  <c r="Y25" i="62"/>
  <c r="Y63" i="61"/>
  <c r="X44" i="56"/>
  <c r="X3" i="55"/>
  <c r="X3" i="56" s="1"/>
  <c r="X4" i="56"/>
  <c r="X124" i="55"/>
  <c r="X124" i="56" s="1"/>
  <c r="Y328" i="69"/>
  <c r="Y16" i="23"/>
  <c r="Y3" i="55"/>
  <c r="Y4" i="56"/>
  <c r="Y290" i="67"/>
  <c r="Y328" i="67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66" i="62"/>
  <c r="Y447" i="67"/>
  <c r="Y446" i="67" s="1"/>
  <c r="Y442" i="67" s="1"/>
  <c r="Y4" i="61"/>
  <c r="Y128" i="61"/>
  <c r="Y428" i="70"/>
  <c r="Y427" i="70" s="1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106" i="51"/>
  <c r="X48" i="51"/>
  <c r="X165" i="52"/>
  <c r="X110" i="52"/>
  <c r="X25" i="52"/>
  <c r="X162" i="53"/>
  <c r="X161" i="53" s="1"/>
  <c r="X63" i="51"/>
  <c r="X147" i="52"/>
  <c r="X67" i="52"/>
  <c r="X29" i="52"/>
  <c r="X8" i="52"/>
  <c r="X67" i="51"/>
  <c r="X29" i="51"/>
  <c r="X8" i="51"/>
  <c r="X129" i="52"/>
  <c r="X48" i="52"/>
  <c r="X86" i="51"/>
  <c r="X144" i="52"/>
  <c r="X144" i="51"/>
  <c r="X44" i="51"/>
  <c r="X86" i="52"/>
  <c r="X106" i="52"/>
  <c r="X4" i="53"/>
  <c r="X3" i="53" s="1"/>
  <c r="X232" i="65"/>
  <c r="X270" i="66"/>
  <c r="X270" i="67"/>
  <c r="X232" i="67"/>
  <c r="X335" i="68"/>
  <c r="X270" i="69"/>
  <c r="X269" i="69" s="1"/>
  <c r="X242" i="71"/>
  <c r="X242" i="72"/>
  <c r="X224" i="71"/>
  <c r="X224" i="72"/>
  <c r="X260" i="71"/>
  <c r="X260" i="72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442" i="66" s="1"/>
  <c r="Y85" i="62"/>
  <c r="Y557" i="68"/>
  <c r="Y556" i="68" s="1"/>
  <c r="Y552" i="68" s="1"/>
  <c r="Y7" i="62"/>
  <c r="Y3" i="62" s="1"/>
  <c r="Y495" i="64"/>
  <c r="Y494" i="64" s="1"/>
  <c r="Y128" i="62"/>
  <c r="Y124" i="62" s="1"/>
  <c r="Y447" i="70"/>
  <c r="Y446" i="70" s="1"/>
  <c r="Y442" i="70" s="1"/>
  <c r="Y109" i="61"/>
  <c r="Y428" i="69"/>
  <c r="Y427" i="69" s="1"/>
  <c r="Y423" i="69" s="1"/>
  <c r="X251" i="69" l="1"/>
  <c r="Y43" i="52"/>
  <c r="X44" i="52"/>
  <c r="X82" i="52"/>
  <c r="X25" i="51"/>
  <c r="Y62" i="52"/>
  <c r="X63" i="52"/>
  <c r="X4" i="51"/>
  <c r="X259" i="71"/>
  <c r="Y62" i="62"/>
  <c r="X490" i="64"/>
  <c r="Y231" i="65"/>
  <c r="Y81" i="51"/>
  <c r="X423" i="66"/>
  <c r="X3" i="62"/>
  <c r="Y24" i="62"/>
  <c r="X125" i="52"/>
  <c r="Y43" i="51"/>
  <c r="Y62" i="61"/>
  <c r="X3" i="24"/>
  <c r="Y16" i="16"/>
  <c r="Y423" i="66"/>
  <c r="X3" i="21"/>
  <c r="X259" i="72"/>
  <c r="X334" i="68"/>
  <c r="Y469" i="64"/>
  <c r="X3" i="29"/>
  <c r="Y250" i="67"/>
  <c r="Y278" i="64"/>
  <c r="X442" i="69"/>
  <c r="Y442" i="65"/>
  <c r="Y423" i="70"/>
  <c r="Y105" i="52"/>
  <c r="X3" i="61"/>
  <c r="Y24" i="52"/>
  <c r="Y442" i="69"/>
  <c r="Y24" i="51"/>
  <c r="Y286" i="68"/>
  <c r="Y124" i="52"/>
  <c r="Y124" i="61"/>
  <c r="X3" i="27"/>
  <c r="X139" i="29"/>
  <c r="X3" i="16"/>
  <c r="X251" i="70"/>
  <c r="Y134" i="29"/>
  <c r="Y15" i="23"/>
  <c r="Y15" i="26" s="1"/>
  <c r="Y16" i="26"/>
  <c r="X62" i="61"/>
  <c r="Y3" i="12"/>
  <c r="Y3" i="23"/>
  <c r="Y133" i="71"/>
  <c r="Y3" i="25"/>
  <c r="Y423" i="67"/>
  <c r="Y3" i="61"/>
  <c r="Y16" i="15"/>
  <c r="X3" i="17"/>
  <c r="Y3" i="46"/>
  <c r="X423" i="70"/>
  <c r="X134" i="29"/>
  <c r="Y3" i="14"/>
  <c r="X3" i="12"/>
  <c r="X136" i="66"/>
  <c r="X232" i="70"/>
  <c r="X152" i="64"/>
  <c r="Y3" i="56"/>
  <c r="X118" i="6"/>
  <c r="X3" i="23"/>
  <c r="Y105" i="62"/>
  <c r="X3" i="46"/>
  <c r="X3" i="28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231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124" i="51" s="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250" i="65" s="1"/>
  <c r="X66" i="52"/>
  <c r="X62" i="52" s="1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124" i="52" l="1"/>
  <c r="X250" i="70"/>
  <c r="X231" i="70"/>
  <c r="X250" i="66"/>
  <c r="X133" i="29"/>
  <c r="Y3" i="15"/>
  <c r="Y3" i="27"/>
  <c r="Y139" i="29"/>
  <c r="Y133" i="29" s="1"/>
  <c r="X3" i="26"/>
  <c r="Y3" i="17"/>
  <c r="Y3" i="16"/>
  <c r="X3" i="52"/>
  <c r="Y3" i="28"/>
  <c r="Y3" i="26"/>
  <c r="X231" i="66"/>
  <c r="X3" i="15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N28" i="6"/>
  <c r="T28" i="6"/>
  <c r="L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81" i="54"/>
  <c r="W162" i="53"/>
  <c r="W162" i="52"/>
  <c r="W162" i="51"/>
  <c r="W442" i="72"/>
  <c r="W406" i="72"/>
  <c r="W424" i="71"/>
  <c r="W442" i="71"/>
  <c r="W406" i="71"/>
  <c r="W162" i="63"/>
  <c r="W144" i="63"/>
  <c r="W162" i="62"/>
  <c r="W162" i="61"/>
  <c r="W144" i="62"/>
  <c r="W144" i="61"/>
  <c r="W164" i="49"/>
  <c r="W161" i="49" s="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2" i="15"/>
  <c r="W224" i="72"/>
  <c r="W260" i="72"/>
  <c r="W242" i="72"/>
  <c r="W224" i="71"/>
  <c r="W144" i="51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334" i="68" s="1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3" i="4"/>
  <c r="B64" i="4"/>
  <c r="B40" i="4"/>
  <c r="B7" i="4"/>
  <c r="B35" i="4"/>
  <c r="B68" i="4"/>
  <c r="B16" i="4"/>
  <c r="B28" i="4"/>
  <c r="B66" i="4"/>
  <c r="B46" i="4"/>
  <c r="B49" i="4"/>
  <c r="B59" i="4"/>
  <c r="B34" i="4"/>
  <c r="B22" i="4"/>
  <c r="B55" i="4"/>
  <c r="B76" i="4"/>
  <c r="B77" i="4"/>
  <c r="B29" i="4"/>
  <c r="B72" i="4"/>
  <c r="B69" i="4"/>
  <c r="B44" i="4"/>
  <c r="B81" i="4"/>
  <c r="B36" i="4"/>
  <c r="B13" i="4"/>
  <c r="B14" i="4"/>
  <c r="B45" i="4"/>
  <c r="B60" i="4"/>
  <c r="B15" i="4"/>
  <c r="B53" i="4"/>
  <c r="B56" i="4"/>
  <c r="B12" i="4"/>
  <c r="B33" i="4"/>
  <c r="B25" i="4"/>
  <c r="B11" i="4"/>
  <c r="B83" i="4"/>
  <c r="B54" i="4"/>
  <c r="B38" i="4"/>
  <c r="B79" i="4"/>
  <c r="B39" i="4"/>
  <c r="B61" i="4"/>
  <c r="B8" i="4"/>
  <c r="B24" i="4"/>
  <c r="B4" i="4"/>
  <c r="B52" i="4"/>
  <c r="B57" i="4"/>
  <c r="B47" i="4"/>
  <c r="B65" i="4"/>
  <c r="B27" i="4"/>
  <c r="B26" i="4"/>
  <c r="B41" i="4"/>
  <c r="B82" i="4"/>
  <c r="B80" i="4"/>
  <c r="B70" i="4"/>
  <c r="B78" i="4"/>
  <c r="B10" i="4"/>
  <c r="B67" i="4"/>
  <c r="B17" i="4"/>
  <c r="B37" i="4"/>
  <c r="B9" i="4"/>
  <c r="B20" i="4"/>
  <c r="B73" i="4"/>
  <c r="B71" i="4"/>
  <c r="B48" i="4"/>
  <c r="B30" i="4"/>
  <c r="B21" i="4"/>
  <c r="B84" i="4"/>
  <c r="B58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V53" i="6" l="1"/>
  <c r="S53" i="6"/>
  <c r="U53" i="6"/>
  <c r="D53" i="6"/>
  <c r="O53" i="6"/>
  <c r="P53" i="6"/>
  <c r="G53" i="6"/>
  <c r="B53" i="6"/>
  <c r="K53" i="6"/>
  <c r="T53" i="6"/>
  <c r="C53" i="6"/>
  <c r="E53" i="6"/>
  <c r="L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E17" i="10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<sst xmlns="http://schemas.openxmlformats.org/spreadsheetml/2006/main" count="18216" uniqueCount="4948">
  <si>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</si>
  <si>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</si>
  <si>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</si>
  <si>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</si>
  <si>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</si>
  <si>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</si>
  <si>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</si>
  <si>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</si>
  <si>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</si>
  <si>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</si>
  <si>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</si>
  <si>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</si>
  <si>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</si>
  <si>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</si>
  <si>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</si>
  <si>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</si>
  <si>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</si>
  <si>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</si>
  <si>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</si>
  <si>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</si>
  <si>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</si>
  <si>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</si>
  <si>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</si>
  <si>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</si>
  <si>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</si>
  <si>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</si>
  <si>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</si>
  <si>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</si>
  <si>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</si>
  <si>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</si>
  <si>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</si>
  <si>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</si>
  <si>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</si>
  <si>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</si>
  <si>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</si>
  <si>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</si>
  <si>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</si>
  <si>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</si>
  <si>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</si>
  <si>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</si>
  <si>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</si>
  <si>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</si>
  <si>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</si>
  <si>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</si>
  <si>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</si>
  <si>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</si>
  <si>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</si>
  <si>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</si>
  <si>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</si>
  <si>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</si>
  <si>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</si>
  <si>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</si>
  <si>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</si>
  <si>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</si>
  <si>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</si>
  <si>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</si>
  <si>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</si>
  <si>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</si>
  <si>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</si>
  <si>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</si>
  <si>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</si>
  <si>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</si>
  <si>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</si>
  <si>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</si>
  <si>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</si>
  <si>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</si>
  <si>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</si>
  <si>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</si>
  <si>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</si>
  <si>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</si>
  <si>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</si>
  <si>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</si>
  <si>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</si>
  <si>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</si>
  <si>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</si>
  <si>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</si>
  <si>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</si>
  <si>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</si>
  <si>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</si>
  <si>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</si>
  <si>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</si>
  <si>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</si>
  <si>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</si>
  <si>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</si>
  <si>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</si>
  <si>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</si>
  <si>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</si>
  <si>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</si>
  <si>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</si>
  <si>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</si>
  <si>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</si>
  <si>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</si>
  <si>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</si>
  <si>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</si>
  <si>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</si>
  <si>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</si>
  <si>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</si>
  <si>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</si>
  <si>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</si>
  <si>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</si>
  <si>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</si>
  <si>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</si>
  <si>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</si>
  <si>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</si>
  <si>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</si>
  <si>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</si>
  <si>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</si>
  <si>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</si>
  <si>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</si>
  <si>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</si>
  <si>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</si>
  <si>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</si>
  <si>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</si>
  <si>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</si>
  <si>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</si>
  <si>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</si>
  <si>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</si>
  <si>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</si>
  <si>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</si>
  <si>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</si>
  <si>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</si>
  <si>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</si>
  <si>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</si>
  <si>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</si>
  <si>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</si>
  <si>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</si>
  <si>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</si>
  <si>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</si>
  <si>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</si>
  <si>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</si>
  <si>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</si>
  <si>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</si>
  <si>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</si>
  <si>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</si>
  <si>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</si>
  <si>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</si>
  <si>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</si>
  <si>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</si>
  <si>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</si>
  <si>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</si>
  <si>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</si>
  <si>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</si>
  <si>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</si>
  <si>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</si>
  <si>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</si>
  <si>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</si>
  <si>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</si>
  <si>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</si>
  <si>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</si>
  <si>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</si>
  <si>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</si>
  <si>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</si>
  <si>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</si>
  <si>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</si>
  <si>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</si>
  <si>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</si>
  <si>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</si>
  <si>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</si>
  <si>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</si>
  <si>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</si>
  <si>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</si>
  <si>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</si>
  <si>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</si>
  <si>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</si>
  <si>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</si>
  <si>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</si>
  <si>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</si>
  <si>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</si>
  <si>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</si>
  <si>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</si>
  <si>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</si>
  <si>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</si>
  <si>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</si>
  <si>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</si>
  <si>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</si>
  <si>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</si>
  <si>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</si>
  <si>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</si>
  <si>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</si>
  <si>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</si>
  <si>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</si>
  <si>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</si>
  <si>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</si>
  <si>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</si>
  <si>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</si>
  <si>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</si>
  <si>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</si>
  <si>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</si>
  <si>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</si>
  <si>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</si>
  <si>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</si>
  <si>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</si>
  <si>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</si>
  <si>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</si>
  <si>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</si>
  <si>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</si>
  <si>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</si>
  <si>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</si>
  <si>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</si>
  <si>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</si>
  <si>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</si>
  <si>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</si>
  <si>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</si>
  <si>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</si>
  <si>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</si>
  <si>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</si>
  <si>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</si>
  <si>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</si>
  <si>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</si>
  <si>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</si>
  <si>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</si>
  <si>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</si>
  <si>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</si>
  <si>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</si>
  <si>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</si>
  <si>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</si>
  <si>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LV</t>
  </si>
  <si>
    <t>Latvia</t>
  </si>
  <si>
    <t>Household consumption expenditure (M€2023)</t>
  </si>
  <si>
    <t>Household consumption expenditure per capita (€2023)</t>
  </si>
  <si>
    <t>Household consumption expenditure per household (€2023)</t>
  </si>
  <si>
    <t>LV - Residential sector summary</t>
  </si>
  <si>
    <t>Macro.Meuro2015.LV.ConsumptionExpenditure</t>
  </si>
  <si>
    <t>Macro.number.LV.Population</t>
  </si>
  <si>
    <t>NUM.number.LV.Res.HH</t>
  </si>
  <si>
    <t>SurfaceArea.ksqm.LV.Res.HH</t>
  </si>
  <si>
    <t>NUM.number.LV.Res.HHnew</t>
  </si>
  <si>
    <t>SurfaceArea.ksqm.LV.Res.HHnew</t>
  </si>
  <si>
    <t>HDD.Celsius.LV.Actual</t>
  </si>
  <si>
    <t>HDD.Celsius.LV.Mean</t>
  </si>
  <si>
    <t>HDD.ratio.LV.Relative</t>
  </si>
  <si>
    <t>FEC.ktoe.LV.ES.Res</t>
  </si>
  <si>
    <t>FEC.ktoe.LV.ES.Res.Solids</t>
  </si>
  <si>
    <t>FEC.ktoe.LV.ES.Res.LPG</t>
  </si>
  <si>
    <t>FEC.ktoe.LV.ES.Res.Oil</t>
  </si>
  <si>
    <t>FEC.ktoe.LV.ES.Res.NG</t>
  </si>
  <si>
    <t>FEC.ktoe.LV.ES.Res.Biomass_Waste</t>
  </si>
  <si>
    <t>FEC.ktoe.LV.ES.Res.Biogas</t>
  </si>
  <si>
    <t>FEC.ktoe.LV.ES.Res.LiqBio</t>
  </si>
  <si>
    <t>FEC.ktoe.LV.ES.Res.Solar</t>
  </si>
  <si>
    <t>FEC.ktoe.LV.ES.Res.Geo</t>
  </si>
  <si>
    <t>FEC.ktoe.LV.ES.Res.Ambient</t>
  </si>
  <si>
    <t>FEC.ktoe.LV.ES.Res.Steam_Distr</t>
  </si>
  <si>
    <t>FEC.ktoe.LV.ES.Res.Elec</t>
  </si>
  <si>
    <t>FEC.ktoe.LV.Res.HH</t>
  </si>
  <si>
    <t>FEC.ktoe.LV.Res.HH.Thermal</t>
  </si>
  <si>
    <t>FEC.ktoe.LV.Res.HH.Thermal.SH</t>
  </si>
  <si>
    <t>FEC.ktoe.LV.Res.HH.Thermal.SC</t>
  </si>
  <si>
    <t>FEC.ktoe.LV.Res.HH.Thermal.WH</t>
  </si>
  <si>
    <t>FEC.ktoe.LV.Res.HH.Thermal.CO</t>
  </si>
  <si>
    <t>FEC.ktoe.LV.Res.HH.Appl</t>
  </si>
  <si>
    <t>EMI.ktCO2.LV.ES.Res</t>
  </si>
  <si>
    <t>EMI.ktCO2.LV.ES.Res.Solids</t>
  </si>
  <si>
    <t>EMI.ktCO2.LV.ES.Res.LPG</t>
  </si>
  <si>
    <t>EMI.ktCO2.LV.ES.Res.Oil</t>
  </si>
  <si>
    <t>EMI.ktCO2.LV.ES.Res.NG</t>
  </si>
  <si>
    <t>EMI.ktCO2.LV.ES.Res.Biomass_Waste</t>
  </si>
  <si>
    <t>EMI.ktCO2.LV.ES.Res.Biogas</t>
  </si>
  <si>
    <t>EMI.ktCO2.LV.ES.Res.LiqBio</t>
  </si>
  <si>
    <t>EMI.ktCO2.LV.ES.Res.Solar</t>
  </si>
  <si>
    <t>EMI.ktCO2.LV.ES.Res.Geo</t>
  </si>
  <si>
    <t>EMI.ktCO2.LV.ES.Res.Ambient</t>
  </si>
  <si>
    <t>EMI.ktCO2.LV.ES.Res.Steam_Distr</t>
  </si>
  <si>
    <t>EMI.ktCO2.LV.ES.Res.Elec</t>
  </si>
  <si>
    <t>EMI.ktCO2.LV.Res.HH</t>
  </si>
  <si>
    <t>EMI.ktCO2.LV.Res.HH.Thermal</t>
  </si>
  <si>
    <t>EMI.ktCO2.LV.Res.HH.Thermal.SH</t>
  </si>
  <si>
    <t>EMI.ktCO2.LV.Res.HH.Thermal.SC</t>
  </si>
  <si>
    <t>EMI.ktCO2.LV.Res.HH.Thermal.WH</t>
  </si>
  <si>
    <t>EMI.ktCO2.LV.Res.HH.Thermal.CO</t>
  </si>
  <si>
    <t>EMI.ktCO2.LV.Res.HH.Appl</t>
  </si>
  <si>
    <t>FEC_per_household.kWh.LV.Res.HH</t>
  </si>
  <si>
    <t>FEC_per_household.kWh.LV.Res.HH.Thermal</t>
  </si>
  <si>
    <t>FEC_per_household.kWh.LV.Res.HH.Thermal.SH</t>
  </si>
  <si>
    <t>FEC_per_household.kWh.LV.Res.HH.Thermal.SC</t>
  </si>
  <si>
    <t>FEC_per_household.kWh.LV.Res.HH.Thermal.WH</t>
  </si>
  <si>
    <t>FEC_per_household.kWh.LV.Res.HH.Thermal.CO</t>
  </si>
  <si>
    <t>FEC_per_household.kWh.LV.Res.HH.Appl</t>
  </si>
  <si>
    <t>TES_per_household.kWh.LV.Res.HH.Thermal</t>
  </si>
  <si>
    <t>TES_per_household.kWh.LV.Res.HH.Thermal.SH</t>
  </si>
  <si>
    <t>TES_per_household.kWh.LV.Res.HH.Thermal.SC</t>
  </si>
  <si>
    <t>TES_per_household.kWh.LV.Res.HH.Thermal.WH</t>
  </si>
  <si>
    <t>TES_per_household.kWh.LV.Res.HH.Thermal.CO</t>
  </si>
  <si>
    <t>EMI_per_household.kgCO2.LV.Res.HH</t>
  </si>
  <si>
    <t>EMI_per_household.kgCO2.LV.Res.HH.Thermal</t>
  </si>
  <si>
    <t>EMI_per_household.kgCO2.LV.Res.HH.Thermal.SH</t>
  </si>
  <si>
    <t>EMI_per_household.kgCO2.LV.Res.HH.Thermal.SC</t>
  </si>
  <si>
    <t>EMI_per_household.kgCO2.LV.Res.HH.Thermal.WH</t>
  </si>
  <si>
    <t>EMI_per_household.kgCO2.LV.Res.HH.Thermal.CO</t>
  </si>
  <si>
    <t>EMI_per_household.kgCO2.LV.Res.HH.Appl</t>
  </si>
  <si>
    <t>Eff.ratio.LV.Res.HH.Thermal</t>
  </si>
  <si>
    <t>Eff.ratio.LV.Res.HH.Thermal.SH</t>
  </si>
  <si>
    <t>Eff.ratio.LV.Res.HH.Thermal.SC</t>
  </si>
  <si>
    <t>Eff.ratio.LV.Res.HH.Thermal.WH</t>
  </si>
  <si>
    <t>Eff.ratio.LV.Res.HH.Thermal.CO</t>
  </si>
  <si>
    <t>FEC_per_sqm.kWh.LV.Res.HH</t>
  </si>
  <si>
    <t>FEC_per_sqm.kWh.LV.Res.HH.Thermal</t>
  </si>
  <si>
    <t>FEC_per_sqm.kWh.LV.Res.HH.Thermal.SH</t>
  </si>
  <si>
    <t>FEC_per_sqm.kWh.LV.Res.HH.Thermal.SC</t>
  </si>
  <si>
    <t>FEC_per_sqm.kWh.LV.Res.HH.Thermal.WH</t>
  </si>
  <si>
    <t>FEC_per_sqm.kWh.LV.Res.HH.Thermal.CO</t>
  </si>
  <si>
    <t>FEC_per_sqm.kWh.LV.Res.HH.Appl</t>
  </si>
  <si>
    <t>TES_per_sqm.kWh.LV.Res.HH.Thermal</t>
  </si>
  <si>
    <t>TES_per_sqm.kWh.LV.Res.HH.Thermal.SH</t>
  </si>
  <si>
    <t>TES_per_sqm.kWh.LV.Res.HH.Thermal.SC</t>
  </si>
  <si>
    <t>TES_per_sqm.kWh.LV.Res.HH.Thermal.WH</t>
  </si>
  <si>
    <t>TES_per_sqm.kWh.LV.Res.HH.Thermal.CO</t>
  </si>
  <si>
    <t>EMI_per_sqm.kgCO2.LV.Res.HH</t>
  </si>
  <si>
    <t>EMI_per_sqm.kgCO2.LV.Res.HH.Thermal</t>
  </si>
  <si>
    <t>EMI_per_sqm.kgCO2.LV.Res.HH.Thermal.SH</t>
  </si>
  <si>
    <t>EMI_per_sqm.kgCO2.LV.Res.HH.Thermal.SC</t>
  </si>
  <si>
    <t>EMI_per_sqm.kgCO2.LV.Res.HH.Thermal.WH</t>
  </si>
  <si>
    <t>EMI_per_sqm.kgCO2.LV.Res.HH.Thermal.CO</t>
  </si>
  <si>
    <t>EMI_per_sqm.kgCO2.LV.Res.HH.Appl</t>
  </si>
  <si>
    <t>FEC_per_capita.kWh.LV.Res.HH</t>
  </si>
  <si>
    <t>FEC_per_capita.kWh.LV.Res.HH.Thermal</t>
  </si>
  <si>
    <t>FEC_per_capita.kWh.LV.Res.HH.Thermal.SH</t>
  </si>
  <si>
    <t>FEC_per_capita.kWh.LV.Res.HH.Thermal.SC</t>
  </si>
  <si>
    <t>FEC_per_capita.kWh.LV.Res.HH.Thermal.WH</t>
  </si>
  <si>
    <t>FEC_per_capita.kWh.LV.Res.HH.Thermal.CO</t>
  </si>
  <si>
    <t>FEC_per_capita.kWh.LV.Res.HH.Appl</t>
  </si>
  <si>
    <t>TES_per_capita.kWh.LV.Res.HH.Thermal</t>
  </si>
  <si>
    <t>TES_per_capita.kWh.LV.Res.HH.Thermal.SH</t>
  </si>
  <si>
    <t>TES_per_capita.kWh.LV.Res.HH.Thermal.SC</t>
  </si>
  <si>
    <t>TES_per_capita.kWh.LV.Res.HH.Thermal.WH</t>
  </si>
  <si>
    <t>TES_per_capita.kWh.LV.Res.HH.Thermal.CO</t>
  </si>
  <si>
    <t>EMI_per_capita.kgCO2.LV.Res.HH</t>
  </si>
  <si>
    <t>EMI_per_capita.kgCO2.LV.Res.HH.Thermal</t>
  </si>
  <si>
    <t>EMI_per_capita.kgCO2.LV.Res.HH.Thermal.SH</t>
  </si>
  <si>
    <t>EMI_per_capita.kgCO2.LV.Res.HH.Thermal.SC</t>
  </si>
  <si>
    <t>EMI_per_capita.kgCO2.LV.Res.HH.Thermal.WH</t>
  </si>
  <si>
    <t>EMI_per_capita.kgCO2.LV.Res.HH.Thermal.CO</t>
  </si>
  <si>
    <t>EMI_per_capita.kgCO2.LV.Res.HH.Appl</t>
  </si>
  <si>
    <t>LV - Number of households</t>
  </si>
  <si>
    <t>NUM.number.LV.Res.HH.Thermal</t>
  </si>
  <si>
    <t>NUM.number.LV.Res.HH.Thermal.SH</t>
  </si>
  <si>
    <t>NUM.number.LV.Res.HH.Thermal.SH.Solids</t>
  </si>
  <si>
    <t>NUM.number.LV.Res.HH.Thermal.SH.LPG</t>
  </si>
  <si>
    <t>NUM.number.LV.Res.HH.Thermal.SH.Oil</t>
  </si>
  <si>
    <t>NUM.number.LV.Res.HH.Thermal.SH.Gas</t>
  </si>
  <si>
    <t>NUM.number.LV.Res.HH.Thermal.SH.Biomass</t>
  </si>
  <si>
    <t>NUM.number.LV.Res.HH.Thermal.SH.Geo</t>
  </si>
  <si>
    <t>NUM.number.LV.Res.HH.Thermal.SH.DistrHeat</t>
  </si>
  <si>
    <t>NUM.number.LV.Res.HH.Thermal.SH.AdvElc</t>
  </si>
  <si>
    <t>NUM.number.LV.Res.HH.Thermal.SH.ConvElc</t>
  </si>
  <si>
    <t>NUM.number.LV.Res.HH.Thermal.SC</t>
  </si>
  <si>
    <t>NUM.number.LV.Res.HH.Thermal.SC.AC</t>
  </si>
  <si>
    <t>NUM.number.LV.Res.HH.Thermal.WH</t>
  </si>
  <si>
    <t>NUM.number.LV.Res.HH.Thermal.WH.Solids</t>
  </si>
  <si>
    <t>NUM.number.LV.Res.HH.Thermal.WH.LPG</t>
  </si>
  <si>
    <t>NUM.number.LV.Res.HH.Thermal.WH.Oil</t>
  </si>
  <si>
    <t>NUM.number.LV.Res.HH.Thermal.WH.Gas</t>
  </si>
  <si>
    <t>NUM.number.LV.Res.HH.Thermal.WH.Biomass</t>
  </si>
  <si>
    <t>NUM.number.LV.Res.HH.Thermal.WH.Geo</t>
  </si>
  <si>
    <t>NUM.number.LV.Res.HH.Thermal.WH.DistrHeat</t>
  </si>
  <si>
    <t>NUM.number.LV.Res.HH.Thermal.WH.Elc</t>
  </si>
  <si>
    <t>NUM.number.LV.Res.HH.Thermal.WH.Solar</t>
  </si>
  <si>
    <t>NUM.number.LV.Res.HH.Thermal.CO</t>
  </si>
  <si>
    <t>NUM.number.LV.Res.HH.Thermal.CO.Solids</t>
  </si>
  <si>
    <t>NUM.number.LV.Res.HH.Thermal.CO.LPG</t>
  </si>
  <si>
    <t>NUM.number.LV.Res.HH.Thermal.CO.Gas</t>
  </si>
  <si>
    <t>NUM.number.LV.Res.HH.Thermal.CO.Biomass</t>
  </si>
  <si>
    <t>NUM.number.LV.Res.HH.Thermal.CO.Elc</t>
  </si>
  <si>
    <t>LV - Final energy consumption</t>
  </si>
  <si>
    <t>FEC.ktoe.LV.Res.HH.Thermal.SH.Solids.Solids</t>
  </si>
  <si>
    <t>FEC.ktoe.LV.Res.HH.Thermal.SH.LPG.LPG</t>
  </si>
  <si>
    <t>FEC.ktoe.LV.Res.HH.Thermal.SH.Oil.Oil_LiqBio</t>
  </si>
  <si>
    <t>FEC.ktoe.LV.Res.HH.Thermal.SH.Gas.NG_Biogas</t>
  </si>
  <si>
    <t>FEC.ktoe.LV.Res.HH.Thermal.SH.Biomass.Biomass_Waste</t>
  </si>
  <si>
    <t>FEC.ktoe.LV.Res.HH.Thermal.SH.Geo.Geo</t>
  </si>
  <si>
    <t>FEC.ktoe.LV.Res.HH.Thermal.SH.DistrHeat.Steam_Distr</t>
  </si>
  <si>
    <t>FEC.ktoe.LV.Res.HH.Thermal.SH.AdvElc.Elec</t>
  </si>
  <si>
    <t>FEC.ktoe.LV.Res.HH.Thermal.SH.ConvElc.Elec</t>
  </si>
  <si>
    <t>FEC.ktoe.LV.Res.HH.Thermal.SH.TotalCirculation.Elec</t>
  </si>
  <si>
    <t>FEC.ktoe.LV.Res.HH.Thermal.SC.AC.Elec</t>
  </si>
  <si>
    <t>FEC.ktoe.LV.Res.HH.Thermal.WH.Solids.Solids</t>
  </si>
  <si>
    <t>FEC.ktoe.LV.Res.HH.Thermal.WH.LPG.LPG</t>
  </si>
  <si>
    <t>FEC.ktoe.LV.Res.HH.Thermal.WH.Oil.Oil_LiqBio</t>
  </si>
  <si>
    <t>FEC.ktoe.LV.Res.HH.Thermal.WH.Gas.NG_Biogas</t>
  </si>
  <si>
    <t>FEC.ktoe.LV.Res.HH.Thermal.WH.Biomass.Biomass_Waste</t>
  </si>
  <si>
    <t>FEC.ktoe.LV.Res.HH.Thermal.WH.Geo.Geo</t>
  </si>
  <si>
    <t>FEC.ktoe.LV.Res.HH.Thermal.WH.DistrHeat.Steam_Distr</t>
  </si>
  <si>
    <t>FEC.ktoe.LV.Res.HH.Thermal.WH.Elc.Elec</t>
  </si>
  <si>
    <t>FEC.ktoe.LV.Res.HH.Thermal.WH.TotalSolar.Solar</t>
  </si>
  <si>
    <t>FEC.ktoe.LV.Res.HH.Thermal.CO.Solids.Solids</t>
  </si>
  <si>
    <t>FEC.ktoe.LV.Res.HH.Thermal.CO.LPG.LPG</t>
  </si>
  <si>
    <t>FEC.ktoe.LV.Res.HH.Thermal.CO.Gas.NG_Biogas</t>
  </si>
  <si>
    <t>FEC.ktoe.LV.Res.HH.Thermal.CO.Biomass.Biomass_Waste</t>
  </si>
  <si>
    <t>FEC.ktoe.LV.Res.HH.Thermal.CO.Elc.Elec</t>
  </si>
  <si>
    <t>LV - Thermal energy service</t>
  </si>
  <si>
    <t>TES.ktoe.LV.Res.HH.Thermal</t>
  </si>
  <si>
    <t>TES.ktoe.LV.Res.HH.Thermal.SH</t>
  </si>
  <si>
    <t>TES.ktoe.LV.Res.HH.Thermal.SH.Solids.Solids</t>
  </si>
  <si>
    <t>TES.ktoe.LV.Res.HH.Thermal.SH.LPG.LPG</t>
  </si>
  <si>
    <t>TES.ktoe.LV.Res.HH.Thermal.SH.Oil.Oil_LiqBio</t>
  </si>
  <si>
    <t>TES.ktoe.LV.Res.HH.Thermal.SH.Gas.NG_Biogas</t>
  </si>
  <si>
    <t>TES.ktoe.LV.Res.HH.Thermal.SH.Biomass.Biomass_Waste</t>
  </si>
  <si>
    <t>TES.ktoe.LV.Res.HH.Thermal.SH.Geo.Geo</t>
  </si>
  <si>
    <t>TES.ktoe.LV.Res.HH.Thermal.SH.DistrHeat.Steam_Distr</t>
  </si>
  <si>
    <t>TES.ktoe.LV.Res.HH.Thermal.SH.AdvElc.Elec</t>
  </si>
  <si>
    <t>TES.ktoe.LV.Res.HH.Thermal.SH.ConvElc.Elec</t>
  </si>
  <si>
    <t>TES.ktoe.LV.Res.HH.Thermal.SH.TotalCirculation.Elec</t>
  </si>
  <si>
    <t>TES.ktoe.LV.Res.HH.Thermal.SC</t>
  </si>
  <si>
    <t>TES.ktoe.LV.Res.HH.Thermal.SC.AC.Elec</t>
  </si>
  <si>
    <t>TES.ktoe.LV.Res.HH.Thermal.WH</t>
  </si>
  <si>
    <t>TES.ktoe.LV.Res.HH.Thermal.WH.Solids.Solids</t>
  </si>
  <si>
    <t>TES.ktoe.LV.Res.HH.Thermal.WH.LPG.LPG</t>
  </si>
  <si>
    <t>TES.ktoe.LV.Res.HH.Thermal.WH.Oil.Oil_LiqBio</t>
  </si>
  <si>
    <t>TES.ktoe.LV.Res.HH.Thermal.WH.Gas.NG_Biogas</t>
  </si>
  <si>
    <t>TES.ktoe.LV.Res.HH.Thermal.WH.Biomass.Biomass_Waste</t>
  </si>
  <si>
    <t>TES.ktoe.LV.Res.HH.Thermal.WH.Geo.Geo</t>
  </si>
  <si>
    <t>TES.ktoe.LV.Res.HH.Thermal.WH.DistrHeat.Steam_Distr</t>
  </si>
  <si>
    <t>TES.ktoe.LV.Res.HH.Thermal.WH.Elc.Elec</t>
  </si>
  <si>
    <t>TES.ktoe.LV.Res.HH.Thermal.WH.TotalSolar.Solar</t>
  </si>
  <si>
    <t>TES.ktoe.LV.Res.HH.Thermal.CO</t>
  </si>
  <si>
    <t>TES.ktoe.LV.Res.HH.Thermal.CO.Solids.Solids</t>
  </si>
  <si>
    <t>TES.ktoe.LV.Res.HH.Thermal.CO.LPG.LPG</t>
  </si>
  <si>
    <t>TES.ktoe.LV.Res.HH.Thermal.CO.Gas.NG_Biogas</t>
  </si>
  <si>
    <t>TES.ktoe.LV.Res.HH.Thermal.CO.Biomass.Biomass_Waste</t>
  </si>
  <si>
    <t>TES.ktoe.LV.Res.HH.Thermal.CO.Elc.Elec</t>
  </si>
  <si>
    <t>LV - System efficiency indicator of total stock</t>
  </si>
  <si>
    <t>Eff.ratio.LV.Res.HH.Thermal.SH.Solids.Solids</t>
  </si>
  <si>
    <t>Eff.ratio.LV.Res.HH.Thermal.SH.LPG.LPG</t>
  </si>
  <si>
    <t>Eff.ratio.LV.Res.HH.Thermal.SH.Oil.Oil_LiqBio</t>
  </si>
  <si>
    <t>Eff.ratio.LV.Res.HH.Thermal.SH.Gas.NG_Biogas</t>
  </si>
  <si>
    <t>Eff.ratio.LV.Res.HH.Thermal.SH.Biomass.Biomass_Waste</t>
  </si>
  <si>
    <t>Eff.ratio.LV.Res.HH.Thermal.SH.Geo.Geo</t>
  </si>
  <si>
    <t>Eff.ratio.LV.Res.HH.Thermal.SH.DistrHeat.Steam_Distr</t>
  </si>
  <si>
    <t>Eff.ratio.LV.Res.HH.Thermal.SH.AdvElc.Elec</t>
  </si>
  <si>
    <t>Eff.ratio.LV.Res.HH.Thermal.SH.ConvElc.Elec</t>
  </si>
  <si>
    <t>Eff.ratio.LV.Res.HH.Thermal.SH.TotalCirculation.Elec</t>
  </si>
  <si>
    <t>Eff.ratio.LV.Res.HH.Thermal.SC.AC.Elec</t>
  </si>
  <si>
    <t>Eff.ratio.LV.Res.HH.Thermal.WH.Solids.Solids</t>
  </si>
  <si>
    <t>Eff.ratio.LV.Res.HH.Thermal.WH.LPG.LPG</t>
  </si>
  <si>
    <t>Eff.ratio.LV.Res.HH.Thermal.WH.Oil.Oil_LiqBio</t>
  </si>
  <si>
    <t>Eff.ratio.LV.Res.HH.Thermal.WH.Gas.NG_Biogas</t>
  </si>
  <si>
    <t>Eff.ratio.LV.Res.HH.Thermal.WH.Biomass.Biomass_Waste</t>
  </si>
  <si>
    <t>Eff.ratio.LV.Res.HH.Thermal.WH.Geo.Geo</t>
  </si>
  <si>
    <t>Eff.ratio.LV.Res.HH.Thermal.WH.DistrHeat.Steam_Distr</t>
  </si>
  <si>
    <t>Eff.ratio.LV.Res.HH.Thermal.WH.Elc.Elec</t>
  </si>
  <si>
    <t>Eff.ratio.LV.Res.HH.Thermal.WH.TotalSolar.Solar</t>
  </si>
  <si>
    <t>Eff.ratio.LV.Res.HH.Thermal.CO.Solids.Solids</t>
  </si>
  <si>
    <t>Eff.ratio.LV.Res.HH.Thermal.CO.LPG.LPG</t>
  </si>
  <si>
    <t>Eff.ratio.LV.Res.HH.Thermal.CO.Gas.NG_Biogas</t>
  </si>
  <si>
    <t>Eff.ratio.LV.Res.HH.Thermal.CO.Biomass.Biomass_Waste</t>
  </si>
  <si>
    <t>Eff.ratio.LV.Res.HH.Thermal.CO.Elc.Elec</t>
  </si>
  <si>
    <t>LV - CO2 emissions</t>
  </si>
  <si>
    <t>EMI.ktCO2.LV.Res.HH.Thermal.SH.Solids.Solids</t>
  </si>
  <si>
    <t>EMI.ktCO2.LV.Res.HH.Thermal.SH.LPG.LPG</t>
  </si>
  <si>
    <t>EMI.ktCO2.LV.Res.HH.Thermal.SH.Oil.Oil_LiqBio</t>
  </si>
  <si>
    <t>EMI.ktCO2.LV.Res.HH.Thermal.SH.Gas.NG_Biogas</t>
  </si>
  <si>
    <t>EMI.ktCO2.LV.Res.HH.Thermal.SH.Biomass.Biomass_Waste</t>
  </si>
  <si>
    <t>EMI.ktCO2.LV.Res.HH.Thermal.SH.Geo.Geo</t>
  </si>
  <si>
    <t>EMI.ktCO2.LV.Res.HH.Thermal.SH.DistrHeat.Steam_Distr</t>
  </si>
  <si>
    <t>EMI.ktCO2.LV.Res.HH.Thermal.SH.AdvElc.Elec</t>
  </si>
  <si>
    <t>EMI.ktCO2.LV.Res.HH.Thermal.SH.ConvElc.Elec</t>
  </si>
  <si>
    <t>EMI.ktCO2.LV.Res.HH.Thermal.SH.TotalCirculation.Elec</t>
  </si>
  <si>
    <t>EMI.ktCO2.LV.Res.HH.Thermal.SC.AC.Elec</t>
  </si>
  <si>
    <t>EMI.ktCO2.LV.Res.HH.Thermal.WH.Solids.Solids</t>
  </si>
  <si>
    <t>EMI.ktCO2.LV.Res.HH.Thermal.WH.LPG.LPG</t>
  </si>
  <si>
    <t>EMI.ktCO2.LV.Res.HH.Thermal.WH.Oil.Oil_LiqBio</t>
  </si>
  <si>
    <t>EMI.ktCO2.LV.Res.HH.Thermal.WH.Gas.NG_Biogas</t>
  </si>
  <si>
    <t>EMI.ktCO2.LV.Res.HH.Thermal.WH.Biomass.Biomass_Waste</t>
  </si>
  <si>
    <t>EMI.ktCO2.LV.Res.HH.Thermal.WH.Geo.Geo</t>
  </si>
  <si>
    <t>EMI.ktCO2.LV.Res.HH.Thermal.WH.DistrHeat.Steam_Distr</t>
  </si>
  <si>
    <t>EMI.ktCO2.LV.Res.HH.Thermal.WH.Elc.Elec</t>
  </si>
  <si>
    <t>EMI.ktCO2.LV.Res.HH.Thermal.WH.TotalSolar.Solar</t>
  </si>
  <si>
    <t>EMI.ktCO2.LV.Res.HH.Thermal.CO.Solids.Solids</t>
  </si>
  <si>
    <t>EMI.ktCO2.LV.Res.HH.Thermal.CO.LPG.LPG</t>
  </si>
  <si>
    <t>EMI.ktCO2.LV.Res.HH.Thermal.CO.Gas.NG_Biogas</t>
  </si>
  <si>
    <t>EMI.ktCO2.LV.Res.HH.Thermal.CO.Biomass.Biomass_Waste</t>
  </si>
  <si>
    <t>EMI.ktCO2.LV.Res.HH.Thermal.CO.Elc.Elec</t>
  </si>
  <si>
    <t>LV - Final energy consumption per household</t>
  </si>
  <si>
    <t>FEC_per_household.kWh.LV.Res.HH.Thermal.SH.Solids.Solids</t>
  </si>
  <si>
    <t>FEC_per_household.kWh.LV.Res.HH.Thermal.SH.LPG.LPG</t>
  </si>
  <si>
    <t>FEC_per_household.kWh.LV.Res.HH.Thermal.SH.Oil.Oil_LiqBio</t>
  </si>
  <si>
    <t>FEC_per_household.kWh.LV.Res.HH.Thermal.SH.Gas.NG_Biogas</t>
  </si>
  <si>
    <t>FEC_per_household.kWh.LV.Res.HH.Thermal.SH.Biomass.Biomass_Waste</t>
  </si>
  <si>
    <t>FEC_per_household.kWh.LV.Res.HH.Thermal.SH.Geo.Geo</t>
  </si>
  <si>
    <t>FEC_per_household.kWh.LV.Res.HH.Thermal.SH.DistrHeat.Steam_Distr</t>
  </si>
  <si>
    <t>FEC_per_household.kWh.LV.Res.HH.Thermal.SH.AdvElc.Elec</t>
  </si>
  <si>
    <t>FEC_per_household.kWh.LV.Res.HH.Thermal.SH.ConvElc.Elec</t>
  </si>
  <si>
    <t>FEC_per_household.kWh.LV.Res.HH.Thermal.SH.TotalCirculation.Elec</t>
  </si>
  <si>
    <t>FEC_per_household.kWh.LV.Res.HH.Thermal.SC.AC.Elec</t>
  </si>
  <si>
    <t>FEC_per_household.kWh.LV.Res.HH.Thermal.WH.Solids.Solids</t>
  </si>
  <si>
    <t>FEC_per_household.kWh.LV.Res.HH.Thermal.WH.LPG.LPG</t>
  </si>
  <si>
    <t>FEC_per_household.kWh.LV.Res.HH.Thermal.WH.Oil.Oil_LiqBio</t>
  </si>
  <si>
    <t>FEC_per_household.kWh.LV.Res.HH.Thermal.WH.Gas.NG_Biogas</t>
  </si>
  <si>
    <t>FEC_per_household.kWh.LV.Res.HH.Thermal.WH.Biomass.Biomass_Waste</t>
  </si>
  <si>
    <t>FEC_per_household.kWh.LV.Res.HH.Thermal.WH.Geo.Geo</t>
  </si>
  <si>
    <t>FEC_per_household.kWh.LV.Res.HH.Thermal.WH.DistrHeat.Steam_Distr</t>
  </si>
  <si>
    <t>FEC_per_household.kWh.LV.Res.HH.Thermal.WH.Elc.Elec</t>
  </si>
  <si>
    <t>FEC_per_household.kWh.LV.Res.HH.Thermal.WH.TotalSolar.Solar</t>
  </si>
  <si>
    <t>FEC_per_household.kWh.LV.Res.HH.Thermal.CO.Solids.Solids</t>
  </si>
  <si>
    <t>FEC_per_household.kWh.LV.Res.HH.Thermal.CO.LPG.LPG</t>
  </si>
  <si>
    <t>FEC_per_household.kWh.LV.Res.HH.Thermal.CO.Gas.NG_Biogas</t>
  </si>
  <si>
    <t>FEC_per_household.kWh.LV.Res.HH.Thermal.CO.Biomass.Biomass_Waste</t>
  </si>
  <si>
    <t>FEC_per_household.kWh.LV.Res.HH.Thermal.CO.Elc.Elec</t>
  </si>
  <si>
    <t>LV - Thermal energy service per household</t>
  </si>
  <si>
    <t>TES_per_household.kWh.LV.Res.HH.Thermal.SH.Solids.Solids</t>
  </si>
  <si>
    <t>TES_per_household.kWh.LV.Res.HH.Thermal.SH.LPG.LPG</t>
  </si>
  <si>
    <t>TES_per_household.kWh.LV.Res.HH.Thermal.SH.Oil.Oil_LiqBio</t>
  </si>
  <si>
    <t>TES_per_household.kWh.LV.Res.HH.Thermal.SH.Gas.NG_Biogas</t>
  </si>
  <si>
    <t>TES_per_household.kWh.LV.Res.HH.Thermal.SH.Biomass.Biomass_Waste</t>
  </si>
  <si>
    <t>TES_per_household.kWh.LV.Res.HH.Thermal.SH.Geo.Geo</t>
  </si>
  <si>
    <t>TES_per_household.kWh.LV.Res.HH.Thermal.SH.DistrHeat.Steam_Distr</t>
  </si>
  <si>
    <t>TES_per_household.kWh.LV.Res.HH.Thermal.SH.AdvElc.Elec</t>
  </si>
  <si>
    <t>TES_per_household.kWh.LV.Res.HH.Thermal.SH.ConvElc.Elec</t>
  </si>
  <si>
    <t>TES_per_household.kWh.LV.Res.HH.Thermal.SH.TotalCirculation.Elec</t>
  </si>
  <si>
    <t>TES_per_household.kWh.LV.Res.HH.Thermal.SC.AC.Elec</t>
  </si>
  <si>
    <t>TES_per_household.kWh.LV.Res.HH.Thermal.WH.Solids.Solids</t>
  </si>
  <si>
    <t>TES_per_household.kWh.LV.Res.HH.Thermal.WH.LPG.LPG</t>
  </si>
  <si>
    <t>TES_per_household.kWh.LV.Res.HH.Thermal.WH.Oil.Oil_LiqBio</t>
  </si>
  <si>
    <t>TES_per_household.kWh.LV.Res.HH.Thermal.WH.Gas.NG_Biogas</t>
  </si>
  <si>
    <t>TES_per_household.kWh.LV.Res.HH.Thermal.WH.Biomass.Biomass_Waste</t>
  </si>
  <si>
    <t>TES_per_household.kWh.LV.Res.HH.Thermal.WH.Geo.Geo</t>
  </si>
  <si>
    <t>TES_per_household.kWh.LV.Res.HH.Thermal.WH.DistrHeat.Steam_Distr</t>
  </si>
  <si>
    <t>TES_per_household.kWh.LV.Res.HH.Thermal.WH.Elc.Elec</t>
  </si>
  <si>
    <t>TES_per_household.kWh.LV.Res.HH.Thermal.WH.TotalSolar.Solar</t>
  </si>
  <si>
    <t>TES_per_household.kWh.LV.Res.HH.Thermal.CO.Solids.Solids</t>
  </si>
  <si>
    <t>TES_per_household.kWh.LV.Res.HH.Thermal.CO.LPG.LPG</t>
  </si>
  <si>
    <t>TES_per_household.kWh.LV.Res.HH.Thermal.CO.Gas.NG_Biogas</t>
  </si>
  <si>
    <t>TES_per_household.kWh.LV.Res.HH.Thermal.CO.Biomass.Biomass_Waste</t>
  </si>
  <si>
    <t>TES_per_household.kWh.LV.Res.HH.Thermal.CO.Elc.Elec</t>
  </si>
  <si>
    <t>LV - CO2 emissions per household</t>
  </si>
  <si>
    <t>EMI_per_household.kgCO2.LV.Res.HH.Thermal.SH.Solids.Solids</t>
  </si>
  <si>
    <t>EMI_per_household.kgCO2.LV.Res.HH.Thermal.SH.LPG.LPG</t>
  </si>
  <si>
    <t>EMI_per_household.kgCO2.LV.Res.HH.Thermal.SH.Oil.Oil_LiqBio</t>
  </si>
  <si>
    <t>EMI_per_household.kgCO2.LV.Res.HH.Thermal.SH.Gas.NG_Biogas</t>
  </si>
  <si>
    <t>EMI_per_household.kgCO2.LV.Res.HH.Thermal.SH.Biomass.Biomass_Waste</t>
  </si>
  <si>
    <t>EMI_per_household.kgCO2.LV.Res.HH.Thermal.SH.Geo.Geo</t>
  </si>
  <si>
    <t>EMI_per_household.kgCO2.LV.Res.HH.Thermal.SH.DistrHeat.Steam_Distr</t>
  </si>
  <si>
    <t>EMI_per_household.kgCO2.LV.Res.HH.Thermal.SH.AdvElc.Elec</t>
  </si>
  <si>
    <t>EMI_per_household.kgCO2.LV.Res.HH.Thermal.SH.ConvElc.Elec</t>
  </si>
  <si>
    <t>EMI_per_household.kgCO2.LV.Res.HH.Thermal.SH.TotalCirculation.Elec</t>
  </si>
  <si>
    <t>EMI_per_household.kgCO2.LV.Res.HH.Thermal.SC.AC.Elec</t>
  </si>
  <si>
    <t>EMI_per_household.kgCO2.LV.Res.HH.Thermal.WH.Solids.Solids</t>
  </si>
  <si>
    <t>EMI_per_household.kgCO2.LV.Res.HH.Thermal.WH.LPG.LPG</t>
  </si>
  <si>
    <t>EMI_per_household.kgCO2.LV.Res.HH.Thermal.WH.Oil.Oil_LiqBio</t>
  </si>
  <si>
    <t>EMI_per_household.kgCO2.LV.Res.HH.Thermal.WH.Gas.NG_Biogas</t>
  </si>
  <si>
    <t>EMI_per_household.kgCO2.LV.Res.HH.Thermal.WH.Biomass.Biomass_Waste</t>
  </si>
  <si>
    <t>EMI_per_household.kgCO2.LV.Res.HH.Thermal.WH.Geo.Geo</t>
  </si>
  <si>
    <t>EMI_per_household.kgCO2.LV.Res.HH.Thermal.WH.DistrHeat.Steam_Distr</t>
  </si>
  <si>
    <t>EMI_per_household.kgCO2.LV.Res.HH.Thermal.WH.Elc.Elec</t>
  </si>
  <si>
    <t>EMI_per_household.kgCO2.LV.Res.HH.Thermal.WH.TotalSolar.Solar</t>
  </si>
  <si>
    <t>EMI_per_household.kgCO2.LV.Res.HH.Thermal.CO.Solids.Solids</t>
  </si>
  <si>
    <t>EMI_per_household.kgCO2.LV.Res.HH.Thermal.CO.LPG.LPG</t>
  </si>
  <si>
    <t>EMI_per_household.kgCO2.LV.Res.HH.Thermal.CO.Gas.NG_Biogas</t>
  </si>
  <si>
    <t>EMI_per_household.kgCO2.LV.Res.HH.Thermal.CO.Biomass.Biomass_Waste</t>
  </si>
  <si>
    <t>EMI_per_household.kgCO2.LV.Res.HH.Thermal.CO.Elc.Elec</t>
  </si>
  <si>
    <t>LV - Final energy consumption per surface area</t>
  </si>
  <si>
    <t>FEC_per_sqm.kWh.LV.Res.HH.Thermal.SH.Solids.Solids</t>
  </si>
  <si>
    <t>FEC_per_sqm.kWh.LV.Res.HH.Thermal.SH.LPG.LPG</t>
  </si>
  <si>
    <t>FEC_per_sqm.kWh.LV.Res.HH.Thermal.SH.Oil.Oil_LiqBio</t>
  </si>
  <si>
    <t>FEC_per_sqm.kWh.LV.Res.HH.Thermal.SH.Gas.NG_Biogas</t>
  </si>
  <si>
    <t>FEC_per_sqm.kWh.LV.Res.HH.Thermal.SH.Biomass.Biomass_Waste</t>
  </si>
  <si>
    <t>FEC_per_sqm.kWh.LV.Res.HH.Thermal.SH.Geo.Geo</t>
  </si>
  <si>
    <t>FEC_per_sqm.kWh.LV.Res.HH.Thermal.SH.DistrHeat.Steam_Distr</t>
  </si>
  <si>
    <t>FEC_per_sqm.kWh.LV.Res.HH.Thermal.SH.AdvElc.Elec</t>
  </si>
  <si>
    <t>FEC_per_sqm.kWh.LV.Res.HH.Thermal.SH.ConvElc.Elec</t>
  </si>
  <si>
    <t>FEC_per_sqm.kWh.LV.Res.HH.Thermal.SH.TotalCirculation.Elec</t>
  </si>
  <si>
    <t>FEC_per_sqm.kWh.LV.Res.HH.Thermal.SC.AC.Elec</t>
  </si>
  <si>
    <t>FEC_per_sqm.kWh.LV.Res.HH.Thermal.WH.Solids.Solids</t>
  </si>
  <si>
    <t>FEC_per_sqm.kWh.LV.Res.HH.Thermal.WH.LPG.LPG</t>
  </si>
  <si>
    <t>FEC_per_sqm.kWh.LV.Res.HH.Thermal.WH.Oil.Oil_LiqBio</t>
  </si>
  <si>
    <t>FEC_per_sqm.kWh.LV.Res.HH.Thermal.WH.Gas.NG_Biogas</t>
  </si>
  <si>
    <t>FEC_per_sqm.kWh.LV.Res.HH.Thermal.WH.Biomass.Biomass_Waste</t>
  </si>
  <si>
    <t>FEC_per_sqm.kWh.LV.Res.HH.Thermal.WH.Geo.Geo</t>
  </si>
  <si>
    <t>FEC_per_sqm.kWh.LV.Res.HH.Thermal.WH.DistrHeat.Steam_Distr</t>
  </si>
  <si>
    <t>FEC_per_sqm.kWh.LV.Res.HH.Thermal.WH.Elc.Elec</t>
  </si>
  <si>
    <t>FEC_per_sqm.kWh.LV.Res.HH.Thermal.WH.TotalSolar.Solar</t>
  </si>
  <si>
    <t>FEC_per_sqm.kWh.LV.Res.HH.Thermal.CO.Solids.Solids</t>
  </si>
  <si>
    <t>FEC_per_sqm.kWh.LV.Res.HH.Thermal.CO.LPG.LPG</t>
  </si>
  <si>
    <t>FEC_per_sqm.kWh.LV.Res.HH.Thermal.CO.Gas.NG_Biogas</t>
  </si>
  <si>
    <t>FEC_per_sqm.kWh.LV.Res.HH.Thermal.CO.Biomass.Biomass_Waste</t>
  </si>
  <si>
    <t>FEC_per_sqm.kWh.LV.Res.HH.Thermal.CO.Elc.Elec</t>
  </si>
  <si>
    <t>LV - Thermal energy service per surface area</t>
  </si>
  <si>
    <t>TES_per_sqm.kWh.LV.Res.HH.Thermal.SH.Solids.Solids</t>
  </si>
  <si>
    <t>TES_per_sqm.kWh.LV.Res.HH.Thermal.SH.LPG.LPG</t>
  </si>
  <si>
    <t>TES_per_sqm.kWh.LV.Res.HH.Thermal.SH.Oil.Oil_LiqBio</t>
  </si>
  <si>
    <t>TES_per_sqm.kWh.LV.Res.HH.Thermal.SH.Gas.NG_Biogas</t>
  </si>
  <si>
    <t>TES_per_sqm.kWh.LV.Res.HH.Thermal.SH.Biomass.Biomass_Waste</t>
  </si>
  <si>
    <t>TES_per_sqm.kWh.LV.Res.HH.Thermal.SH.Geo.Geo</t>
  </si>
  <si>
    <t>TES_per_sqm.kWh.LV.Res.HH.Thermal.SH.DistrHeat.Steam_Distr</t>
  </si>
  <si>
    <t>TES_per_sqm.kWh.LV.Res.HH.Thermal.SH.AdvElc.Elec</t>
  </si>
  <si>
    <t>TES_per_sqm.kWh.LV.Res.HH.Thermal.SH.ConvElc.Elec</t>
  </si>
  <si>
    <t>TES_per_sqm.kWh.LV.Res.HH.Thermal.SH.TotalCirculation.Elec</t>
  </si>
  <si>
    <t>TES_per_sqm.kWh.LV.Res.HH.Thermal.SC.AC.Elec</t>
  </si>
  <si>
    <t>TES_per_sqm.kWh.LV.Res.HH.Thermal.WH.Solids.Solids</t>
  </si>
  <si>
    <t>TES_per_sqm.kWh.LV.Res.HH.Thermal.WH.LPG.LPG</t>
  </si>
  <si>
    <t>TES_per_sqm.kWh.LV.Res.HH.Thermal.WH.Oil.Oil_LiqBio</t>
  </si>
  <si>
    <t>TES_per_sqm.kWh.LV.Res.HH.Thermal.WH.Gas.NG_Biogas</t>
  </si>
  <si>
    <t>TES_per_sqm.kWh.LV.Res.HH.Thermal.WH.Biomass.Biomass_Waste</t>
  </si>
  <si>
    <t>TES_per_sqm.kWh.LV.Res.HH.Thermal.WH.Geo.Geo</t>
  </si>
  <si>
    <t>TES_per_sqm.kWh.LV.Res.HH.Thermal.WH.DistrHeat.Steam_Distr</t>
  </si>
  <si>
    <t>TES_per_sqm.kWh.LV.Res.HH.Thermal.WH.Elc.Elec</t>
  </si>
  <si>
    <t>TES_per_sqm.kWh.LV.Res.HH.Thermal.WH.TotalSolar.Solar</t>
  </si>
  <si>
    <t>TES_per_sqm.kWh.LV.Res.HH.Thermal.CO.Solids.Solids</t>
  </si>
  <si>
    <t>TES_per_sqm.kWh.LV.Res.HH.Thermal.CO.LPG.LPG</t>
  </si>
  <si>
    <t>TES_per_sqm.kWh.LV.Res.HH.Thermal.CO.Gas.NG_Biogas</t>
  </si>
  <si>
    <t>TES_per_sqm.kWh.LV.Res.HH.Thermal.CO.Biomass.Biomass_Waste</t>
  </si>
  <si>
    <t>TES_per_sqm.kWh.LV.Res.HH.Thermal.CO.Elc.Elec</t>
  </si>
  <si>
    <t>LV - CO2 emissions per surface area</t>
  </si>
  <si>
    <t>EMI_per_sqm.kgCO2.LV.Res.HH.Thermal.SH.Solids.Solids</t>
  </si>
  <si>
    <t>EMI_per_sqm.kgCO2.LV.Res.HH.Thermal.SH.LPG.LPG</t>
  </si>
  <si>
    <t>EMI_per_sqm.kgCO2.LV.Res.HH.Thermal.SH.Oil.Oil_LiqBio</t>
  </si>
  <si>
    <t>EMI_per_sqm.kgCO2.LV.Res.HH.Thermal.SH.Gas.NG_Biogas</t>
  </si>
  <si>
    <t>EMI_per_sqm.kgCO2.LV.Res.HH.Thermal.SH.Biomass.Biomass_Waste</t>
  </si>
  <si>
    <t>EMI_per_sqm.kgCO2.LV.Res.HH.Thermal.SH.Geo.Geo</t>
  </si>
  <si>
    <t>EMI_per_sqm.kgCO2.LV.Res.HH.Thermal.SH.DistrHeat.Steam_Distr</t>
  </si>
  <si>
    <t>EMI_per_sqm.kgCO2.LV.Res.HH.Thermal.SH.AdvElc.Elec</t>
  </si>
  <si>
    <t>EMI_per_sqm.kgCO2.LV.Res.HH.Thermal.SH.ConvElc.Elec</t>
  </si>
  <si>
    <t>EMI_per_sqm.kgCO2.LV.Res.HH.Thermal.SH.TotalCirculation.Elec</t>
  </si>
  <si>
    <t>EMI_per_sqm.kgCO2.LV.Res.HH.Thermal.SC.AC.Elec</t>
  </si>
  <si>
    <t>EMI_per_sqm.kgCO2.LV.Res.HH.Thermal.WH.Solids.Solids</t>
  </si>
  <si>
    <t>EMI_per_sqm.kgCO2.LV.Res.HH.Thermal.WH.LPG.LPG</t>
  </si>
  <si>
    <t>EMI_per_sqm.kgCO2.LV.Res.HH.Thermal.WH.Oil.Oil_LiqBio</t>
  </si>
  <si>
    <t>EMI_per_sqm.kgCO2.LV.Res.HH.Thermal.WH.Gas.NG_Biogas</t>
  </si>
  <si>
    <t>EMI_per_sqm.kgCO2.LV.Res.HH.Thermal.WH.Biomass.Biomass_Waste</t>
  </si>
  <si>
    <t>EMI_per_sqm.kgCO2.LV.Res.HH.Thermal.WH.Geo.Geo</t>
  </si>
  <si>
    <t>EMI_per_sqm.kgCO2.LV.Res.HH.Thermal.WH.DistrHeat.Steam_Distr</t>
  </si>
  <si>
    <t>EMI_per_sqm.kgCO2.LV.Res.HH.Thermal.WH.Elc.Elec</t>
  </si>
  <si>
    <t>EMI_per_sqm.kgCO2.LV.Res.HH.Thermal.WH.TotalSolar.Solar</t>
  </si>
  <si>
    <t>EMI_per_sqm.kgCO2.LV.Res.HH.Thermal.CO.Solids.Solids</t>
  </si>
  <si>
    <t>EMI_per_sqm.kgCO2.LV.Res.HH.Thermal.CO.LPG.LPG</t>
  </si>
  <si>
    <t>EMI_per_sqm.kgCO2.LV.Res.HH.Thermal.CO.Gas.NG_Biogas</t>
  </si>
  <si>
    <t>EMI_per_sqm.kgCO2.LV.Res.HH.Thermal.CO.Biomass.Biomass_Waste</t>
  </si>
  <si>
    <t>EMI_per_sqm.kgCO2.LV.Res.HH.Thermal.CO.Elc.Elec</t>
  </si>
  <si>
    <t>LV - Number of new and renovated households</t>
  </si>
  <si>
    <t>NUM.number.LV.Res.HHnew.Thermal</t>
  </si>
  <si>
    <t>NUM.number.LV.Res.HHnew.Thermal.SH</t>
  </si>
  <si>
    <t>NUM.number.LV.Res.HHnew.Thermal.SH.Solids</t>
  </si>
  <si>
    <t>NUM.number.LV.Res.HHnew.Thermal.SH.LPG</t>
  </si>
  <si>
    <t>NUM.number.LV.Res.HHnew.Thermal.SH.Oil</t>
  </si>
  <si>
    <t>NUM.number.LV.Res.HHnew.Thermal.SH.Gas</t>
  </si>
  <si>
    <t>NUM.number.LV.Res.HHnew.Thermal.SH.Biomass</t>
  </si>
  <si>
    <t>NUM.number.LV.Res.HHnew.Thermal.SH.Geo</t>
  </si>
  <si>
    <t>NUM.number.LV.Res.HHnew.Thermal.SH.DistrHeat</t>
  </si>
  <si>
    <t>NUM.number.LV.Res.HHnew.Thermal.SH.AdvElc</t>
  </si>
  <si>
    <t>NUM.number.LV.Res.HHnew.Thermal.SH.ConvElc</t>
  </si>
  <si>
    <t>NUM.number.LV.Res.HHnew.Thermal.SC</t>
  </si>
  <si>
    <t>NUM.number.LV.Res.HHnew.Thermal.SC.AC</t>
  </si>
  <si>
    <t>NUM.number.LV.Res.HHnew.Thermal.WH</t>
  </si>
  <si>
    <t>NUM.number.LV.Res.HHnew.Thermal.WH.Solids</t>
  </si>
  <si>
    <t>NUM.number.LV.Res.HHnew.Thermal.WH.LPG</t>
  </si>
  <si>
    <t>NUM.number.LV.Res.HHnew.Thermal.WH.Oil</t>
  </si>
  <si>
    <t>NUM.number.LV.Res.HHnew.Thermal.WH.Gas</t>
  </si>
  <si>
    <t>NUM.number.LV.Res.HHnew.Thermal.WH.Biomass</t>
  </si>
  <si>
    <t>NUM.number.LV.Res.HHnew.Thermal.WH.Geo</t>
  </si>
  <si>
    <t>NUM.number.LV.Res.HHnew.Thermal.WH.DistrHeat</t>
  </si>
  <si>
    <t>NUM.number.LV.Res.HHnew.Thermal.WH.Elc</t>
  </si>
  <si>
    <t>NUM.number.LV.Res.HHnew.Thermal.WH.Solar</t>
  </si>
  <si>
    <t>NUM.number.LV.Res.HHnew.Thermal.CO</t>
  </si>
  <si>
    <t>NUM.number.LV.Res.HHnew.Thermal.CO.Solids</t>
  </si>
  <si>
    <t>NUM.number.LV.Res.HHnew.Thermal.CO.LPG</t>
  </si>
  <si>
    <t>NUM.number.LV.Res.HHnew.Thermal.CO.Gas</t>
  </si>
  <si>
    <t>NUM.number.LV.Res.HHnew.Thermal.CO.Biomass</t>
  </si>
  <si>
    <t>NUM.number.LV.Res.HHnew.Thermal.CO.Elc</t>
  </si>
  <si>
    <t>LV - Final energy consumption in new and renovated households</t>
  </si>
  <si>
    <t>FEC.ktoe.LV.Res.HHnew.Thermal</t>
  </si>
  <si>
    <t>FEC.ktoe.LV.Res.HHnew.Thermal.SH</t>
  </si>
  <si>
    <t>FEC.ktoe.LV.Res.HHnew.Thermal.SH.Solids.Solids</t>
  </si>
  <si>
    <t>FEC.ktoe.LV.Res.HHnew.Thermal.SH.LPG.LPG</t>
  </si>
  <si>
    <t>FEC.ktoe.LV.Res.HHnew.Thermal.SH.Oil.Oil_LiqBio</t>
  </si>
  <si>
    <t>FEC.ktoe.LV.Res.HHnew.Thermal.SH.Gas.NG_Biogas</t>
  </si>
  <si>
    <t>FEC.ktoe.LV.Res.HHnew.Thermal.SH.Biomass.Biomass_Waste</t>
  </si>
  <si>
    <t>FEC.ktoe.LV.Res.HHnew.Thermal.SH.Geo.Geo</t>
  </si>
  <si>
    <t>FEC.ktoe.LV.Res.HHnew.Thermal.SH.DistrHeat.Steam_Distr</t>
  </si>
  <si>
    <t>FEC.ktoe.LV.Res.HHnew.Thermal.SH.AdvElc.Elec</t>
  </si>
  <si>
    <t>FEC.ktoe.LV.Res.HHnew.Thermal.SH.ConvElc.Elec</t>
  </si>
  <si>
    <t>FEC.ktoe.LV.Res.HHnew.Thermal.SH.TotalCirculation.Elec</t>
  </si>
  <si>
    <t>FEC.ktoe.LV.Res.HHnew.Thermal.SC</t>
  </si>
  <si>
    <t>FEC.ktoe.LV.Res.HHnew.Thermal.SC.AC.Elec</t>
  </si>
  <si>
    <t>FEC.ktoe.LV.Res.HHnew.Thermal.WH</t>
  </si>
  <si>
    <t>FEC.ktoe.LV.Res.HHnew.Thermal.WH.Solids.Solids</t>
  </si>
  <si>
    <t>FEC.ktoe.LV.Res.HHnew.Thermal.WH.LPG.LPG</t>
  </si>
  <si>
    <t>FEC.ktoe.LV.Res.HHnew.Thermal.WH.Oil.Oil_LiqBio</t>
  </si>
  <si>
    <t>FEC.ktoe.LV.Res.HHnew.Thermal.WH.Gas.NG_Biogas</t>
  </si>
  <si>
    <t>FEC.ktoe.LV.Res.HHnew.Thermal.WH.Biomass.Biomass_Waste</t>
  </si>
  <si>
    <t>FEC.ktoe.LV.Res.HHnew.Thermal.WH.Geo.Geo</t>
  </si>
  <si>
    <t>FEC.ktoe.LV.Res.HHnew.Thermal.WH.DistrHeat.Steam_Distr</t>
  </si>
  <si>
    <t>FEC.ktoe.LV.Res.HHnew.Thermal.WH.Elc.Elec</t>
  </si>
  <si>
    <t>FEC.ktoe.LV.Res.HHnew.Thermal.WH.TotalSolar.Solar</t>
  </si>
  <si>
    <t>FEC.ktoe.LV.Res.HHnew.Thermal.CO</t>
  </si>
  <si>
    <t>FEC.ktoe.LV.Res.HHnew.Thermal.CO.Solids.Solids</t>
  </si>
  <si>
    <t>FEC.ktoe.LV.Res.HHnew.Thermal.CO.LPG.LPG</t>
  </si>
  <si>
    <t>FEC.ktoe.LV.Res.HHnew.Thermal.CO.Gas.NG_Biogas</t>
  </si>
  <si>
    <t>FEC.ktoe.LV.Res.HHnew.Thermal.CO.Biomass.Biomass_Waste</t>
  </si>
  <si>
    <t>FEC.ktoe.LV.Res.HHnew.Thermal.CO.Elc.Elec</t>
  </si>
  <si>
    <t>LV - Thermal energy service in new and renovated households</t>
  </si>
  <si>
    <t>TES.ktoe.LV.Res.HHnew.Thermal</t>
  </si>
  <si>
    <t>TES.ktoe.LV.Res.HHnew.Thermal.SH</t>
  </si>
  <si>
    <t>TES.ktoe.LV.Res.HHnew.Thermal.SH.Solids.Solids</t>
  </si>
  <si>
    <t>TES.ktoe.LV.Res.HHnew.Thermal.SH.LPG.LPG</t>
  </si>
  <si>
    <t>TES.ktoe.LV.Res.HHnew.Thermal.SH.Oil.Oil_LiqBio</t>
  </si>
  <si>
    <t>TES.ktoe.LV.Res.HHnew.Thermal.SH.Gas.NG_Biogas</t>
  </si>
  <si>
    <t>TES.ktoe.LV.Res.HHnew.Thermal.SH.Biomass.Biomass_Waste</t>
  </si>
  <si>
    <t>TES.ktoe.LV.Res.HHnew.Thermal.SH.Geo.Geo</t>
  </si>
  <si>
    <t>TES.ktoe.LV.Res.HHnew.Thermal.SH.DistrHeat.Steam_Distr</t>
  </si>
  <si>
    <t>TES.ktoe.LV.Res.HHnew.Thermal.SH.AdvElc.Elec</t>
  </si>
  <si>
    <t>TES.ktoe.LV.Res.HHnew.Thermal.SH.ConvElc.Elec</t>
  </si>
  <si>
    <t>TES.ktoe.LV.Res.HHnew.Thermal.SH.TotalCirculation.Elec</t>
  </si>
  <si>
    <t>TES.ktoe.LV.Res.HHnew.Thermal.SC</t>
  </si>
  <si>
    <t>TES.ktoe.LV.Res.HHnew.Thermal.SC.AC.Elec</t>
  </si>
  <si>
    <t>TES.ktoe.LV.Res.HHnew.Thermal.WH</t>
  </si>
  <si>
    <t>TES.ktoe.LV.Res.HHnew.Thermal.WH.Solids.Solids</t>
  </si>
  <si>
    <t>TES.ktoe.LV.Res.HHnew.Thermal.WH.LPG.LPG</t>
  </si>
  <si>
    <t>TES.ktoe.LV.Res.HHnew.Thermal.WH.Oil.Oil_LiqBio</t>
  </si>
  <si>
    <t>TES.ktoe.LV.Res.HHnew.Thermal.WH.Gas.NG_Biogas</t>
  </si>
  <si>
    <t>TES.ktoe.LV.Res.HHnew.Thermal.WH.Biomass.Biomass_Waste</t>
  </si>
  <si>
    <t>TES.ktoe.LV.Res.HHnew.Thermal.WH.Geo.Geo</t>
  </si>
  <si>
    <t>TES.ktoe.LV.Res.HHnew.Thermal.WH.DistrHeat.Steam_Distr</t>
  </si>
  <si>
    <t>TES.ktoe.LV.Res.HHnew.Thermal.WH.Elc.Elec</t>
  </si>
  <si>
    <t>TES.ktoe.LV.Res.HHnew.Thermal.WH.TotalSolar.Solar</t>
  </si>
  <si>
    <t>TES.ktoe.LV.Res.HHnew.Thermal.CO</t>
  </si>
  <si>
    <t>TES.ktoe.LV.Res.HHnew.Thermal.CO.Solids.Solids</t>
  </si>
  <si>
    <t>TES.ktoe.LV.Res.HHnew.Thermal.CO.LPG.LPG</t>
  </si>
  <si>
    <t>TES.ktoe.LV.Res.HHnew.Thermal.CO.Gas.NG_Biogas</t>
  </si>
  <si>
    <t>TES.ktoe.LV.Res.HHnew.Thermal.CO.Biomass.Biomass_Waste</t>
  </si>
  <si>
    <t>TES.ktoe.LV.Res.HHnew.Thermal.CO.Elc.Elec</t>
  </si>
  <si>
    <t>LV - System efficiency indicator of new and renovated households</t>
  </si>
  <si>
    <t>Eff.ratio.LV.Res.HHnew.Thermal</t>
  </si>
  <si>
    <t>Eff.ratio.LV.Res.HHnew.Thermal.SH</t>
  </si>
  <si>
    <t>Eff.ratio.LV.Res.HHnew.Thermal.SH.Solids.Solids</t>
  </si>
  <si>
    <t>Eff.ratio.LV.Res.HHnew.Thermal.SH.LPG.LPG</t>
  </si>
  <si>
    <t>Eff.ratio.LV.Res.HHnew.Thermal.SH.Oil.Oil_LiqBio</t>
  </si>
  <si>
    <t>Eff.ratio.LV.Res.HHnew.Thermal.SH.Gas.NG_Biogas</t>
  </si>
  <si>
    <t>Eff.ratio.LV.Res.HHnew.Thermal.SH.Biomass.Biomass_Waste</t>
  </si>
  <si>
    <t>Eff.ratio.LV.Res.HHnew.Thermal.SH.Geo.Geo</t>
  </si>
  <si>
    <t>Eff.ratio.LV.Res.HHnew.Thermal.SH.DistrHeat.Steam_Distr</t>
  </si>
  <si>
    <t>Eff.ratio.LV.Res.HHnew.Thermal.SH.AdvElc.Elec</t>
  </si>
  <si>
    <t>Eff.ratio.LV.Res.HHnew.Thermal.SH.ConvElc.Elec</t>
  </si>
  <si>
    <t>Eff.ratio.LV.Res.HHnew.Thermal.SH.TotalCirculation.Elec</t>
  </si>
  <si>
    <t>Eff.ratio.LV.Res.HHnew.Thermal.SC</t>
  </si>
  <si>
    <t>Eff.ratio.LV.Res.HHnew.Thermal.SC.AC.Elec</t>
  </si>
  <si>
    <t>Eff.ratio.LV.Res.HHnew.Thermal.WH</t>
  </si>
  <si>
    <t>Eff.ratio.LV.Res.HHnew.Thermal.WH.Solids.Solids</t>
  </si>
  <si>
    <t>Eff.ratio.LV.Res.HHnew.Thermal.WH.LPG.LPG</t>
  </si>
  <si>
    <t>Eff.ratio.LV.Res.HHnew.Thermal.WH.Oil.Oil_LiqBio</t>
  </si>
  <si>
    <t>Eff.ratio.LV.Res.HHnew.Thermal.WH.Gas.NG_Biogas</t>
  </si>
  <si>
    <t>Eff.ratio.LV.Res.HHnew.Thermal.WH.Biomass.Biomass_Waste</t>
  </si>
  <si>
    <t>Eff.ratio.LV.Res.HHnew.Thermal.WH.Geo.Geo</t>
  </si>
  <si>
    <t>Eff.ratio.LV.Res.HHnew.Thermal.WH.DistrHeat.Steam_Distr</t>
  </si>
  <si>
    <t>Eff.ratio.LV.Res.HHnew.Thermal.WH.Elc.Elec</t>
  </si>
  <si>
    <t>Eff.ratio.LV.Res.HHnew.Thermal.WH.TotalSolar.Solar</t>
  </si>
  <si>
    <t>Eff.ratio.LV.Res.HHnew.Thermal.CO</t>
  </si>
  <si>
    <t>Eff.ratio.LV.Res.HHnew.Thermal.CO.Solids.Solids</t>
  </si>
  <si>
    <t>Eff.ratio.LV.Res.HHnew.Thermal.CO.LPG.LPG</t>
  </si>
  <si>
    <t>Eff.ratio.LV.Res.HHnew.Thermal.CO.Gas.NG_Biogas</t>
  </si>
  <si>
    <t>Eff.ratio.LV.Res.HHnew.Thermal.CO.Biomass.Biomass_Waste</t>
  </si>
  <si>
    <t>Eff.ratio.LV.Res.HHnew.Thermal.CO.Elc.Elec</t>
  </si>
  <si>
    <t>LV - CO2 emissions in new and renovated households</t>
  </si>
  <si>
    <t>EMI.ktCO2.LV.Res.HHnew.Thermal</t>
  </si>
  <si>
    <t>EMI.ktCO2.LV.Res.HHnew.Thermal.SH</t>
  </si>
  <si>
    <t>EMI.ktCO2.LV.Res.HHnew.Thermal.SH.Solids.Solids</t>
  </si>
  <si>
    <t>EMI.ktCO2.LV.Res.HHnew.Thermal.SH.LPG.LPG</t>
  </si>
  <si>
    <t>EMI.ktCO2.LV.Res.HHnew.Thermal.SH.Oil.Oil_LiqBio</t>
  </si>
  <si>
    <t>EMI.ktCO2.LV.Res.HHnew.Thermal.SH.Gas.NG_Biogas</t>
  </si>
  <si>
    <t>EMI.ktCO2.LV.Res.HHnew.Thermal.SH.Biomass.Biomass_Waste</t>
  </si>
  <si>
    <t>EMI.ktCO2.LV.Res.HHnew.Thermal.SH.Geo.Geo</t>
  </si>
  <si>
    <t>EMI.ktCO2.LV.Res.HHnew.Thermal.SH.DistrHeat.Steam_Distr</t>
  </si>
  <si>
    <t>EMI.ktCO2.LV.Res.HHnew.Thermal.SH.AdvElc.Elec</t>
  </si>
  <si>
    <t>EMI.ktCO2.LV.Res.HHnew.Thermal.SH.ConvElc.Elec</t>
  </si>
  <si>
    <t>EMI.ktCO2.LV.Res.HHnew.Thermal.SH.TotalCirculation.Elec</t>
  </si>
  <si>
    <t>EMI.ktCO2.LV.Res.HHnew.Thermal.SC</t>
  </si>
  <si>
    <t>EMI.ktCO2.LV.Res.HHnew.Thermal.SC.AC.Elec</t>
  </si>
  <si>
    <t>EMI.ktCO2.LV.Res.HHnew.Thermal.WH</t>
  </si>
  <si>
    <t>EMI.ktCO2.LV.Res.HHnew.Thermal.WH.Solids.Solids</t>
  </si>
  <si>
    <t>EMI.ktCO2.LV.Res.HHnew.Thermal.WH.LPG.LPG</t>
  </si>
  <si>
    <t>EMI.ktCO2.LV.Res.HHnew.Thermal.WH.Oil.Oil_LiqBio</t>
  </si>
  <si>
    <t>EMI.ktCO2.LV.Res.HHnew.Thermal.WH.Gas.NG_Biogas</t>
  </si>
  <si>
    <t>EMI.ktCO2.LV.Res.HHnew.Thermal.WH.Biomass.Biomass_Waste</t>
  </si>
  <si>
    <t>EMI.ktCO2.LV.Res.HHnew.Thermal.WH.Geo.Geo</t>
  </si>
  <si>
    <t>EMI.ktCO2.LV.Res.HHnew.Thermal.WH.DistrHeat.Steam_Distr</t>
  </si>
  <si>
    <t>EMI.ktCO2.LV.Res.HHnew.Thermal.WH.Elc.Elec</t>
  </si>
  <si>
    <t>EMI.ktCO2.LV.Res.HHnew.Thermal.WH.TotalSolar.Solar</t>
  </si>
  <si>
    <t>EMI.ktCO2.LV.Res.HHnew.Thermal.CO</t>
  </si>
  <si>
    <t>EMI.ktCO2.LV.Res.HHnew.Thermal.CO.Solids.Solids</t>
  </si>
  <si>
    <t>EMI.ktCO2.LV.Res.HHnew.Thermal.CO.LPG.LPG</t>
  </si>
  <si>
    <t>EMI.ktCO2.LV.Res.HHnew.Thermal.CO.Gas.NG_Biogas</t>
  </si>
  <si>
    <t>EMI.ktCO2.LV.Res.HHnew.Thermal.CO.Biomass.Biomass_Waste</t>
  </si>
  <si>
    <t>EMI.ktCO2.LV.Res.HHnew.Thermal.CO.Elc.Elec</t>
  </si>
  <si>
    <t>LV - Final energy consumption of new and renovated households (per household)</t>
  </si>
  <si>
    <t>FEC_per_household.kWh.LV.Res.HHnew.Thermal</t>
  </si>
  <si>
    <t>FEC_per_household.kWh.LV.Res.HHnew.Thermal.SH</t>
  </si>
  <si>
    <t>FEC_per_household.kWh.LV.Res.HHnew.Thermal.SH.Solids.Solids</t>
  </si>
  <si>
    <t>FEC_per_household.kWh.LV.Res.HHnew.Thermal.SH.LPG.LPG</t>
  </si>
  <si>
    <t>FEC_per_household.kWh.LV.Res.HHnew.Thermal.SH.Oil.Oil_LiqBio</t>
  </si>
  <si>
    <t>FEC_per_household.kWh.LV.Res.HHnew.Thermal.SH.Gas.NG_Biogas</t>
  </si>
  <si>
    <t>FEC_per_household.kWh.LV.Res.HHnew.Thermal.SH.Biomass.Biomass_Waste</t>
  </si>
  <si>
    <t>FEC_per_household.kWh.LV.Res.HHnew.Thermal.SH.Geo.Geo</t>
  </si>
  <si>
    <t>FEC_per_household.kWh.LV.Res.HHnew.Thermal.SH.DistrHeat.Steam_Distr</t>
  </si>
  <si>
    <t>FEC_per_household.kWh.LV.Res.HHnew.Thermal.SH.AdvElc.Elec</t>
  </si>
  <si>
    <t>FEC_per_household.kWh.LV.Res.HHnew.Thermal.SH.ConvElc.Elec</t>
  </si>
  <si>
    <t>FEC_per_household.kWh.LV.Res.HHnew.Thermal.SH.TotalCirculation.Elec</t>
  </si>
  <si>
    <t>FEC_per_household.kWh.LV.Res.HHnew.Thermal.SC</t>
  </si>
  <si>
    <t>FEC_per_household.kWh.LV.Res.HHnew.Thermal.SC.AC.Elec</t>
  </si>
  <si>
    <t>FEC_per_household.kWh.LV.Res.HHnew.Thermal.WH</t>
  </si>
  <si>
    <t>FEC_per_household.kWh.LV.Res.HHnew.Thermal.WH.Solids.Solids</t>
  </si>
  <si>
    <t>FEC_per_household.kWh.LV.Res.HHnew.Thermal.WH.LPG.LPG</t>
  </si>
  <si>
    <t>FEC_per_household.kWh.LV.Res.HHnew.Thermal.WH.Oil.Oil_LiqBio</t>
  </si>
  <si>
    <t>FEC_per_household.kWh.LV.Res.HHnew.Thermal.WH.Gas.NG_Biogas</t>
  </si>
  <si>
    <t>FEC_per_household.kWh.LV.Res.HHnew.Thermal.WH.Biomass.Biomass_Waste</t>
  </si>
  <si>
    <t>FEC_per_household.kWh.LV.Res.HHnew.Thermal.WH.Geo.Geo</t>
  </si>
  <si>
    <t>FEC_per_household.kWh.LV.Res.HHnew.Thermal.WH.DistrHeat.Steam_Distr</t>
  </si>
  <si>
    <t>FEC_per_household.kWh.LV.Res.HHnew.Thermal.WH.Elc.Elec</t>
  </si>
  <si>
    <t>FEC_per_household.kWh.LV.Res.HHnew.Thermal.WH.TotalSolar.Solar</t>
  </si>
  <si>
    <t>FEC_per_household.kWh.LV.Res.HHnew.Thermal.CO</t>
  </si>
  <si>
    <t>FEC_per_household.kWh.LV.Res.HHnew.Thermal.CO.Solids.Solids</t>
  </si>
  <si>
    <t>FEC_per_household.kWh.LV.Res.HHnew.Thermal.CO.LPG.LPG</t>
  </si>
  <si>
    <t>FEC_per_household.kWh.LV.Res.HHnew.Thermal.CO.Gas.NG_Biogas</t>
  </si>
  <si>
    <t>FEC_per_household.kWh.LV.Res.HHnew.Thermal.CO.Biomass.Biomass_Waste</t>
  </si>
  <si>
    <t>FEC_per_household.kWh.LV.Res.HHnew.Thermal.CO.Elc.Elec</t>
  </si>
  <si>
    <t>LV - Thermal energy service of new and renovated households (per household)</t>
  </si>
  <si>
    <t>TES_per_household.kWh.LV.Res.HHnew.Thermal</t>
  </si>
  <si>
    <t>TES_per_household.kWh.LV.Res.HHnew.Thermal.SH</t>
  </si>
  <si>
    <t>TES_per_household.kWh.LV.Res.HHnew.Thermal.SH.Solids.Solids</t>
  </si>
  <si>
    <t>TES_per_household.kWh.LV.Res.HHnew.Thermal.SH.LPG.LPG</t>
  </si>
  <si>
    <t>TES_per_household.kWh.LV.Res.HHnew.Thermal.SH.Oil.Oil_LiqBio</t>
  </si>
  <si>
    <t>TES_per_household.kWh.LV.Res.HHnew.Thermal.SH.Gas.NG_Biogas</t>
  </si>
  <si>
    <t>TES_per_household.kWh.LV.Res.HHnew.Thermal.SH.Biomass.Biomass_Waste</t>
  </si>
  <si>
    <t>TES_per_household.kWh.LV.Res.HHnew.Thermal.SH.Geo.Geo</t>
  </si>
  <si>
    <t>TES_per_household.kWh.LV.Res.HHnew.Thermal.SH.DistrHeat.Steam_Distr</t>
  </si>
  <si>
    <t>TES_per_household.kWh.LV.Res.HHnew.Thermal.SH.AdvElc.Elec</t>
  </si>
  <si>
    <t>TES_per_household.kWh.LV.Res.HHnew.Thermal.SH.ConvElc.Elec</t>
  </si>
  <si>
    <t>TES_per_household.kWh.LV.Res.HHnew.Thermal.SH.TotalCirculation.Elec</t>
  </si>
  <si>
    <t>TES_per_household.kWh.LV.Res.HHnew.Thermal.SC</t>
  </si>
  <si>
    <t>TES_per_household.kWh.LV.Res.HHnew.Thermal.SC.AC.Elec</t>
  </si>
  <si>
    <t>TES_per_household.kWh.LV.Res.HHnew.Thermal.WH</t>
  </si>
  <si>
    <t>TES_per_household.kWh.LV.Res.HHnew.Thermal.WH.Solids.Solids</t>
  </si>
  <si>
    <t>TES_per_household.kWh.LV.Res.HHnew.Thermal.WH.LPG.LPG</t>
  </si>
  <si>
    <t>TES_per_household.kWh.LV.Res.HHnew.Thermal.WH.Oil.Oil_LiqBio</t>
  </si>
  <si>
    <t>TES_per_household.kWh.LV.Res.HHnew.Thermal.WH.Gas.NG_Biogas</t>
  </si>
  <si>
    <t>TES_per_household.kWh.LV.Res.HHnew.Thermal.WH.Biomass.Biomass_Waste</t>
  </si>
  <si>
    <t>TES_per_household.kWh.LV.Res.HHnew.Thermal.WH.Geo.Geo</t>
  </si>
  <si>
    <t>TES_per_household.kWh.LV.Res.HHnew.Thermal.WH.DistrHeat.Steam_Distr</t>
  </si>
  <si>
    <t>TES_per_household.kWh.LV.Res.HHnew.Thermal.WH.Elc.Elec</t>
  </si>
  <si>
    <t>TES_per_household.kWh.LV.Res.HHnew.Thermal.WH.TotalSolar.Solar</t>
  </si>
  <si>
    <t>TES_per_household.kWh.LV.Res.HHnew.Thermal.CO</t>
  </si>
  <si>
    <t>TES_per_household.kWh.LV.Res.HHnew.Thermal.CO.Solids.Solids</t>
  </si>
  <si>
    <t>TES_per_household.kWh.LV.Res.HHnew.Thermal.CO.LPG.LPG</t>
  </si>
  <si>
    <t>TES_per_household.kWh.LV.Res.HHnew.Thermal.CO.Gas.NG_Biogas</t>
  </si>
  <si>
    <t>TES_per_household.kWh.LV.Res.HHnew.Thermal.CO.Biomass.Biomass_Waste</t>
  </si>
  <si>
    <t>TES_per_household.kWh.LV.Res.HHnew.Thermal.CO.Elc.Elec</t>
  </si>
  <si>
    <t>LV - CO2 emissions in new and renovated households (per household)</t>
  </si>
  <si>
    <t>EMI_per_household.kgCO2.LV.Res.HHnew.Thermal</t>
  </si>
  <si>
    <t>EMI_per_household.kgCO2.LV.Res.HHnew.Thermal.SH</t>
  </si>
  <si>
    <t>EMI_per_household.kgCO2.LV.Res.HHnew.Thermal.SH.Solids.Solids</t>
  </si>
  <si>
    <t>EMI_per_household.kgCO2.LV.Res.HHnew.Thermal.SH.LPG.LPG</t>
  </si>
  <si>
    <t>EMI_per_household.kgCO2.LV.Res.HHnew.Thermal.SH.Oil.Oil_LiqBio</t>
  </si>
  <si>
    <t>EMI_per_household.kgCO2.LV.Res.HHnew.Thermal.SH.Gas.NG_Biogas</t>
  </si>
  <si>
    <t>EMI_per_household.kgCO2.LV.Res.HHnew.Thermal.SH.Biomass.Biomass_Waste</t>
  </si>
  <si>
    <t>EMI_per_household.kgCO2.LV.Res.HHnew.Thermal.SH.Geo.Geo</t>
  </si>
  <si>
    <t>EMI_per_household.kgCO2.LV.Res.HHnew.Thermal.SH.DistrHeat.Steam_Distr</t>
  </si>
  <si>
    <t>EMI_per_household.kgCO2.LV.Res.HHnew.Thermal.SH.AdvElc.Elec</t>
  </si>
  <si>
    <t>EMI_per_household.kgCO2.LV.Res.HHnew.Thermal.SH.ConvElc.Elec</t>
  </si>
  <si>
    <t>EMI_per_household.kgCO2.LV.Res.HHnew.Thermal.SH.TotalCirculation.Elec</t>
  </si>
  <si>
    <t>EMI_per_household.kgCO2.LV.Res.HHnew.Thermal.SC</t>
  </si>
  <si>
    <t>EMI_per_household.kgCO2.LV.Res.HHnew.Thermal.SC.AC.Elec</t>
  </si>
  <si>
    <t>EMI_per_household.kgCO2.LV.Res.HHnew.Thermal.WH</t>
  </si>
  <si>
    <t>EMI_per_household.kgCO2.LV.Res.HHnew.Thermal.WH.Solids.Solids</t>
  </si>
  <si>
    <t>EMI_per_household.kgCO2.LV.Res.HHnew.Thermal.WH.LPG.LPG</t>
  </si>
  <si>
    <t>EMI_per_household.kgCO2.LV.Res.HHnew.Thermal.WH.Oil.Oil_LiqBio</t>
  </si>
  <si>
    <t>EMI_per_household.kgCO2.LV.Res.HHnew.Thermal.WH.Gas.NG_Biogas</t>
  </si>
  <si>
    <t>EMI_per_household.kgCO2.LV.Res.HHnew.Thermal.WH.Biomass.Biomass_Waste</t>
  </si>
  <si>
    <t>EMI_per_household.kgCO2.LV.Res.HHnew.Thermal.WH.Geo.Geo</t>
  </si>
  <si>
    <t>EMI_per_household.kgCO2.LV.Res.HHnew.Thermal.WH.DistrHeat.Steam_Distr</t>
  </si>
  <si>
    <t>EMI_per_household.kgCO2.LV.Res.HHnew.Thermal.WH.Elc.Elec</t>
  </si>
  <si>
    <t>EMI_per_household.kgCO2.LV.Res.HHnew.Thermal.WH.TotalSolar.Solar</t>
  </si>
  <si>
    <t>EMI_per_household.kgCO2.LV.Res.HHnew.Thermal.CO</t>
  </si>
  <si>
    <t>EMI_per_household.kgCO2.LV.Res.HHnew.Thermal.CO.Solids.Solids</t>
  </si>
  <si>
    <t>EMI_per_household.kgCO2.LV.Res.HHnew.Thermal.CO.LPG.LPG</t>
  </si>
  <si>
    <t>EMI_per_household.kgCO2.LV.Res.HHnew.Thermal.CO.Gas.NG_Biogas</t>
  </si>
  <si>
    <t>EMI_per_household.kgCO2.LV.Res.HHnew.Thermal.CO.Biomass.Biomass_Waste</t>
  </si>
  <si>
    <t>EMI_per_household.kgCO2.LV.Res.HHnew.Thermal.CO.Elc.Elec</t>
  </si>
  <si>
    <t>LV - Final energy consumption in new and renovated households per surface area</t>
  </si>
  <si>
    <t>FEC_per_sqm.kWh.LV.Res.HHnew.Thermal</t>
  </si>
  <si>
    <t>FEC_per_sqm.kWh.LV.Res.HHnew.Thermal.SH</t>
  </si>
  <si>
    <t>FEC_per_sqm.kWh.LV.Res.HHnew.Thermal.SH.Solids.Solids</t>
  </si>
  <si>
    <t>FEC_per_sqm.kWh.LV.Res.HHnew.Thermal.SH.LPG.LPG</t>
  </si>
  <si>
    <t>FEC_per_sqm.kWh.LV.Res.HHnew.Thermal.SH.Oil.Oil_LiqBio</t>
  </si>
  <si>
    <t>FEC_per_sqm.kWh.LV.Res.HHnew.Thermal.SH.Gas.NG_Biogas</t>
  </si>
  <si>
    <t>FEC_per_sqm.kWh.LV.Res.HHnew.Thermal.SH.Biomass.Biomass_Waste</t>
  </si>
  <si>
    <t>FEC_per_sqm.kWh.LV.Res.HHnew.Thermal.SH.Geo.Geo</t>
  </si>
  <si>
    <t>FEC_per_sqm.kWh.LV.Res.HHnew.Thermal.SH.DistrHeat.Steam_Distr</t>
  </si>
  <si>
    <t>FEC_per_sqm.kWh.LV.Res.HHnew.Thermal.SH.AdvElc.Elec</t>
  </si>
  <si>
    <t>FEC_per_sqm.kWh.LV.Res.HHnew.Thermal.SH.ConvElc.Elec</t>
  </si>
  <si>
    <t>FEC_per_sqm.kWh.LV.Res.HHnew.Thermal.SH.TotalCirculation.Elec</t>
  </si>
  <si>
    <t>FEC_per_sqm.kWh.LV.Res.HHnew.Thermal.SC</t>
  </si>
  <si>
    <t>FEC_per_sqm.kWh.LV.Res.HHnew.Thermal.SC.AC.Elec</t>
  </si>
  <si>
    <t>FEC_per_sqm.kWh.LV.Res.HHnew.Thermal.WH</t>
  </si>
  <si>
    <t>FEC_per_sqm.kWh.LV.Res.HHnew.Thermal.WH.Solids.Solids</t>
  </si>
  <si>
    <t>FEC_per_sqm.kWh.LV.Res.HHnew.Thermal.WH.LPG.LPG</t>
  </si>
  <si>
    <t>FEC_per_sqm.kWh.LV.Res.HHnew.Thermal.WH.Oil.Oil_LiqBio</t>
  </si>
  <si>
    <t>FEC_per_sqm.kWh.LV.Res.HHnew.Thermal.WH.Gas.NG_Biogas</t>
  </si>
  <si>
    <t>FEC_per_sqm.kWh.LV.Res.HHnew.Thermal.WH.Biomass.Biomass_Waste</t>
  </si>
  <si>
    <t>FEC_per_sqm.kWh.LV.Res.HHnew.Thermal.WH.Geo.Geo</t>
  </si>
  <si>
    <t>FEC_per_sqm.kWh.LV.Res.HHnew.Thermal.WH.DistrHeat.Steam_Distr</t>
  </si>
  <si>
    <t>FEC_per_sqm.kWh.LV.Res.HHnew.Thermal.WH.Elc.Elec</t>
  </si>
  <si>
    <t>FEC_per_sqm.kWh.LV.Res.HHnew.Thermal.WH.TotalSolar.Solar</t>
  </si>
  <si>
    <t>FEC_per_sqm.kWh.LV.Res.HHnew.Thermal.CO</t>
  </si>
  <si>
    <t>FEC_per_sqm.kWh.LV.Res.HHnew.Thermal.CO.Solids.Solids</t>
  </si>
  <si>
    <t>FEC_per_sqm.kWh.LV.Res.HHnew.Thermal.CO.LPG.LPG</t>
  </si>
  <si>
    <t>FEC_per_sqm.kWh.LV.Res.HHnew.Thermal.CO.Gas.NG_Biogas</t>
  </si>
  <si>
    <t>FEC_per_sqm.kWh.LV.Res.HHnew.Thermal.CO.Biomass.Biomass_Waste</t>
  </si>
  <si>
    <t>FEC_per_sqm.kWh.LV.Res.HHnew.Thermal.CO.Elc.Elec</t>
  </si>
  <si>
    <t>LV - Thermal energy service in new and renovated households per surface area</t>
  </si>
  <si>
    <t>TES_per_sqm.kWh.LV.Res.HHnew.Thermal</t>
  </si>
  <si>
    <t>TES_per_sqm.kWh.LV.Res.HHnew.Thermal.SH</t>
  </si>
  <si>
    <t>TES_per_sqm.kWh.LV.Res.HHnew.Thermal.SH.Solids.Solids</t>
  </si>
  <si>
    <t>TES_per_sqm.kWh.LV.Res.HHnew.Thermal.SH.LPG.LPG</t>
  </si>
  <si>
    <t>TES_per_sqm.kWh.LV.Res.HHnew.Thermal.SH.Oil.Oil_LiqBio</t>
  </si>
  <si>
    <t>TES_per_sqm.kWh.LV.Res.HHnew.Thermal.SH.Gas.NG_Biogas</t>
  </si>
  <si>
    <t>TES_per_sqm.kWh.LV.Res.HHnew.Thermal.SH.Biomass.Biomass_Waste</t>
  </si>
  <si>
    <t>TES_per_sqm.kWh.LV.Res.HHnew.Thermal.SH.Geo.Geo</t>
  </si>
  <si>
    <t>TES_per_sqm.kWh.LV.Res.HHnew.Thermal.SH.DistrHeat.Steam_Distr</t>
  </si>
  <si>
    <t>TES_per_sqm.kWh.LV.Res.HHnew.Thermal.SH.AdvElc.Elec</t>
  </si>
  <si>
    <t>TES_per_sqm.kWh.LV.Res.HHnew.Thermal.SH.ConvElc.Elec</t>
  </si>
  <si>
    <t>TES_per_sqm.kWh.LV.Res.HHnew.Thermal.SH.TotalCirculation.Elec</t>
  </si>
  <si>
    <t>TES_per_sqm.kWh.LV.Res.HHnew.Thermal.SC</t>
  </si>
  <si>
    <t>TES_per_sqm.kWh.LV.Res.HHnew.Thermal.SC.AC.Elec</t>
  </si>
  <si>
    <t>TES_per_sqm.kWh.LV.Res.HHnew.Thermal.WH</t>
  </si>
  <si>
    <t>TES_per_sqm.kWh.LV.Res.HHnew.Thermal.WH.Solids.Solids</t>
  </si>
  <si>
    <t>TES_per_sqm.kWh.LV.Res.HHnew.Thermal.WH.LPG.LPG</t>
  </si>
  <si>
    <t>TES_per_sqm.kWh.LV.Res.HHnew.Thermal.WH.Oil.Oil_LiqBio</t>
  </si>
  <si>
    <t>TES_per_sqm.kWh.LV.Res.HHnew.Thermal.WH.Gas.NG_Biogas</t>
  </si>
  <si>
    <t>TES_per_sqm.kWh.LV.Res.HHnew.Thermal.WH.Biomass.Biomass_Waste</t>
  </si>
  <si>
    <t>TES_per_sqm.kWh.LV.Res.HHnew.Thermal.WH.Geo.Geo</t>
  </si>
  <si>
    <t>TES_per_sqm.kWh.LV.Res.HHnew.Thermal.WH.DistrHeat.Steam_Distr</t>
  </si>
  <si>
    <t>TES_per_sqm.kWh.LV.Res.HHnew.Thermal.WH.Elc.Elec</t>
  </si>
  <si>
    <t>TES_per_sqm.kWh.LV.Res.HHnew.Thermal.WH.TotalSolar.Solar</t>
  </si>
  <si>
    <t>TES_per_sqm.kWh.LV.Res.HHnew.Thermal.CO</t>
  </si>
  <si>
    <t>TES_per_sqm.kWh.LV.Res.HHnew.Thermal.CO.Solids.Solids</t>
  </si>
  <si>
    <t>TES_per_sqm.kWh.LV.Res.HHnew.Thermal.CO.LPG.LPG</t>
  </si>
  <si>
    <t>TES_per_sqm.kWh.LV.Res.HHnew.Thermal.CO.Gas.NG_Biogas</t>
  </si>
  <si>
    <t>TES_per_sqm.kWh.LV.Res.HHnew.Thermal.CO.Biomass.Biomass_Waste</t>
  </si>
  <si>
    <t>TES_per_sqm.kWh.LV.Res.HHnew.Thermal.CO.Elc.Elec</t>
  </si>
  <si>
    <t>LV - CO2 emissions in new and renovated households per surface area</t>
  </si>
  <si>
    <t>EMI_per_sqm.kgCO2.LV.Res.HHnew.Thermal</t>
  </si>
  <si>
    <t>EMI_per_sqm.kgCO2.LV.Res.HHnew.Thermal.SH</t>
  </si>
  <si>
    <t>EMI_per_sqm.kgCO2.LV.Res.HHnew.Thermal.SH.Solids.Solids</t>
  </si>
  <si>
    <t>EMI_per_sqm.kgCO2.LV.Res.HHnew.Thermal.SH.LPG.LPG</t>
  </si>
  <si>
    <t>EMI_per_sqm.kgCO2.LV.Res.HHnew.Thermal.SH.Oil.Oil_LiqBio</t>
  </si>
  <si>
    <t>EMI_per_sqm.kgCO2.LV.Res.HHnew.Thermal.SH.Gas.NG_Biogas</t>
  </si>
  <si>
    <t>EMI_per_sqm.kgCO2.LV.Res.HHnew.Thermal.SH.Biomass.Biomass_Waste</t>
  </si>
  <si>
    <t>EMI_per_sqm.kgCO2.LV.Res.HHnew.Thermal.SH.Geo.Geo</t>
  </si>
  <si>
    <t>EMI_per_sqm.kgCO2.LV.Res.HHnew.Thermal.SH.DistrHeat.Steam_Distr</t>
  </si>
  <si>
    <t>EMI_per_sqm.kgCO2.LV.Res.HHnew.Thermal.SH.AdvElc.Elec</t>
  </si>
  <si>
    <t>EMI_per_sqm.kgCO2.LV.Res.HHnew.Thermal.SH.ConvElc.Elec</t>
  </si>
  <si>
    <t>EMI_per_sqm.kgCO2.LV.Res.HHnew.Thermal.SH.TotalCirculation.Elec</t>
  </si>
  <si>
    <t>EMI_per_sqm.kgCO2.LV.Res.HHnew.Thermal.SC</t>
  </si>
  <si>
    <t>EMI_per_sqm.kgCO2.LV.Res.HHnew.Thermal.SC.AC.Elec</t>
  </si>
  <si>
    <t>EMI_per_sqm.kgCO2.LV.Res.HHnew.Thermal.WH</t>
  </si>
  <si>
    <t>EMI_per_sqm.kgCO2.LV.Res.HHnew.Thermal.WH.Solids.Solids</t>
  </si>
  <si>
    <t>EMI_per_sqm.kgCO2.LV.Res.HHnew.Thermal.WH.LPG.LPG</t>
  </si>
  <si>
    <t>EMI_per_sqm.kgCO2.LV.Res.HHnew.Thermal.WH.Oil.Oil_LiqBio</t>
  </si>
  <si>
    <t>EMI_per_sqm.kgCO2.LV.Res.HHnew.Thermal.WH.Gas.NG_Biogas</t>
  </si>
  <si>
    <t>EMI_per_sqm.kgCO2.LV.Res.HHnew.Thermal.WH.Biomass.Biomass_Waste</t>
  </si>
  <si>
    <t>EMI_per_sqm.kgCO2.LV.Res.HHnew.Thermal.WH.Geo.Geo</t>
  </si>
  <si>
    <t>EMI_per_sqm.kgCO2.LV.Res.HHnew.Thermal.WH.DistrHeat.Steam_Distr</t>
  </si>
  <si>
    <t>EMI_per_sqm.kgCO2.LV.Res.HHnew.Thermal.WH.Elc.Elec</t>
  </si>
  <si>
    <t>EMI_per_sqm.kgCO2.LV.Res.HHnew.Thermal.WH.TotalSolar.Solar</t>
  </si>
  <si>
    <t>EMI_per_sqm.kgCO2.LV.Res.HHnew.Thermal.CO</t>
  </si>
  <si>
    <t>EMI_per_sqm.kgCO2.LV.Res.HHnew.Thermal.CO.Solids.Solids</t>
  </si>
  <si>
    <t>EMI_per_sqm.kgCO2.LV.Res.HHnew.Thermal.CO.LPG.LPG</t>
  </si>
  <si>
    <t>EMI_per_sqm.kgCO2.LV.Res.HHnew.Thermal.CO.Gas.NG_Biogas</t>
  </si>
  <si>
    <t>EMI_per_sqm.kgCO2.LV.Res.HHnew.Thermal.CO.Biomass.Biomass_Waste</t>
  </si>
  <si>
    <t>EMI_per_sqm.kgCO2.LV.Res.HHnew.Thermal.CO.Elc.Elec</t>
  </si>
  <si>
    <t>FEC.ktoe.LV.Res.HH.Appl.RF</t>
  </si>
  <si>
    <t>FEC.ktoe.LV.Res.HH.Appl.WM</t>
  </si>
  <si>
    <t>FEC.ktoe.LV.Res.HH.Appl.DR</t>
  </si>
  <si>
    <t>FEC.ktoe.LV.Res.HH.Appl.DW</t>
  </si>
  <si>
    <t>FEC.ktoe.LV.Res.HH.Appl.TV</t>
  </si>
  <si>
    <t>FEC.ktoe.LV.Res.HH.Appl.IT</t>
  </si>
  <si>
    <t>FEC.ktoe.LV.Res.HH.Appl.LI</t>
  </si>
  <si>
    <t>FEC.ktoe.LV.Res.HH.Appl.OA</t>
  </si>
  <si>
    <t>Size.MW.LV.Res.HH.Appl</t>
  </si>
  <si>
    <t>Size.MW.LV.Res.HH.Appl.RF</t>
  </si>
  <si>
    <t>Size.MW.LV.Res.HH.Appl.WM</t>
  </si>
  <si>
    <t>Size.MW.LV.Res.HH.Appl.DR</t>
  </si>
  <si>
    <t>Size.MW.LV.Res.HH.Appl.DW</t>
  </si>
  <si>
    <t>Size.MW.LV.Res.HH.Appl.TV</t>
  </si>
  <si>
    <t>Size.MW.LV.Res.HH.Appl.IT</t>
  </si>
  <si>
    <t>Size.MW.LV.Res.HH.Appl.LI</t>
  </si>
  <si>
    <t>Size.MW.LV.Res.HH.Appl.OA</t>
  </si>
  <si>
    <t>NUM.number.LV.Res.HH.Appl.RF</t>
  </si>
  <si>
    <t>NUM.number.LV.Res.HH.Appl.WM</t>
  </si>
  <si>
    <t>NUM.number.LV.Res.HH.Appl.DR</t>
  </si>
  <si>
    <t>NUM.number.LV.Res.HH.Appl.DW</t>
  </si>
  <si>
    <t>NUM.number.LV.Res.HH.Appl.TV</t>
  </si>
  <si>
    <t>NUM.number.LV.Res.HH.Appl.IT</t>
  </si>
  <si>
    <t>NUM.number.LV.Res.HH.Appl.LI</t>
  </si>
  <si>
    <t>NUM.number.LV.Res.HH.Appl.OA</t>
  </si>
  <si>
    <t>NUM.number.LV.Res.HH.Applnew.RF</t>
  </si>
  <si>
    <t>NUM.number.LV.Res.HH.Applnew.WM</t>
  </si>
  <si>
    <t>NUM.number.LV.Res.HH.Applnew.DR</t>
  </si>
  <si>
    <t>NUM.number.LV.Res.HH.Applnew.DW</t>
  </si>
  <si>
    <t>NUM.number.LV.Res.HH.Applnew.TV</t>
  </si>
  <si>
    <t>NUM.number.LV.Res.HH.Applnew.IT</t>
  </si>
  <si>
    <t>NUM.number.LV.Res.HH.Applnew.LI</t>
  </si>
  <si>
    <t>NUM.number.LV.Res.HH.Applnew.OA</t>
  </si>
  <si>
    <t>NUM.number.LV.Res.HH.Applrepl.RF</t>
  </si>
  <si>
    <t>NUM.number.LV.Res.HH.Applrepl.WM</t>
  </si>
  <si>
    <t>NUM.number.LV.Res.HH.Applrepl.DR</t>
  </si>
  <si>
    <t>NUM.number.LV.Res.HH.Applrepl.DW</t>
  </si>
  <si>
    <t>NUM.number.LV.Res.HH.Applrepl.TV</t>
  </si>
  <si>
    <t>NUM.number.LV.Res.HH.Applrepl.IT</t>
  </si>
  <si>
    <t>NUM.number.LV.Res.HH.Applrepl.LI</t>
  </si>
  <si>
    <t>NUM.number.LV.Res.HH.Applrepl.OA</t>
  </si>
  <si>
    <t>Op.hours.LV.Res.HH.Appl.RF</t>
  </si>
  <si>
    <t>Op.hours.LV.Res.HH.Appl.WM</t>
  </si>
  <si>
    <t>Op.hours.LV.Res.HH.Appl.DR</t>
  </si>
  <si>
    <t>Op.hours.LV.Res.HH.Appl.DW</t>
  </si>
  <si>
    <t>Op.hours.LV.Res.HH.Appl.TV</t>
  </si>
  <si>
    <t>Op.hours.LV.Res.HH.Appl.IT</t>
  </si>
  <si>
    <t>Op.hours.LV.Res.HH.Appl.LI</t>
  </si>
  <si>
    <t>Op.hours.LV.Res.HH.Appl.OA</t>
  </si>
  <si>
    <t>Size_per_appl.W.LV.Res.HH.Appl.RF</t>
  </si>
  <si>
    <t>Size_per_appl.W.LV.Res.HH.Appl.WM</t>
  </si>
  <si>
    <t>Size_per_appl.W.LV.Res.HH.Appl.DR</t>
  </si>
  <si>
    <t>Size_per_appl.W.LV.Res.HH.Appl.DW</t>
  </si>
  <si>
    <t>Size_per_appl.W.LV.Res.HH.Appl.TV</t>
  </si>
  <si>
    <t>Size_per_appl.W.LV.Res.HH.Appl.IT</t>
  </si>
  <si>
    <t>Size_per_appl.W.LV.Res.HH.Appl.LI</t>
  </si>
  <si>
    <t>Size_per_appl.W.LV.Res.HH.Appl.OA</t>
  </si>
  <si>
    <t>Size_per_appl.W.LV.Res.HH.Applnew.RF</t>
  </si>
  <si>
    <t>Size_per_appl.W.LV.Res.HH.Applnew.WM</t>
  </si>
  <si>
    <t>Size_per_appl.W.LV.Res.HH.Applnew.DR</t>
  </si>
  <si>
    <t>Size_per_appl.W.LV.Res.HH.Applnew.DW</t>
  </si>
  <si>
    <t>Size_per_appl.W.LV.Res.HH.Applnew.TV</t>
  </si>
  <si>
    <t>Size_per_appl.W.LV.Res.HH.Applnew.IT</t>
  </si>
  <si>
    <t>Size_per_appl.W.LV.Res.HH.Applnew.LI</t>
  </si>
  <si>
    <t>Size_per_appl.W.LV.Res.HH.Applnew.OA</t>
  </si>
  <si>
    <t>NUM.number_per_household.LV.Res.HH.Appl.RF</t>
  </si>
  <si>
    <t>NUM.number_per_household.LV.Res.HH.Appl.WM</t>
  </si>
  <si>
    <t>NUM.number_per_household.LV.Res.HH.Appl.DR</t>
  </si>
  <si>
    <t>NUM.number_per_household.LV.Res.HH.Appl.DW</t>
  </si>
  <si>
    <t>NUM.number_per_household.LV.Res.HH.Appl.TV</t>
  </si>
  <si>
    <t>NUM.number_per_household.LV.Res.HH.Appl.IT</t>
  </si>
  <si>
    <t>NUM.number_per_household.LV.Res.HH.Appl.LI</t>
  </si>
  <si>
    <t>NUM.number_per_household.LV.Res.HH.Appl.OA</t>
  </si>
  <si>
    <t>Size_per_household.W.LV.Res.HH.Appl.RF</t>
  </si>
  <si>
    <t>Size_per_household.W.LV.Res.HH.Appl.WM</t>
  </si>
  <si>
    <t>Size_per_household.W.LV.Res.HH.Appl.DR</t>
  </si>
  <si>
    <t>Size_per_household.W.LV.Res.HH.Appl.DW</t>
  </si>
  <si>
    <t>Size_per_household.W.LV.Res.HH.Appl.TV</t>
  </si>
  <si>
    <t>Size_per_household.W.LV.Res.HH.Appl.IT</t>
  </si>
  <si>
    <t>Size_per_household.W.LV.Res.HH.Appl.LI</t>
  </si>
  <si>
    <t>Size_per_household.W.LV.Res.HH.Appl.OA</t>
  </si>
  <si>
    <t>FEC_per_household.kWh.LV.Res.HH.Appl.RF</t>
  </si>
  <si>
    <t>FEC_per_household.kWh.LV.Res.HH.Appl.WM</t>
  </si>
  <si>
    <t>FEC_per_household.kWh.LV.Res.HH.Appl.DR</t>
  </si>
  <si>
    <t>FEC_per_household.kWh.LV.Res.HH.Appl.DW</t>
  </si>
  <si>
    <t>FEC_per_household.kWh.LV.Res.HH.Appl.TV</t>
  </si>
  <si>
    <t>FEC_per_household.kWh.LV.Res.HH.Appl.IT</t>
  </si>
  <si>
    <t>FEC_per_household.kWh.LV.Res.HH.Appl.LI</t>
  </si>
  <si>
    <t>FEC_per_household.kWh.LV.Res.HH.Appl.OA</t>
  </si>
  <si>
    <t>Lumens_per_household.lumen.LV.Res.HH.Appl.LI</t>
  </si>
  <si>
    <t>LV - Number of households (detailed structure)</t>
  </si>
  <si>
    <t>NUM.number.LV.Res.HH.Thermal.SH.Solids.SH</t>
  </si>
  <si>
    <t>NUM.number.LV.Res.HH.Thermal.SH.Solids.SC.AC</t>
  </si>
  <si>
    <t>NUM.number.LV.Res.HH.Thermal.SH.Solids.WH.Solids.NoSolar</t>
  </si>
  <si>
    <t>NUM.number.LV.Res.HH.Thermal.SH.Solids.WH.LPG.NoSolar</t>
  </si>
  <si>
    <t>NUM.number.LV.Res.HH.Thermal.SH.Solids.WH.LPG.Solar</t>
  </si>
  <si>
    <t>NUM.number.LV.Res.HH.Thermal.SH.Solids.WH.Elc.NoSolar</t>
  </si>
  <si>
    <t>NUM.number.LV.Res.HH.Thermal.SH.Solids.WH.Elc.Solar</t>
  </si>
  <si>
    <t>NUM.number.LV.Res.HH.Thermal.SH.Solids.CO.Solids</t>
  </si>
  <si>
    <t>NUM.number.LV.Res.HH.Thermal.SH.Solids.CO.LPG</t>
  </si>
  <si>
    <t>NUM.number.LV.Res.HH.Thermal.SH.Solids.CO.Elc</t>
  </si>
  <si>
    <t>NUM.number.LV.Res.HH.Thermal.SH.LPG.SH</t>
  </si>
  <si>
    <t>NUM.number.LV.Res.HH.Thermal.SH.LPG.SC.AC</t>
  </si>
  <si>
    <t>NUM.number.LV.Res.HH.Thermal.SH.LPG.WH.LPG.NoSolar</t>
  </si>
  <si>
    <t>NUM.number.LV.Res.HH.Thermal.SH.LPG.WH.LPG.Solar</t>
  </si>
  <si>
    <t>NUM.number.LV.Res.HH.Thermal.SH.LPG.WH.Elc.NoSolar</t>
  </si>
  <si>
    <t>NUM.number.LV.Res.HH.Thermal.SH.LPG.WH.Elc.Solar</t>
  </si>
  <si>
    <t>NUM.number.LV.Res.HH.Thermal.SH.LPG.CO.LPG</t>
  </si>
  <si>
    <t>NUM.number.LV.Res.HH.Thermal.SH.LPG.CO.Elc</t>
  </si>
  <si>
    <t>NUM.number.LV.Res.HH.Thermal.SH.Oil.SH</t>
  </si>
  <si>
    <t>NUM.number.LV.Res.HH.Thermal.SH.Oil.SC.AC</t>
  </si>
  <si>
    <t>NUM.number.LV.Res.HH.Thermal.SH.Oil.WH.Oil.NoSolar</t>
  </si>
  <si>
    <t>NUM.number.LV.Res.HH.Thermal.SH.Oil.WH.Oil.Solar</t>
  </si>
  <si>
    <t>NUM.number.LV.Res.HH.Thermal.SH.Oil.WH.Elc.NoSolar</t>
  </si>
  <si>
    <t>NUM.number.LV.Res.HH.Thermal.SH.Oil.WH.Elc.Solar</t>
  </si>
  <si>
    <t>NUM.number.LV.Res.HH.Thermal.SH.Oil.CO.LPG</t>
  </si>
  <si>
    <t>NUM.number.LV.Res.HH.Thermal.SH.Oil.CO.Elc</t>
  </si>
  <si>
    <t>NUM.number.LV.Res.HH.Thermal.SH.Gas.SH</t>
  </si>
  <si>
    <t>NUM.number.LV.Res.HH.Thermal.SH.Gas.SC.AC</t>
  </si>
  <si>
    <t>NUM.number.LV.Res.HH.Thermal.SH.Gas.WH.Gas.NoSolar</t>
  </si>
  <si>
    <t>NUM.number.LV.Res.HH.Thermal.SH.Gas.WH.Gas.Solar</t>
  </si>
  <si>
    <t>NUM.number.LV.Res.HH.Thermal.SH.Gas.WH.Elc.NoSolar</t>
  </si>
  <si>
    <t>NUM.number.LV.Res.HH.Thermal.SH.Gas.WH.Elc.Solar</t>
  </si>
  <si>
    <t>NUM.number.LV.Res.HH.Thermal.SH.Gas.CO.Gas</t>
  </si>
  <si>
    <t>NUM.number.LV.Res.HH.Thermal.SH.Gas.CO.Elc</t>
  </si>
  <si>
    <t>NUM.number.LV.Res.HH.Thermal.SH.Biomass.SH</t>
  </si>
  <si>
    <t>NUM.number.LV.Res.HH.Thermal.SH.Biomass.SC.AC</t>
  </si>
  <si>
    <t>NUM.number.LV.Res.HH.Thermal.SH.Biomass.WH.Biomass.NoSolar</t>
  </si>
  <si>
    <t>NUM.number.LV.Res.HH.Thermal.SH.Biomass.WH.Biomass.Solar</t>
  </si>
  <si>
    <t>NUM.number.LV.Res.HH.Thermal.SH.Biomass.WH.LPG.NoSolar</t>
  </si>
  <si>
    <t>NUM.number.LV.Res.HH.Thermal.SH.Biomass.WH.LPG.Solar</t>
  </si>
  <si>
    <t>NUM.number.LV.Res.HH.Thermal.SH.Biomass.WH.Elc.NoSolar</t>
  </si>
  <si>
    <t>NUM.number.LV.Res.HH.Thermal.SH.Biomass.WH.Elc.Solar</t>
  </si>
  <si>
    <t>NUM.number.LV.Res.HH.Thermal.SH.Biomass.CO.Biomass</t>
  </si>
  <si>
    <t>NUM.number.LV.Res.HH.Thermal.SH.Biomass.CO.LPG</t>
  </si>
  <si>
    <t>NUM.number.LV.Res.HH.Thermal.SH.Biomass.CO.Elc</t>
  </si>
  <si>
    <t>NUM.number.LV.Res.HH.Thermal.SH.Geo.SH</t>
  </si>
  <si>
    <t>NUM.number.LV.Res.HH.Thermal.SH.Geo.SC.AC</t>
  </si>
  <si>
    <t>NUM.number.LV.Res.HH.Thermal.SH.Geo.WH.Geo.NoSolar</t>
  </si>
  <si>
    <t>NUM.number.LV.Res.HH.Thermal.SH.Geo.WH.Geo.Solar</t>
  </si>
  <si>
    <t>NUM.number.LV.Res.HH.Thermal.SH.Geo.WH.Elc.NoSolar</t>
  </si>
  <si>
    <t>NUM.number.LV.Res.HH.Thermal.SH.Geo.WH.Elc.Solar</t>
  </si>
  <si>
    <t>NUM.number.LV.Res.HH.Thermal.SH.Geo.CO.LPG</t>
  </si>
  <si>
    <t>NUM.number.LV.Res.HH.Thermal.SH.Geo.CO.Elc</t>
  </si>
  <si>
    <t>NUM.number.LV.Res.HH.Thermal.SH.DistrHeat.SH</t>
  </si>
  <si>
    <t>NUM.number.LV.Res.HH.Thermal.SH.DistrHeat.SC.AC</t>
  </si>
  <si>
    <t>NUM.number.LV.Res.HH.Thermal.SH.DistrHeat.WH.DistrHeat.NoSolar</t>
  </si>
  <si>
    <t>NUM.number.LV.Res.HH.Thermal.SH.DistrHeat.WH.DistrHeat.Solar</t>
  </si>
  <si>
    <t>NUM.number.LV.Res.HH.Thermal.SH.DistrHeat.WH.Elc.NoSolar</t>
  </si>
  <si>
    <t>NUM.number.LV.Res.HH.Thermal.SH.DistrHeat.WH.Elc.Solar</t>
  </si>
  <si>
    <t>NUM.number.LV.Res.HH.Thermal.SH.DistrHeat.CO.LPG</t>
  </si>
  <si>
    <t>NUM.number.LV.Res.HH.Thermal.SH.DistrHeat.CO.Elc</t>
  </si>
  <si>
    <t>NUM.number.LV.Res.HH.Thermal.SH.AdvElc.SH</t>
  </si>
  <si>
    <t>NUM.number.LV.Res.HH.Thermal.SH.AdvElc.SC.AC</t>
  </si>
  <si>
    <t>NUM.number.LV.Res.HH.Thermal.SH.AdvElc.WH.LPG.NoSolar</t>
  </si>
  <si>
    <t>NUM.number.LV.Res.HH.Thermal.SH.AdvElc.WH.LPG.Solar</t>
  </si>
  <si>
    <t>NUM.number.LV.Res.HH.Thermal.SH.AdvElc.WH.Elc.NoSolar</t>
  </si>
  <si>
    <t>NUM.number.LV.Res.HH.Thermal.SH.AdvElc.WH.Elc.Solar</t>
  </si>
  <si>
    <t>NUM.number.LV.Res.HH.Thermal.SH.AdvElc.CO.LPG</t>
  </si>
  <si>
    <t>NUM.number.LV.Res.HH.Thermal.SH.AdvElc.CO.Elc</t>
  </si>
  <si>
    <t>NUM.number.LV.Res.HH.Thermal.SH.ConvElc.SH</t>
  </si>
  <si>
    <t>NUM.number.LV.Res.HH.Thermal.SH.ConvElc.SC.AC</t>
  </si>
  <si>
    <t>NUM.number.LV.Res.HH.Thermal.SH.ConvElc.WH.LPG.NoSolar</t>
  </si>
  <si>
    <t>NUM.number.LV.Res.HH.Thermal.SH.ConvElc.WH.LPG.Solar</t>
  </si>
  <si>
    <t>NUM.number.LV.Res.HH.Thermal.SH.ConvElc.WH.Elc.NoSolar</t>
  </si>
  <si>
    <t>NUM.number.LV.Res.HH.Thermal.SH.ConvElc.WH.Elc.Solar</t>
  </si>
  <si>
    <t>NUM.number.LV.Res.HH.Thermal.SH.ConvElc.CO.LPG</t>
  </si>
  <si>
    <t>NUM.number.LV.Res.HH.Thermal.SH.ConvElc.CO.Elc</t>
  </si>
  <si>
    <t>LV - Retired equipment (detailed structure)</t>
  </si>
  <si>
    <t>NUM.number.LV.Res.HH.ThermalOut.SH.Solids</t>
  </si>
  <si>
    <t>NUM.number.LV.Res.HH.ThermalOut.SH.Solids.SH</t>
  </si>
  <si>
    <t>NUM.number.LV.Res.HH.ThermalOut.SH.Solids.SC.AC</t>
  </si>
  <si>
    <t>NUM.number.LV.Res.HH.ThermalOut.SH.Solids.WH.Solids.NoSolar</t>
  </si>
  <si>
    <t>NUM.number.LV.Res.HH.ThermalOut.SH.Solids.WH.LPG.NoSolar</t>
  </si>
  <si>
    <t>NUM.number.LV.Res.HH.ThermalOut.SH.Solids.WH.LPG.Solar</t>
  </si>
  <si>
    <t>NUM.number.LV.Res.HH.ThermalOut.SH.Solids.WH.Elc.NoSolar</t>
  </si>
  <si>
    <t>NUM.number.LV.Res.HH.ThermalOut.SH.Solids.WH.Elc.Solar</t>
  </si>
  <si>
    <t>NUM.number.LV.Res.HH.ThermalOut.SH.Solids.CO.Solids</t>
  </si>
  <si>
    <t>NUM.number.LV.Res.HH.ThermalOut.SH.Solids.CO.LPG</t>
  </si>
  <si>
    <t>NUM.number.LV.Res.HH.ThermalOut.SH.Solids.CO.Elc</t>
  </si>
  <si>
    <t>NUM.number.LV.Res.HH.ThermalOut.SH.LPG</t>
  </si>
  <si>
    <t>NUM.number.LV.Res.HH.ThermalOut.SH.LPG.SH</t>
  </si>
  <si>
    <t>NUM.number.LV.Res.HH.ThermalOut.SH.LPG.SC.AC</t>
  </si>
  <si>
    <t>NUM.number.LV.Res.HH.ThermalOut.SH.LPG.WH.LPG.NoSolar</t>
  </si>
  <si>
    <t>NUM.number.LV.Res.HH.ThermalOut.SH.LPG.WH.LPG.Solar</t>
  </si>
  <si>
    <t>NUM.number.LV.Res.HH.ThermalOut.SH.LPG.WH.Elc.NoSolar</t>
  </si>
  <si>
    <t>NUM.number.LV.Res.HH.ThermalOut.SH.LPG.WH.Elc.Solar</t>
  </si>
  <si>
    <t>NUM.number.LV.Res.HH.ThermalOut.SH.LPG.CO.LPG</t>
  </si>
  <si>
    <t>NUM.number.LV.Res.HH.ThermalOut.SH.LPG.CO.Elc</t>
  </si>
  <si>
    <t>NUM.number.LV.Res.HH.ThermalOut.SH.Oil</t>
  </si>
  <si>
    <t>NUM.number.LV.Res.HH.ThermalOut.SH.Oil.SH</t>
  </si>
  <si>
    <t>NUM.number.LV.Res.HH.ThermalOut.SH.Oil.SC.AC</t>
  </si>
  <si>
    <t>NUM.number.LV.Res.HH.ThermalOut.SH.Oil.WH.Oil.NoSolar</t>
  </si>
  <si>
    <t>NUM.number.LV.Res.HH.ThermalOut.SH.Oil.WH.Oil.Solar</t>
  </si>
  <si>
    <t>NUM.number.LV.Res.HH.ThermalOut.SH.Oil.WH.Elc.NoSolar</t>
  </si>
  <si>
    <t>NUM.number.LV.Res.HH.ThermalOut.SH.Oil.WH.Elc.Solar</t>
  </si>
  <si>
    <t>NUM.number.LV.Res.HH.ThermalOut.SH.Oil.CO.LPG</t>
  </si>
  <si>
    <t>NUM.number.LV.Res.HH.ThermalOut.SH.Oil.CO.Elc</t>
  </si>
  <si>
    <t>NUM.number.LV.Res.HH.ThermalOut.SH.Gas</t>
  </si>
  <si>
    <t>NUM.number.LV.Res.HH.ThermalOut.SH.Gas.SH</t>
  </si>
  <si>
    <t>NUM.number.LV.Res.HH.ThermalOut.SH.Gas.SC.AC</t>
  </si>
  <si>
    <t>NUM.number.LV.Res.HH.ThermalOut.SH.Gas.WH.Gas.NoSolar</t>
  </si>
  <si>
    <t>NUM.number.LV.Res.HH.ThermalOut.SH.Gas.WH.Gas.Solar</t>
  </si>
  <si>
    <t>NUM.number.LV.Res.HH.ThermalOut.SH.Gas.WH.Elc.NoSolar</t>
  </si>
  <si>
    <t>NUM.number.LV.Res.HH.ThermalOut.SH.Gas.WH.Elc.Solar</t>
  </si>
  <si>
    <t>NUM.number.LV.Res.HH.ThermalOut.SH.Gas.CO.Gas</t>
  </si>
  <si>
    <t>NUM.number.LV.Res.HH.ThermalOut.SH.Gas.CO.Elc</t>
  </si>
  <si>
    <t>NUM.number.LV.Res.HH.ThermalOut.SH.Biomass</t>
  </si>
  <si>
    <t>NUM.number.LV.Res.HH.ThermalOut.SH.Biomass.SH</t>
  </si>
  <si>
    <t>NUM.number.LV.Res.HH.ThermalOut.SH.Biomass.SC.AC</t>
  </si>
  <si>
    <t>NUM.number.LV.Res.HH.ThermalOut.SH.Biomass.WH.Biomass.NoSolar</t>
  </si>
  <si>
    <t>NUM.number.LV.Res.HH.ThermalOut.SH.Biomass.WH.Biomass.Solar</t>
  </si>
  <si>
    <t>NUM.number.LV.Res.HH.ThermalOut.SH.Biomass.WH.LPG.NoSolar</t>
  </si>
  <si>
    <t>NUM.number.LV.Res.HH.ThermalOut.SH.Biomass.WH.LPG.Solar</t>
  </si>
  <si>
    <t>NUM.number.LV.Res.HH.ThermalOut.SH.Biomass.WH.Elc.NoSolar</t>
  </si>
  <si>
    <t>NUM.number.LV.Res.HH.ThermalOut.SH.Biomass.WH.Elc.Solar</t>
  </si>
  <si>
    <t>NUM.number.LV.Res.HH.ThermalOut.SH.Biomass.CO.Biomass</t>
  </si>
  <si>
    <t>NUM.number.LV.Res.HH.ThermalOut.SH.Biomass.CO.LPG</t>
  </si>
  <si>
    <t>NUM.number.LV.Res.HH.ThermalOut.SH.Biomass.CO.Elc</t>
  </si>
  <si>
    <t>NUM.number.LV.Res.HH.ThermalOut.SH.Geo</t>
  </si>
  <si>
    <t>NUM.number.LV.Res.HH.ThermalOut.SH.Geo.SH</t>
  </si>
  <si>
    <t>NUM.number.LV.Res.HH.ThermalOut.SH.Geo.SC.AC</t>
  </si>
  <si>
    <t>NUM.number.LV.Res.HH.ThermalOut.SH.Geo.WH.Geo.NoSolar</t>
  </si>
  <si>
    <t>NUM.number.LV.Res.HH.ThermalOut.SH.Geo.WH.Geo.Solar</t>
  </si>
  <si>
    <t>NUM.number.LV.Res.HH.ThermalOut.SH.Geo.WH.Elc.NoSolar</t>
  </si>
  <si>
    <t>NUM.number.LV.Res.HH.ThermalOut.SH.Geo.WH.Elc.Solar</t>
  </si>
  <si>
    <t>NUM.number.LV.Res.HH.ThermalOut.SH.Geo.CO.LPG</t>
  </si>
  <si>
    <t>NUM.number.LV.Res.HH.ThermalOut.SH.Geo.CO.Elc</t>
  </si>
  <si>
    <t>NUM.number.LV.Res.HH.ThermalOut.SH.DistrHeat</t>
  </si>
  <si>
    <t>NUM.number.LV.Res.HH.ThermalOut.SH.DistrHeat.SH</t>
  </si>
  <si>
    <t>NUM.number.LV.Res.HH.ThermalOut.SH.DistrHeat.SC.AC</t>
  </si>
  <si>
    <t>NUM.number.LV.Res.HH.ThermalOut.SH.DistrHeat.WH.DistrHeat.NoSolar</t>
  </si>
  <si>
    <t>NUM.number.LV.Res.HH.ThermalOut.SH.DistrHeat.WH.DistrHeat.Solar</t>
  </si>
  <si>
    <t>NUM.number.LV.Res.HH.ThermalOut.SH.DistrHeat.WH.Elc.NoSolar</t>
  </si>
  <si>
    <t>NUM.number.LV.Res.HH.ThermalOut.SH.DistrHeat.WH.Elc.Solar</t>
  </si>
  <si>
    <t>NUM.number.LV.Res.HH.ThermalOut.SH.DistrHeat.CO.LPG</t>
  </si>
  <si>
    <t>NUM.number.LV.Res.HH.ThermalOut.SH.DistrHeat.CO.Elc</t>
  </si>
  <si>
    <t>NUM.number.LV.Res.HH.ThermalOut.SH.AdvElc</t>
  </si>
  <si>
    <t>NUM.number.LV.Res.HH.ThermalOut.SH.AdvElc.SH</t>
  </si>
  <si>
    <t>NUM.number.LV.Res.HH.ThermalOut.SH.AdvElc.SC.AC</t>
  </si>
  <si>
    <t>NUM.number.LV.Res.HH.ThermalOut.SH.AdvElc.WH.LPG.NoSolar</t>
  </si>
  <si>
    <t>NUM.number.LV.Res.HH.ThermalOut.SH.AdvElc.WH.LPG.Solar</t>
  </si>
  <si>
    <t>NUM.number.LV.Res.HH.ThermalOut.SH.AdvElc.WH.Elc.NoSolar</t>
  </si>
  <si>
    <t>NUM.number.LV.Res.HH.ThermalOut.SH.AdvElc.WH.Elc.Solar</t>
  </si>
  <si>
    <t>NUM.number.LV.Res.HH.ThermalOut.SH.AdvElc.CO.LPG</t>
  </si>
  <si>
    <t>NUM.number.LV.Res.HH.ThermalOut.SH.AdvElc.CO.Elc</t>
  </si>
  <si>
    <t>NUM.number.LV.Res.HH.ThermalOut.SH.ConvElc</t>
  </si>
  <si>
    <t>NUM.number.LV.Res.HH.ThermalOut.SH.ConvElc.SH</t>
  </si>
  <si>
    <t>NUM.number.LV.Res.HH.ThermalOut.SH.ConvElc.SC.AC</t>
  </si>
  <si>
    <t>NUM.number.LV.Res.HH.ThermalOut.SH.ConvElc.WH.LPG.NoSolar</t>
  </si>
  <si>
    <t>NUM.number.LV.Res.HH.ThermalOut.SH.ConvElc.WH.LPG.Solar</t>
  </si>
  <si>
    <t>NUM.number.LV.Res.HH.ThermalOut.SH.ConvElc.WH.Elc.NoSolar</t>
  </si>
  <si>
    <t>NUM.number.LV.Res.HH.ThermalOut.SH.ConvElc.WH.Elc.Solar</t>
  </si>
  <si>
    <t>NUM.number.LV.Res.HH.ThermalOut.SH.ConvElc.CO.LPG</t>
  </si>
  <si>
    <t>NUM.number.LV.Res.HH.ThermalOut.SH.ConvElc.CO.Elc</t>
  </si>
  <si>
    <t>LV - New equipment installations (detailed structure)</t>
  </si>
  <si>
    <t>NUM.number.LV.Res.HH.ThermalNew.SH.Solids</t>
  </si>
  <si>
    <t>NUM.number.LV.Res.HH.ThermalNew.SH.Solids.SH</t>
  </si>
  <si>
    <t>NUM.number.LV.Res.HH.ThermalNew.SH.Solids.SC.AC</t>
  </si>
  <si>
    <t>NUM.number.LV.Res.HH.ThermalNew.SH.Solids.WH.Solids.NoSolar</t>
  </si>
  <si>
    <t>NUM.number.LV.Res.HH.ThermalNew.SH.Solids.WH.LPG.NoSolar</t>
  </si>
  <si>
    <t>NUM.number.LV.Res.HH.ThermalNew.SH.Solids.WH.LPG.Solar</t>
  </si>
  <si>
    <t>NUM.number.LV.Res.HH.ThermalNew.SH.Solids.WH.Elc.NoSolar</t>
  </si>
  <si>
    <t>NUM.number.LV.Res.HH.ThermalNew.SH.Solids.WH.Elc.Solar</t>
  </si>
  <si>
    <t>NUM.number.LV.Res.HH.ThermalNew.SH.Solids.CO.Solids</t>
  </si>
  <si>
    <t>NUM.number.LV.Res.HH.ThermalNew.SH.Solids.CO.LPG</t>
  </si>
  <si>
    <t>NUM.number.LV.Res.HH.ThermalNew.SH.Solids.CO.Elc</t>
  </si>
  <si>
    <t>NUM.number.LV.Res.HH.ThermalNew.SH.LPG</t>
  </si>
  <si>
    <t>NUM.number.LV.Res.HH.ThermalNew.SH.LPG.SH</t>
  </si>
  <si>
    <t>NUM.number.LV.Res.HH.ThermalNew.SH.LPG.SC.AC</t>
  </si>
  <si>
    <t>NUM.number.LV.Res.HH.ThermalNew.SH.LPG.WH.LPG.NoSolar</t>
  </si>
  <si>
    <t>NUM.number.LV.Res.HH.ThermalNew.SH.LPG.WH.LPG.Solar</t>
  </si>
  <si>
    <t>NUM.number.LV.Res.HH.ThermalNew.SH.LPG.WH.Elc.NoSolar</t>
  </si>
  <si>
    <t>NUM.number.LV.Res.HH.ThermalNew.SH.LPG.WH.Elc.Solar</t>
  </si>
  <si>
    <t>NUM.number.LV.Res.HH.ThermalNew.SH.LPG.CO.LPG</t>
  </si>
  <si>
    <t>NUM.number.LV.Res.HH.ThermalNew.SH.LPG.CO.Elc</t>
  </si>
  <si>
    <t>NUM.number.LV.Res.HH.ThermalNew.SH.Oil</t>
  </si>
  <si>
    <t>NUM.number.LV.Res.HH.ThermalNew.SH.Oil.SH</t>
  </si>
  <si>
    <t>NUM.number.LV.Res.HH.ThermalNew.SH.Oil.SC.AC</t>
  </si>
  <si>
    <t>NUM.number.LV.Res.HH.ThermalNew.SH.Oil.WH.Oil.NoSolar</t>
  </si>
  <si>
    <t>NUM.number.LV.Res.HH.ThermalNew.SH.Oil.WH.Oil.Solar</t>
  </si>
  <si>
    <t>NUM.number.LV.Res.HH.ThermalNew.SH.Oil.WH.Elc.NoSolar</t>
  </si>
  <si>
    <t>NUM.number.LV.Res.HH.ThermalNew.SH.Oil.WH.Elc.Solar</t>
  </si>
  <si>
    <t>NUM.number.LV.Res.HH.ThermalNew.SH.Oil.CO.LPG</t>
  </si>
  <si>
    <t>NUM.number.LV.Res.HH.ThermalNew.SH.Oil.CO.Elc</t>
  </si>
  <si>
    <t>NUM.number.LV.Res.HH.ThermalNew.SH.Gas</t>
  </si>
  <si>
    <t>NUM.number.LV.Res.HH.ThermalNew.SH.Gas.SH</t>
  </si>
  <si>
    <t>NUM.number.LV.Res.HH.ThermalNew.SH.Gas.SC.AC</t>
  </si>
  <si>
    <t>NUM.number.LV.Res.HH.ThermalNew.SH.Gas.WH.Gas.NoSolar</t>
  </si>
  <si>
    <t>NUM.number.LV.Res.HH.ThermalNew.SH.Gas.WH.Gas.Solar</t>
  </si>
  <si>
    <t>NUM.number.LV.Res.HH.ThermalNew.SH.Gas.WH.Elc.NoSolar</t>
  </si>
  <si>
    <t>NUM.number.LV.Res.HH.ThermalNew.SH.Gas.WH.Elc.Solar</t>
  </si>
  <si>
    <t>NUM.number.LV.Res.HH.ThermalNew.SH.Gas.CO.Gas</t>
  </si>
  <si>
    <t>NUM.number.LV.Res.HH.ThermalNew.SH.Gas.CO.Elc</t>
  </si>
  <si>
    <t>NUM.number.LV.Res.HH.ThermalNew.SH.Biomass</t>
  </si>
  <si>
    <t>NUM.number.LV.Res.HH.ThermalNew.SH.Biomass.SH</t>
  </si>
  <si>
    <t>NUM.number.LV.Res.HH.ThermalNew.SH.Biomass.SC.AC</t>
  </si>
  <si>
    <t>NUM.number.LV.Res.HH.ThermalNew.SH.Biomass.WH.Biomass.NoSolar</t>
  </si>
  <si>
    <t>NUM.number.LV.Res.HH.ThermalNew.SH.Biomass.WH.Biomass.Solar</t>
  </si>
  <si>
    <t>NUM.number.LV.Res.HH.ThermalNew.SH.Biomass.WH.LPG.NoSolar</t>
  </si>
  <si>
    <t>NUM.number.LV.Res.HH.ThermalNew.SH.Biomass.WH.LPG.Solar</t>
  </si>
  <si>
    <t>NUM.number.LV.Res.HH.ThermalNew.SH.Biomass.WH.Elc.NoSolar</t>
  </si>
  <si>
    <t>NUM.number.LV.Res.HH.ThermalNew.SH.Biomass.WH.Elc.Solar</t>
  </si>
  <si>
    <t>NUM.number.LV.Res.HH.ThermalNew.SH.Biomass.CO.Biomass</t>
  </si>
  <si>
    <t>NUM.number.LV.Res.HH.ThermalNew.SH.Biomass.CO.LPG</t>
  </si>
  <si>
    <t>NUM.number.LV.Res.HH.ThermalNew.SH.Biomass.CO.Elc</t>
  </si>
  <si>
    <t>NUM.number.LV.Res.HH.ThermalNew.SH.Geo</t>
  </si>
  <si>
    <t>NUM.number.LV.Res.HH.ThermalNew.SH.Geo.SH</t>
  </si>
  <si>
    <t>NUM.number.LV.Res.HH.ThermalNew.SH.Geo.SC.AC</t>
  </si>
  <si>
    <t>NUM.number.LV.Res.HH.ThermalNew.SH.Geo.WH.Geo.NoSolar</t>
  </si>
  <si>
    <t>NUM.number.LV.Res.HH.ThermalNew.SH.Geo.WH.Geo.Solar</t>
  </si>
  <si>
    <t>NUM.number.LV.Res.HH.ThermalNew.SH.Geo.WH.Elc.NoSolar</t>
  </si>
  <si>
    <t>NUM.number.LV.Res.HH.ThermalNew.SH.Geo.WH.Elc.Solar</t>
  </si>
  <si>
    <t>NUM.number.LV.Res.HH.ThermalNew.SH.Geo.CO.LPG</t>
  </si>
  <si>
    <t>NUM.number.LV.Res.HH.ThermalNew.SH.Geo.CO.Elc</t>
  </si>
  <si>
    <t>NUM.number.LV.Res.HH.ThermalNew.SH.DistrHeat</t>
  </si>
  <si>
    <t>NUM.number.LV.Res.HH.ThermalNew.SH.DistrHeat.SH</t>
  </si>
  <si>
    <t>NUM.number.LV.Res.HH.ThermalNew.SH.DistrHeat.SC.AC</t>
  </si>
  <si>
    <t>NUM.number.LV.Res.HH.ThermalNew.SH.DistrHeat.WH.DistrHeat.NoSolar</t>
  </si>
  <si>
    <t>NUM.number.LV.Res.HH.ThermalNew.SH.DistrHeat.WH.DistrHeat.Solar</t>
  </si>
  <si>
    <t>NUM.number.LV.Res.HH.ThermalNew.SH.DistrHeat.WH.Elc.NoSolar</t>
  </si>
  <si>
    <t>NUM.number.LV.Res.HH.ThermalNew.SH.DistrHeat.WH.Elc.Solar</t>
  </si>
  <si>
    <t>NUM.number.LV.Res.HH.ThermalNew.SH.DistrHeat.CO.LPG</t>
  </si>
  <si>
    <t>NUM.number.LV.Res.HH.ThermalNew.SH.DistrHeat.CO.Elc</t>
  </si>
  <si>
    <t>NUM.number.LV.Res.HH.ThermalNew.SH.AdvElc</t>
  </si>
  <si>
    <t>NUM.number.LV.Res.HH.ThermalNew.SH.AdvElc.SH</t>
  </si>
  <si>
    <t>NUM.number.LV.Res.HH.ThermalNew.SH.AdvElc.SC.AC</t>
  </si>
  <si>
    <t>NUM.number.LV.Res.HH.ThermalNew.SH.AdvElc.WH.LPG.NoSolar</t>
  </si>
  <si>
    <t>NUM.number.LV.Res.HH.ThermalNew.SH.AdvElc.WH.LPG.Solar</t>
  </si>
  <si>
    <t>NUM.number.LV.Res.HH.ThermalNew.SH.AdvElc.WH.Elc.NoSolar</t>
  </si>
  <si>
    <t>NUM.number.LV.Res.HH.ThermalNew.SH.AdvElc.WH.Elc.Solar</t>
  </si>
  <si>
    <t>NUM.number.LV.Res.HH.ThermalNew.SH.AdvElc.CO.LPG</t>
  </si>
  <si>
    <t>NUM.number.LV.Res.HH.ThermalNew.SH.AdvElc.CO.Elc</t>
  </si>
  <si>
    <t>NUM.number.LV.Res.HH.ThermalNew.SH.ConvElc</t>
  </si>
  <si>
    <t>NUM.number.LV.Res.HH.ThermalNew.SH.ConvElc.SH</t>
  </si>
  <si>
    <t>NUM.number.LV.Res.HH.ThermalNew.SH.ConvElc.SC.AC</t>
  </si>
  <si>
    <t>NUM.number.LV.Res.HH.ThermalNew.SH.ConvElc.WH.LPG.NoSolar</t>
  </si>
  <si>
    <t>NUM.number.LV.Res.HH.ThermalNew.SH.ConvElc.WH.LPG.Solar</t>
  </si>
  <si>
    <t>NUM.number.LV.Res.HH.ThermalNew.SH.ConvElc.WH.Elc.NoSolar</t>
  </si>
  <si>
    <t>NUM.number.LV.Res.HH.ThermalNew.SH.ConvElc.WH.Elc.Solar</t>
  </si>
  <si>
    <t>NUM.number.LV.Res.HH.ThermalNew.SH.ConvElc.CO.LPG</t>
  </si>
  <si>
    <t>NUM.number.LV.Res.HH.ThermalNew.SH.ConvElc.CO.Elc</t>
  </si>
  <si>
    <t>LV - New equipment installations in new and renovated households (detailed structure)</t>
  </si>
  <si>
    <t>NUM.number.LV.Res.HHnew.ThermalNew.SH.Solids</t>
  </si>
  <si>
    <t>NUM.number.LV.Res.HHnew.ThermalNew.SH.Solids.SH</t>
  </si>
  <si>
    <t>NUM.number.LV.Res.HHnew.ThermalNew.SH.Solids.SC.AC</t>
  </si>
  <si>
    <t>NUM.number.LV.Res.HHnew.ThermalNew.SH.Solids.WH.Solids.NoSolar</t>
  </si>
  <si>
    <t>NUM.number.LV.Res.HHnew.ThermalNew.SH.Solids.WH.LPG.NoSolar</t>
  </si>
  <si>
    <t>NUM.number.LV.Res.HHnew.ThermalNew.SH.Solids.WH.LPG.Solar</t>
  </si>
  <si>
    <t>NUM.number.LV.Res.HHnew.ThermalNew.SH.Solids.WH.Elc.NoSolar</t>
  </si>
  <si>
    <t>NUM.number.LV.Res.HHnew.ThermalNew.SH.Solids.WH.Elc.Solar</t>
  </si>
  <si>
    <t>NUM.number.LV.Res.HHnew.ThermalNew.SH.Solids.CO.Solids</t>
  </si>
  <si>
    <t>NUM.number.LV.Res.HHnew.ThermalNew.SH.Solids.CO.LPG</t>
  </si>
  <si>
    <t>NUM.number.LV.Res.HHnew.ThermalNew.SH.Solids.CO.Elc</t>
  </si>
  <si>
    <t>NUM.number.LV.Res.HHnew.ThermalNew.SH.LPG</t>
  </si>
  <si>
    <t>NUM.number.LV.Res.HHnew.ThermalNew.SH.LPG.SH</t>
  </si>
  <si>
    <t>NUM.number.LV.Res.HHnew.ThermalNew.SH.LPG.SC.AC</t>
  </si>
  <si>
    <t>NUM.number.LV.Res.HHnew.ThermalNew.SH.LPG.WH.LPG.NoSolar</t>
  </si>
  <si>
    <t>NUM.number.LV.Res.HHnew.ThermalNew.SH.LPG.WH.LPG.Solar</t>
  </si>
  <si>
    <t>NUM.number.LV.Res.HHnew.ThermalNew.SH.LPG.WH.Elc.NoSolar</t>
  </si>
  <si>
    <t>NUM.number.LV.Res.HHnew.ThermalNew.SH.LPG.WH.Elc.Solar</t>
  </si>
  <si>
    <t>NUM.number.LV.Res.HHnew.ThermalNew.SH.LPG.CO.LPG</t>
  </si>
  <si>
    <t>NUM.number.LV.Res.HHnew.ThermalNew.SH.LPG.CO.Elc</t>
  </si>
  <si>
    <t>NUM.number.LV.Res.HHnew.ThermalNew.SH.Oil</t>
  </si>
  <si>
    <t>NUM.number.LV.Res.HHnew.ThermalNew.SH.Oil.SH</t>
  </si>
  <si>
    <t>NUM.number.LV.Res.HHnew.ThermalNew.SH.Oil.SC.AC</t>
  </si>
  <si>
    <t>NUM.number.LV.Res.HHnew.ThermalNew.SH.Oil.WH.Oil.NoSolar</t>
  </si>
  <si>
    <t>NUM.number.LV.Res.HHnew.ThermalNew.SH.Oil.WH.Oil.Solar</t>
  </si>
  <si>
    <t>NUM.number.LV.Res.HHnew.ThermalNew.SH.Oil.WH.Elc.NoSolar</t>
  </si>
  <si>
    <t>NUM.number.LV.Res.HHnew.ThermalNew.SH.Oil.WH.Elc.Solar</t>
  </si>
  <si>
    <t>NUM.number.LV.Res.HHnew.ThermalNew.SH.Oil.CO.LPG</t>
  </si>
  <si>
    <t>NUM.number.LV.Res.HHnew.ThermalNew.SH.Oil.CO.Elc</t>
  </si>
  <si>
    <t>NUM.number.LV.Res.HHnew.ThermalNew.SH.Gas</t>
  </si>
  <si>
    <t>NUM.number.LV.Res.HHnew.ThermalNew.SH.Gas.SH</t>
  </si>
  <si>
    <t>NUM.number.LV.Res.HHnew.ThermalNew.SH.Gas.SC.AC</t>
  </si>
  <si>
    <t>NUM.number.LV.Res.HHnew.ThermalNew.SH.Gas.WH.Gas.NoSolar</t>
  </si>
  <si>
    <t>NUM.number.LV.Res.HHnew.ThermalNew.SH.Gas.WH.Gas.Solar</t>
  </si>
  <si>
    <t>NUM.number.LV.Res.HHnew.ThermalNew.SH.Gas.WH.Elc.NoSolar</t>
  </si>
  <si>
    <t>NUM.number.LV.Res.HHnew.ThermalNew.SH.Gas.WH.Elc.Solar</t>
  </si>
  <si>
    <t>NUM.number.LV.Res.HHnew.ThermalNew.SH.Gas.CO.Gas</t>
  </si>
  <si>
    <t>NUM.number.LV.Res.HHnew.ThermalNew.SH.Gas.CO.Elc</t>
  </si>
  <si>
    <t>NUM.number.LV.Res.HHnew.ThermalNew.SH.Biomass</t>
  </si>
  <si>
    <t>NUM.number.LV.Res.HHnew.ThermalNew.SH.Biomass.SH</t>
  </si>
  <si>
    <t>NUM.number.LV.Res.HHnew.ThermalNew.SH.Biomass.SC.AC</t>
  </si>
  <si>
    <t>NUM.number.LV.Res.HHnew.ThermalNew.SH.Biomass.WH.Biomass.NoSolar</t>
  </si>
  <si>
    <t>NUM.number.LV.Res.HHnew.ThermalNew.SH.Biomass.WH.Biomass.Solar</t>
  </si>
  <si>
    <t>NUM.number.LV.Res.HHnew.ThermalNew.SH.Biomass.WH.LPG.NoSolar</t>
  </si>
  <si>
    <t>NUM.number.LV.Res.HHnew.ThermalNew.SH.Biomass.WH.LPG.Solar</t>
  </si>
  <si>
    <t>NUM.number.LV.Res.HHnew.ThermalNew.SH.Biomass.WH.Elc.NoSolar</t>
  </si>
  <si>
    <t>NUM.number.LV.Res.HHnew.ThermalNew.SH.Biomass.WH.Elc.Solar</t>
  </si>
  <si>
    <t>NUM.number.LV.Res.HHnew.ThermalNew.SH.Biomass.CO.Biomass</t>
  </si>
  <si>
    <t>NUM.number.LV.Res.HHnew.ThermalNew.SH.Biomass.CO.LPG</t>
  </si>
  <si>
    <t>NUM.number.LV.Res.HHnew.ThermalNew.SH.Biomass.CO.Elc</t>
  </si>
  <si>
    <t>NUM.number.LV.Res.HHnew.ThermalNew.SH.Geo</t>
  </si>
  <si>
    <t>NUM.number.LV.Res.HHnew.ThermalNew.SH.Geo.SH</t>
  </si>
  <si>
    <t>NUM.number.LV.Res.HHnew.ThermalNew.SH.Geo.SC.AC</t>
  </si>
  <si>
    <t>NUM.number.LV.Res.HHnew.ThermalNew.SH.Geo.WH.Geo.NoSolar</t>
  </si>
  <si>
    <t>NUM.number.LV.Res.HHnew.ThermalNew.SH.Geo.WH.Geo.Solar</t>
  </si>
  <si>
    <t>NUM.number.LV.Res.HHnew.ThermalNew.SH.Geo.WH.Elc.NoSolar</t>
  </si>
  <si>
    <t>NUM.number.LV.Res.HHnew.ThermalNew.SH.Geo.WH.Elc.Solar</t>
  </si>
  <si>
    <t>NUM.number.LV.Res.HHnew.ThermalNew.SH.Geo.CO.LPG</t>
  </si>
  <si>
    <t>NUM.number.LV.Res.HHnew.ThermalNew.SH.Geo.CO.Elc</t>
  </si>
  <si>
    <t>NUM.number.LV.Res.HHnew.ThermalNew.SH.DistrHeat</t>
  </si>
  <si>
    <t>NUM.number.LV.Res.HHnew.ThermalNew.SH.DistrHeat.SH</t>
  </si>
  <si>
    <t>NUM.number.LV.Res.HHnew.ThermalNew.SH.DistrHeat.SC.AC</t>
  </si>
  <si>
    <t>NUM.number.LV.Res.HHnew.ThermalNew.SH.DistrHeat.WH.DistrHeat.NoSolar</t>
  </si>
  <si>
    <t>NUM.number.LV.Res.HHnew.ThermalNew.SH.DistrHeat.WH.DistrHeat.Solar</t>
  </si>
  <si>
    <t>NUM.number.LV.Res.HHnew.ThermalNew.SH.DistrHeat.WH.Elc.NoSolar</t>
  </si>
  <si>
    <t>NUM.number.LV.Res.HHnew.ThermalNew.SH.DistrHeat.WH.Elc.Solar</t>
  </si>
  <si>
    <t>NUM.number.LV.Res.HHnew.ThermalNew.SH.DistrHeat.CO.LPG</t>
  </si>
  <si>
    <t>NUM.number.LV.Res.HHnew.ThermalNew.SH.DistrHeat.CO.Elc</t>
  </si>
  <si>
    <t>NUM.number.LV.Res.HHnew.ThermalNew.SH.AdvElc</t>
  </si>
  <si>
    <t>NUM.number.LV.Res.HHnew.ThermalNew.SH.AdvElc.SH</t>
  </si>
  <si>
    <t>NUM.number.LV.Res.HHnew.ThermalNew.SH.AdvElc.SC.AC</t>
  </si>
  <si>
    <t>NUM.number.LV.Res.HHnew.ThermalNew.SH.AdvElc.WH.LPG.NoSolar</t>
  </si>
  <si>
    <t>NUM.number.LV.Res.HHnew.ThermalNew.SH.AdvElc.WH.LPG.Solar</t>
  </si>
  <si>
    <t>NUM.number.LV.Res.HHnew.ThermalNew.SH.AdvElc.WH.Elc.NoSolar</t>
  </si>
  <si>
    <t>NUM.number.LV.Res.HHnew.ThermalNew.SH.AdvElc.WH.Elc.Solar</t>
  </si>
  <si>
    <t>NUM.number.LV.Res.HHnew.ThermalNew.SH.AdvElc.CO.LPG</t>
  </si>
  <si>
    <t>NUM.number.LV.Res.HHnew.ThermalNew.SH.AdvElc.CO.Elc</t>
  </si>
  <si>
    <t>NUM.number.LV.Res.HHnew.ThermalNew.SH.ConvElc</t>
  </si>
  <si>
    <t>NUM.number.LV.Res.HHnew.ThermalNew.SH.ConvElc.SH</t>
  </si>
  <si>
    <t>NUM.number.LV.Res.HHnew.ThermalNew.SH.ConvElc.SC.AC</t>
  </si>
  <si>
    <t>NUM.number.LV.Res.HHnew.ThermalNew.SH.ConvElc.WH.LPG.NoSolar</t>
  </si>
  <si>
    <t>NUM.number.LV.Res.HHnew.ThermalNew.SH.ConvElc.WH.LPG.Solar</t>
  </si>
  <si>
    <t>NUM.number.LV.Res.HHnew.ThermalNew.SH.ConvElc.WH.Elc.NoSolar</t>
  </si>
  <si>
    <t>NUM.number.LV.Res.HHnew.ThermalNew.SH.ConvElc.WH.Elc.Solar</t>
  </si>
  <si>
    <t>NUM.number.LV.Res.HHnew.ThermalNew.SH.ConvElc.CO.LPG</t>
  </si>
  <si>
    <t>NUM.number.LV.Res.HHnew.ThermalNew.SH.ConvElc.CO.Elc</t>
  </si>
  <si>
    <t>LV - New equipment installations via replacement (detailed structure)</t>
  </si>
  <si>
    <t>NUM.number.LV.Res.HH.ThermalRepl.SH.Solids</t>
  </si>
  <si>
    <t>NUM.number.LV.Res.HH.ThermalRepl.SH.Solids.SH</t>
  </si>
  <si>
    <t>NUM.number.LV.Res.HH.ThermalRepl.SH.Solids.SC.AC</t>
  </si>
  <si>
    <t>NUM.number.LV.Res.HH.ThermalRepl.SH.Solids.WH.Solids.NoSolar</t>
  </si>
  <si>
    <t>NUM.number.LV.Res.HH.ThermalRepl.SH.Solids.WH.LPG.NoSolar</t>
  </si>
  <si>
    <t>NUM.number.LV.Res.HH.ThermalRepl.SH.Solids.WH.LPG.Solar</t>
  </si>
  <si>
    <t>NUM.number.LV.Res.HH.ThermalRepl.SH.Solids.WH.Elc.NoSolar</t>
  </si>
  <si>
    <t>NUM.number.LV.Res.HH.ThermalRepl.SH.Solids.WH.Elc.Solar</t>
  </si>
  <si>
    <t>NUM.number.LV.Res.HH.ThermalRepl.SH.Solids.CO.Solids</t>
  </si>
  <si>
    <t>NUM.number.LV.Res.HH.ThermalRepl.SH.Solids.CO.LPG</t>
  </si>
  <si>
    <t>NUM.number.LV.Res.HH.ThermalRepl.SH.Solids.CO.Elc</t>
  </si>
  <si>
    <t>NUM.number.LV.Res.HH.ThermalRepl.SH.LPG</t>
  </si>
  <si>
    <t>NUM.number.LV.Res.HH.ThermalRepl.SH.LPG.SH</t>
  </si>
  <si>
    <t>NUM.number.LV.Res.HH.ThermalRepl.SH.LPG.SC.AC</t>
  </si>
  <si>
    <t>NUM.number.LV.Res.HH.ThermalRepl.SH.LPG.WH.LPG.NoSolar</t>
  </si>
  <si>
    <t>NUM.number.LV.Res.HH.ThermalRepl.SH.LPG.WH.LPG.Solar</t>
  </si>
  <si>
    <t>NUM.number.LV.Res.HH.ThermalRepl.SH.LPG.WH.Elc.NoSolar</t>
  </si>
  <si>
    <t>NUM.number.LV.Res.HH.ThermalRepl.SH.LPG.WH.Elc.Solar</t>
  </si>
  <si>
    <t>NUM.number.LV.Res.HH.ThermalRepl.SH.LPG.CO.LPG</t>
  </si>
  <si>
    <t>NUM.number.LV.Res.HH.ThermalRepl.SH.LPG.CO.Elc</t>
  </si>
  <si>
    <t>NUM.number.LV.Res.HH.ThermalRepl.SH.Oil</t>
  </si>
  <si>
    <t>NUM.number.LV.Res.HH.ThermalRepl.SH.Oil.SH</t>
  </si>
  <si>
    <t>NUM.number.LV.Res.HH.ThermalRepl.SH.Oil.SC.AC</t>
  </si>
  <si>
    <t>NUM.number.LV.Res.HH.ThermalRepl.SH.Oil.WH.Oil.NoSolar</t>
  </si>
  <si>
    <t>NUM.number.LV.Res.HH.ThermalRepl.SH.Oil.WH.Oil.Solar</t>
  </si>
  <si>
    <t>NUM.number.LV.Res.HH.ThermalRepl.SH.Oil.WH.Elc.NoSolar</t>
  </si>
  <si>
    <t>NUM.number.LV.Res.HH.ThermalRepl.SH.Oil.WH.Elc.Solar</t>
  </si>
  <si>
    <t>NUM.number.LV.Res.HH.ThermalRepl.SH.Oil.CO.LPG</t>
  </si>
  <si>
    <t>NUM.number.LV.Res.HH.ThermalRepl.SH.Oil.CO.Elc</t>
  </si>
  <si>
    <t>NUM.number.LV.Res.HH.ThermalRepl.SH.Gas</t>
  </si>
  <si>
    <t>NUM.number.LV.Res.HH.ThermalRepl.SH.Gas.SH</t>
  </si>
  <si>
    <t>NUM.number.LV.Res.HH.ThermalRepl.SH.Gas.SC.AC</t>
  </si>
  <si>
    <t>NUM.number.LV.Res.HH.ThermalRepl.SH.Gas.WH.Gas.NoSolar</t>
  </si>
  <si>
    <t>NUM.number.LV.Res.HH.ThermalRepl.SH.Gas.WH.Gas.Solar</t>
  </si>
  <si>
    <t>NUM.number.LV.Res.HH.ThermalRepl.SH.Gas.WH.Elc.NoSolar</t>
  </si>
  <si>
    <t>NUM.number.LV.Res.HH.ThermalRepl.SH.Gas.WH.Elc.Solar</t>
  </si>
  <si>
    <t>NUM.number.LV.Res.HH.ThermalRepl.SH.Gas.CO.Gas</t>
  </si>
  <si>
    <t>NUM.number.LV.Res.HH.ThermalRepl.SH.Gas.CO.Elc</t>
  </si>
  <si>
    <t>NUM.number.LV.Res.HH.ThermalRepl.SH.Biomass</t>
  </si>
  <si>
    <t>NUM.number.LV.Res.HH.ThermalRepl.SH.Biomass.SH</t>
  </si>
  <si>
    <t>NUM.number.LV.Res.HH.ThermalRepl.SH.Biomass.SC.AC</t>
  </si>
  <si>
    <t>NUM.number.LV.Res.HH.ThermalRepl.SH.Biomass.WH.Biomass.NoSolar</t>
  </si>
  <si>
    <t>NUM.number.LV.Res.HH.ThermalRepl.SH.Biomass.WH.Biomass.Solar</t>
  </si>
  <si>
    <t>NUM.number.LV.Res.HH.ThermalRepl.SH.Biomass.WH.LPG.NoSolar</t>
  </si>
  <si>
    <t>NUM.number.LV.Res.HH.ThermalRepl.SH.Biomass.WH.LPG.Solar</t>
  </si>
  <si>
    <t>NUM.number.LV.Res.HH.ThermalRepl.SH.Biomass.WH.Elc.NoSolar</t>
  </si>
  <si>
    <t>NUM.number.LV.Res.HH.ThermalRepl.SH.Biomass.WH.Elc.Solar</t>
  </si>
  <si>
    <t>NUM.number.LV.Res.HH.ThermalRepl.SH.Biomass.CO.Biomass</t>
  </si>
  <si>
    <t>NUM.number.LV.Res.HH.ThermalRepl.SH.Biomass.CO.LPG</t>
  </si>
  <si>
    <t>NUM.number.LV.Res.HH.ThermalRepl.SH.Biomass.CO.Elc</t>
  </si>
  <si>
    <t>NUM.number.LV.Res.HH.ThermalRepl.SH.Geo</t>
  </si>
  <si>
    <t>NUM.number.LV.Res.HH.ThermalRepl.SH.Geo.SH</t>
  </si>
  <si>
    <t>NUM.number.LV.Res.HH.ThermalRepl.SH.Geo.SC.AC</t>
  </si>
  <si>
    <t>NUM.number.LV.Res.HH.ThermalRepl.SH.Geo.WH.Geo.NoSolar</t>
  </si>
  <si>
    <t>NUM.number.LV.Res.HH.ThermalRepl.SH.Geo.WH.Geo.Solar</t>
  </si>
  <si>
    <t>NUM.number.LV.Res.HH.ThermalRepl.SH.Geo.WH.Elc.NoSolar</t>
  </si>
  <si>
    <t>NUM.number.LV.Res.HH.ThermalRepl.SH.Geo.WH.Elc.Solar</t>
  </si>
  <si>
    <t>NUM.number.LV.Res.HH.ThermalRepl.SH.Geo.CO.LPG</t>
  </si>
  <si>
    <t>NUM.number.LV.Res.HH.ThermalRepl.SH.Geo.CO.Elc</t>
  </si>
  <si>
    <t>NUM.number.LV.Res.HH.ThermalRepl.SH.DistrHeat</t>
  </si>
  <si>
    <t>NUM.number.LV.Res.HH.ThermalRepl.SH.DistrHeat.SH</t>
  </si>
  <si>
    <t>NUM.number.LV.Res.HH.ThermalRepl.SH.DistrHeat.SC.AC</t>
  </si>
  <si>
    <t>NUM.number.LV.Res.HH.ThermalRepl.SH.DistrHeat.WH.DistrHeat.NoSolar</t>
  </si>
  <si>
    <t>NUM.number.LV.Res.HH.ThermalRepl.SH.DistrHeat.WH.DistrHeat.Solar</t>
  </si>
  <si>
    <t>NUM.number.LV.Res.HH.ThermalRepl.SH.DistrHeat.WH.Elc.NoSolar</t>
  </si>
  <si>
    <t>NUM.number.LV.Res.HH.ThermalRepl.SH.DistrHeat.WH.Elc.Solar</t>
  </si>
  <si>
    <t>NUM.number.LV.Res.HH.ThermalRepl.SH.DistrHeat.CO.LPG</t>
  </si>
  <si>
    <t>NUM.number.LV.Res.HH.ThermalRepl.SH.DistrHeat.CO.Elc</t>
  </si>
  <si>
    <t>NUM.number.LV.Res.HH.ThermalRepl.SH.AdvElc</t>
  </si>
  <si>
    <t>NUM.number.LV.Res.HH.ThermalRepl.SH.AdvElc.SH</t>
  </si>
  <si>
    <t>NUM.number.LV.Res.HH.ThermalRepl.SH.AdvElc.SC.AC</t>
  </si>
  <si>
    <t>NUM.number.LV.Res.HH.ThermalRepl.SH.AdvElc.WH.LPG.NoSolar</t>
  </si>
  <si>
    <t>NUM.number.LV.Res.HH.ThermalRepl.SH.AdvElc.WH.LPG.Solar</t>
  </si>
  <si>
    <t>NUM.number.LV.Res.HH.ThermalRepl.SH.AdvElc.WH.Elc.NoSolar</t>
  </si>
  <si>
    <t>NUM.number.LV.Res.HH.ThermalRepl.SH.AdvElc.WH.Elc.Solar</t>
  </si>
  <si>
    <t>NUM.number.LV.Res.HH.ThermalRepl.SH.AdvElc.CO.LPG</t>
  </si>
  <si>
    <t>NUM.number.LV.Res.HH.ThermalRepl.SH.AdvElc.CO.Elc</t>
  </si>
  <si>
    <t>NUM.number.LV.Res.HH.ThermalRepl.SH.ConvElc</t>
  </si>
  <si>
    <t>NUM.number.LV.Res.HH.ThermalRepl.SH.ConvElc.SH</t>
  </si>
  <si>
    <t>NUM.number.LV.Res.HH.ThermalRepl.SH.ConvElc.SC.AC</t>
  </si>
  <si>
    <t>NUM.number.LV.Res.HH.ThermalRepl.SH.ConvElc.WH.LPG.NoSolar</t>
  </si>
  <si>
    <t>NUM.number.LV.Res.HH.ThermalRepl.SH.ConvElc.WH.LPG.Solar</t>
  </si>
  <si>
    <t>NUM.number.LV.Res.HH.ThermalRepl.SH.ConvElc.WH.Elc.NoSolar</t>
  </si>
  <si>
    <t>NUM.number.LV.Res.HH.ThermalRepl.SH.ConvElc.WH.Elc.Solar</t>
  </si>
  <si>
    <t>NUM.number.LV.Res.HH.ThermalRepl.SH.ConvElc.CO.LPG</t>
  </si>
  <si>
    <t>NUM.number.LV.Res.HH.ThermalRepl.SH.ConvElc.CO.Elc</t>
  </si>
  <si>
    <t>LV - Equipment installations in 2021 - vintage structure</t>
  </si>
  <si>
    <t>VIN.number.LV.Res.HH.Thermal.SH.Solids</t>
  </si>
  <si>
    <t>VIN.number.LV.Res.HH.Thermal.SH.Solids.SH</t>
  </si>
  <si>
    <t>VIN.number.LV.Res.HH.Thermal.SH.Solids.SC.AC</t>
  </si>
  <si>
    <t>VIN.number.LV.Res.HH.Thermal.SH.Solids.WH.Solids.NoSolar</t>
  </si>
  <si>
    <t>VIN.number.LV.Res.HH.Thermal.SH.Solids.WH.LPG.NoSolar</t>
  </si>
  <si>
    <t>VIN.number.LV.Res.HH.Thermal.SH.Solids.WH.LPG.Solar</t>
  </si>
  <si>
    <t>VIN.number.LV.Res.HH.Thermal.SH.Solids.WH.Elc.NoSolar</t>
  </si>
  <si>
    <t>VIN.number.LV.Res.HH.Thermal.SH.Solids.WH.Elc.Solar</t>
  </si>
  <si>
    <t>VIN.number.LV.Res.HH.Thermal.SH.Solids.CO.Solids</t>
  </si>
  <si>
    <t>VIN.number.LV.Res.HH.Thermal.SH.Solids.CO.LPG</t>
  </si>
  <si>
    <t>VIN.number.LV.Res.HH.Thermal.SH.Solids.CO.Elc</t>
  </si>
  <si>
    <t>VIN.number.LV.Res.HH.Thermal.SH.LPG</t>
  </si>
  <si>
    <t>VIN.number.LV.Res.HH.Thermal.SH.LPG.SH</t>
  </si>
  <si>
    <t>VIN.number.LV.Res.HH.Thermal.SH.LPG.SC.AC</t>
  </si>
  <si>
    <t>VIN.number.LV.Res.HH.Thermal.SH.LPG.WH.LPG.NoSolar</t>
  </si>
  <si>
    <t>VIN.number.LV.Res.HH.Thermal.SH.LPG.WH.LPG.Solar</t>
  </si>
  <si>
    <t>VIN.number.LV.Res.HH.Thermal.SH.LPG.WH.Elc.NoSolar</t>
  </si>
  <si>
    <t>VIN.number.LV.Res.HH.Thermal.SH.LPG.WH.Elc.Solar</t>
  </si>
  <si>
    <t>VIN.number.LV.Res.HH.Thermal.SH.LPG.CO.LPG</t>
  </si>
  <si>
    <t>VIN.number.LV.Res.HH.Thermal.SH.LPG.CO.Elc</t>
  </si>
  <si>
    <t>VIN.number.LV.Res.HH.Thermal.SH.Oil</t>
  </si>
  <si>
    <t>VIN.number.LV.Res.HH.Thermal.SH.Oil.SH</t>
  </si>
  <si>
    <t>VIN.number.LV.Res.HH.Thermal.SH.Oil.SC.AC</t>
  </si>
  <si>
    <t>VIN.number.LV.Res.HH.Thermal.SH.Oil.WH.Oil.NoSolar</t>
  </si>
  <si>
    <t>VIN.number.LV.Res.HH.Thermal.SH.Oil.WH.Oil.Solar</t>
  </si>
  <si>
    <t>VIN.number.LV.Res.HH.Thermal.SH.Oil.WH.Elc.NoSolar</t>
  </si>
  <si>
    <t>VIN.number.LV.Res.HH.Thermal.SH.Oil.WH.Elc.Solar</t>
  </si>
  <si>
    <t>VIN.number.LV.Res.HH.Thermal.SH.Oil.CO.LPG</t>
  </si>
  <si>
    <t>VIN.number.LV.Res.HH.Thermal.SH.Oil.CO.Elc</t>
  </si>
  <si>
    <t>VIN.number.LV.Res.HH.Thermal.SH.Gas</t>
  </si>
  <si>
    <t>VIN.number.LV.Res.HH.Thermal.SH.Gas.SH</t>
  </si>
  <si>
    <t>VIN.number.LV.Res.HH.Thermal.SH.Gas.SC.AC</t>
  </si>
  <si>
    <t>VIN.number.LV.Res.HH.Thermal.SH.Gas.WH.Gas.NoSolar</t>
  </si>
  <si>
    <t>VIN.number.LV.Res.HH.Thermal.SH.Gas.WH.Gas.Solar</t>
  </si>
  <si>
    <t>VIN.number.LV.Res.HH.Thermal.SH.Gas.WH.Elc.NoSolar</t>
  </si>
  <si>
    <t>VIN.number.LV.Res.HH.Thermal.SH.Gas.WH.Elc.Solar</t>
  </si>
  <si>
    <t>VIN.number.LV.Res.HH.Thermal.SH.Gas.CO.Gas</t>
  </si>
  <si>
    <t>VIN.number.LV.Res.HH.Thermal.SH.Gas.CO.Elc</t>
  </si>
  <si>
    <t>VIN.number.LV.Res.HH.Thermal.SH.Biomass</t>
  </si>
  <si>
    <t>VIN.number.LV.Res.HH.Thermal.SH.Biomass.SH</t>
  </si>
  <si>
    <t>VIN.number.LV.Res.HH.Thermal.SH.Biomass.SC.AC</t>
  </si>
  <si>
    <t>VIN.number.LV.Res.HH.Thermal.SH.Biomass.WH.Biomass.NoSolar</t>
  </si>
  <si>
    <t>VIN.number.LV.Res.HH.Thermal.SH.Biomass.WH.Biomass.Solar</t>
  </si>
  <si>
    <t>VIN.number.LV.Res.HH.Thermal.SH.Biomass.WH.LPG.NoSolar</t>
  </si>
  <si>
    <t>VIN.number.LV.Res.HH.Thermal.SH.Biomass.WH.LPG.Solar</t>
  </si>
  <si>
    <t>VIN.number.LV.Res.HH.Thermal.SH.Biomass.WH.Elc.NoSolar</t>
  </si>
  <si>
    <t>VIN.number.LV.Res.HH.Thermal.SH.Biomass.WH.Elc.Solar</t>
  </si>
  <si>
    <t>VIN.number.LV.Res.HH.Thermal.SH.Biomass.CO.Biomass</t>
  </si>
  <si>
    <t>VIN.number.LV.Res.HH.Thermal.SH.Biomass.CO.LPG</t>
  </si>
  <si>
    <t>VIN.number.LV.Res.HH.Thermal.SH.Biomass.CO.Elc</t>
  </si>
  <si>
    <t>VIN.number.LV.Res.HH.Thermal.SH.Geo</t>
  </si>
  <si>
    <t>VIN.number.LV.Res.HH.Thermal.SH.Geo.SH</t>
  </si>
  <si>
    <t>VIN.number.LV.Res.HH.Thermal.SH.Geo.SC.AC</t>
  </si>
  <si>
    <t>VIN.number.LV.Res.HH.Thermal.SH.Geo.WH.Geo.NoSolar</t>
  </si>
  <si>
    <t>VIN.number.LV.Res.HH.Thermal.SH.Geo.WH.Geo.Solar</t>
  </si>
  <si>
    <t>VIN.number.LV.Res.HH.Thermal.SH.Geo.WH.Elc.NoSolar</t>
  </si>
  <si>
    <t>VIN.number.LV.Res.HH.Thermal.SH.Geo.WH.Elc.Solar</t>
  </si>
  <si>
    <t>VIN.number.LV.Res.HH.Thermal.SH.Geo.CO.LPG</t>
  </si>
  <si>
    <t>VIN.number.LV.Res.HH.Thermal.SH.Geo.CO.Elc</t>
  </si>
  <si>
    <t>VIN.number.LV.Res.HH.Thermal.SH.DistrHeat</t>
  </si>
  <si>
    <t>VIN.number.LV.Res.HH.Thermal.SH.DistrHeat.SH</t>
  </si>
  <si>
    <t>VIN.number.LV.Res.HH.Thermal.SH.DistrHeat.SC.AC</t>
  </si>
  <si>
    <t>VIN.number.LV.Res.HH.Thermal.SH.DistrHeat.WH.DistrHeat.NoSolar</t>
  </si>
  <si>
    <t>VIN.number.LV.Res.HH.Thermal.SH.DistrHeat.WH.DistrHeat.Solar</t>
  </si>
  <si>
    <t>VIN.number.LV.Res.HH.Thermal.SH.DistrHeat.WH.Elc.NoSolar</t>
  </si>
  <si>
    <t>VIN.number.LV.Res.HH.Thermal.SH.DistrHeat.WH.Elc.Solar</t>
  </si>
  <si>
    <t>VIN.number.LV.Res.HH.Thermal.SH.DistrHeat.CO.LPG</t>
  </si>
  <si>
    <t>VIN.number.LV.Res.HH.Thermal.SH.DistrHeat.CO.Elc</t>
  </si>
  <si>
    <t>VIN.number.LV.Res.HH.Thermal.SH.AdvElc</t>
  </si>
  <si>
    <t>VIN.number.LV.Res.HH.Thermal.SH.AdvElc.SH</t>
  </si>
  <si>
    <t>VIN.number.LV.Res.HH.Thermal.SH.AdvElc.SC.AC</t>
  </si>
  <si>
    <t>VIN.number.LV.Res.HH.Thermal.SH.AdvElc.WH.LPG.NoSolar</t>
  </si>
  <si>
    <t>VIN.number.LV.Res.HH.Thermal.SH.AdvElc.WH.LPG.Solar</t>
  </si>
  <si>
    <t>VIN.number.LV.Res.HH.Thermal.SH.AdvElc.WH.Elc.NoSolar</t>
  </si>
  <si>
    <t>VIN.number.LV.Res.HH.Thermal.SH.AdvElc.WH.Elc.Solar</t>
  </si>
  <si>
    <t>VIN.number.LV.Res.HH.Thermal.SH.AdvElc.CO.LPG</t>
  </si>
  <si>
    <t>VIN.number.LV.Res.HH.Thermal.SH.AdvElc.CO.Elc</t>
  </si>
  <si>
    <t>VIN.number.LV.Res.HH.Thermal.SH.ConvElc</t>
  </si>
  <si>
    <t>VIN.number.LV.Res.HH.Thermal.SH.ConvElc.SH</t>
  </si>
  <si>
    <t>VIN.number.LV.Res.HH.Thermal.SH.ConvElc.SC.AC</t>
  </si>
  <si>
    <t>VIN.number.LV.Res.HH.Thermal.SH.ConvElc.WH.LPG.NoSolar</t>
  </si>
  <si>
    <t>VIN.number.LV.Res.HH.Thermal.SH.ConvElc.WH.LPG.Solar</t>
  </si>
  <si>
    <t>VIN.number.LV.Res.HH.Thermal.SH.ConvElc.WH.Elc.NoSolar</t>
  </si>
  <si>
    <t>VIN.number.LV.Res.HH.Thermal.SH.ConvElc.WH.Elc.Solar</t>
  </si>
  <si>
    <t>VIN.number.LV.Res.HH.Thermal.SH.ConvElc.CO.LPG</t>
  </si>
  <si>
    <t>VIN.number.LV.Res.HH.Thermal.SH.ConvElc.CO.Elc</t>
  </si>
  <si>
    <t>LV - Final energy consumption (detailed structure)</t>
  </si>
  <si>
    <t>FEC.ktoe.LV.Res.HH.Thermal.SH.Solids</t>
  </si>
  <si>
    <t>FEC.ktoe.LV.Res.HH.Thermal.SH.Solids.SH</t>
  </si>
  <si>
    <t>FEC.ktoe.LV.Res.HH.Thermal.SH.Solids.SH.Solids</t>
  </si>
  <si>
    <t>FEC.ktoe.LV.Res.HH.Thermal.SH.Solids.SH.Elec</t>
  </si>
  <si>
    <t>FEC.ktoe.LV.Res.HH.Thermal.SH.Solids.SC</t>
  </si>
  <si>
    <t>FEC.ktoe.LV.Res.HH.Thermal.SH.Solids.SC.AC.Elec</t>
  </si>
  <si>
    <t>FEC.ktoe.LV.Res.HH.Thermal.SH.Solids.WH</t>
  </si>
  <si>
    <t>FEC.ktoe.LV.Res.HH.Thermal.SH.Solids.WH.Solids.NoSolar.Solids</t>
  </si>
  <si>
    <t>FEC.ktoe.LV.Res.HH.Thermal.SH.Solids.WH.LPG.NoSolar.LPG</t>
  </si>
  <si>
    <t>FEC.ktoe.LV.Res.HH.Thermal.SH.Solids.WH.LPG.Solar</t>
  </si>
  <si>
    <t>FEC.ktoe.LV.Res.HH.Thermal.SH.Solids.WH.LPG.Solar.LPG</t>
  </si>
  <si>
    <t>FEC.ktoe.LV.Res.HH.Thermal.SH.Solids.WH.LPG.Solar.Solar</t>
  </si>
  <si>
    <t>FEC.ktoe.LV.Res.HH.Thermal.SH.Solids.WH.Elc.NoSolar.Elec</t>
  </si>
  <si>
    <t>FEC.ktoe.LV.Res.HH.Thermal.SH.Solids.WH.Elc.Solar</t>
  </si>
  <si>
    <t>FEC.ktoe.LV.Res.HH.Thermal.SH.Solids.WH.Elc.Solar.Elec</t>
  </si>
  <si>
    <t>FEC.ktoe.LV.Res.HH.Thermal.SH.Solids.WH.Elc.Solar.Solar</t>
  </si>
  <si>
    <t>FEC.ktoe.LV.Res.HH.Thermal.SH.Solids.CO</t>
  </si>
  <si>
    <t>FEC.ktoe.LV.Res.HH.Thermal.SH.Solids.CO.Solids.Solids</t>
  </si>
  <si>
    <t>FEC.ktoe.LV.Res.HH.Thermal.SH.Solids.CO.LPG.LPG</t>
  </si>
  <si>
    <t>FEC.ktoe.LV.Res.HH.Thermal.SH.Solids.CO.Elc.Elec</t>
  </si>
  <si>
    <t>FEC.ktoe.LV.Res.HH.Thermal.SH.LPG</t>
  </si>
  <si>
    <t>FEC.ktoe.LV.Res.HH.Thermal.SH.LPG.SH</t>
  </si>
  <si>
    <t>FEC.ktoe.LV.Res.HH.Thermal.SH.LPG.SH.LPG</t>
  </si>
  <si>
    <t>FEC.ktoe.LV.Res.HH.Thermal.SH.LPG.SH.Elec</t>
  </si>
  <si>
    <t>FEC.ktoe.LV.Res.HH.Thermal.SH.LPG.SC</t>
  </si>
  <si>
    <t>FEC.ktoe.LV.Res.HH.Thermal.SH.LPG.SC.AC.Elec</t>
  </si>
  <si>
    <t>FEC.ktoe.LV.Res.HH.Thermal.SH.LPG.WH</t>
  </si>
  <si>
    <t>FEC.ktoe.LV.Res.HH.Thermal.SH.LPG.WH.LPG.NoSolar.LPG</t>
  </si>
  <si>
    <t>FEC.ktoe.LV.Res.HH.Thermal.SH.LPG.WH.LPG.Solar</t>
  </si>
  <si>
    <t>FEC.ktoe.LV.Res.HH.Thermal.SH.LPG.WH.LPG.Solar.LPG</t>
  </si>
  <si>
    <t>FEC.ktoe.LV.Res.HH.Thermal.SH.LPG.WH.LPG.Solar.Solar</t>
  </si>
  <si>
    <t>FEC.ktoe.LV.Res.HH.Thermal.SH.LPG.WH.Elc.NoSolar.Elec</t>
  </si>
  <si>
    <t>FEC.ktoe.LV.Res.HH.Thermal.SH.LPG.WH.Elc.Solar</t>
  </si>
  <si>
    <t>FEC.ktoe.LV.Res.HH.Thermal.SH.LPG.WH.Elc.Solar.Elec</t>
  </si>
  <si>
    <t>FEC.ktoe.LV.Res.HH.Thermal.SH.LPG.WH.Elc.Solar.Solar</t>
  </si>
  <si>
    <t>FEC.ktoe.LV.Res.HH.Thermal.SH.LPG.CO</t>
  </si>
  <si>
    <t>FEC.ktoe.LV.Res.HH.Thermal.SH.LPG.CO.LPG.LPG</t>
  </si>
  <si>
    <t>FEC.ktoe.LV.Res.HH.Thermal.SH.LPG.CO.Elc.Elec</t>
  </si>
  <si>
    <t>FEC.ktoe.LV.Res.HH.Thermal.SH.Oil</t>
  </si>
  <si>
    <t>FEC.ktoe.LV.Res.HH.Thermal.SH.Oil.SH</t>
  </si>
  <si>
    <t>FEC.ktoe.LV.Res.HH.Thermal.SH.Oil.SH.Oil</t>
  </si>
  <si>
    <t>FEC.ktoe.LV.Res.HH.Thermal.SH.Oil.SH.Elec</t>
  </si>
  <si>
    <t>FEC.ktoe.LV.Res.HH.Thermal.SH.Oil.SC</t>
  </si>
  <si>
    <t>FEC.ktoe.LV.Res.HH.Thermal.SH.Oil.SC.AC.Elec</t>
  </si>
  <si>
    <t>FEC.ktoe.LV.Res.HH.Thermal.SH.Oil.WH</t>
  </si>
  <si>
    <t>FEC.ktoe.LV.Res.HH.Thermal.SH.Oil.WH.Oil.NoSolar.Oil</t>
  </si>
  <si>
    <t>FEC.ktoe.LV.Res.HH.Thermal.SH.Oil.WH.Oil.Solar</t>
  </si>
  <si>
    <t>FEC.ktoe.LV.Res.HH.Thermal.SH.Oil.WH.Oil.Solar.Oil</t>
  </si>
  <si>
    <t>FEC.ktoe.LV.Res.HH.Thermal.SH.Oil.WH.Oil.Solar.Solar</t>
  </si>
  <si>
    <t>FEC.ktoe.LV.Res.HH.Thermal.SH.Oil.WH.Elc.NoSolar.Elec</t>
  </si>
  <si>
    <t>FEC.ktoe.LV.Res.HH.Thermal.SH.Oil.WH.Elc.Solar</t>
  </si>
  <si>
    <t>FEC.ktoe.LV.Res.HH.Thermal.SH.Oil.WH.Elc.Solar.Elec</t>
  </si>
  <si>
    <t>FEC.ktoe.LV.Res.HH.Thermal.SH.Oil.WH.Elc.Solar.Solar</t>
  </si>
  <si>
    <t>FEC.ktoe.LV.Res.HH.Thermal.SH.Oil.CO</t>
  </si>
  <si>
    <t>FEC.ktoe.LV.Res.HH.Thermal.SH.Oil.CO.LPG.LPG</t>
  </si>
  <si>
    <t>FEC.ktoe.LV.Res.HH.Thermal.SH.Oil.CO.Elc.Elec</t>
  </si>
  <si>
    <t>FEC.ktoe.LV.Res.HH.Thermal.SH.Gas</t>
  </si>
  <si>
    <t>FEC.ktoe.LV.Res.HH.Thermal.SH.Gas.SH</t>
  </si>
  <si>
    <t>FEC.ktoe.LV.Res.HH.Thermal.SH.Gas.SH.Gas</t>
  </si>
  <si>
    <t>FEC.ktoe.LV.Res.HH.Thermal.SH.Gas.SH.Elec</t>
  </si>
  <si>
    <t>FEC.ktoe.LV.Res.HH.Thermal.SH.Gas.SC</t>
  </si>
  <si>
    <t>FEC.ktoe.LV.Res.HH.Thermal.SH.Gas.SC.AC.Elec</t>
  </si>
  <si>
    <t>FEC.ktoe.LV.Res.HH.Thermal.SH.Gas.WH</t>
  </si>
  <si>
    <t>FEC.ktoe.LV.Res.HH.Thermal.SH.Gas.WH.Gas.NoSolar.Gas</t>
  </si>
  <si>
    <t>FEC.ktoe.LV.Res.HH.Thermal.SH.Gas.WH.Gas.Solar</t>
  </si>
  <si>
    <t>FEC.ktoe.LV.Res.HH.Thermal.SH.Gas.WH.Gas.Solar.Gas</t>
  </si>
  <si>
    <t>FEC.ktoe.LV.Res.HH.Thermal.SH.Gas.WH.Gas.Solar.Solar</t>
  </si>
  <si>
    <t>FEC.ktoe.LV.Res.HH.Thermal.SH.Gas.WH.Elc.NoSolar.Elec</t>
  </si>
  <si>
    <t>FEC.ktoe.LV.Res.HH.Thermal.SH.Gas.WH.Elc.Solar</t>
  </si>
  <si>
    <t>FEC.ktoe.LV.Res.HH.Thermal.SH.Gas.WH.Elc.Solar.Elec</t>
  </si>
  <si>
    <t>FEC.ktoe.LV.Res.HH.Thermal.SH.Gas.WH.Elc.Solar.Solar</t>
  </si>
  <si>
    <t>FEC.ktoe.LV.Res.HH.Thermal.SH.Gas.CO</t>
  </si>
  <si>
    <t>FEC.ktoe.LV.Res.HH.Thermal.SH.Gas.CO.Gas.Gas</t>
  </si>
  <si>
    <t>FEC.ktoe.LV.Res.HH.Thermal.SH.Gas.CO.Elc.Elec</t>
  </si>
  <si>
    <t>FEC.ktoe.LV.Res.HH.Thermal.SH.Biomass</t>
  </si>
  <si>
    <t>FEC.ktoe.LV.Res.HH.Thermal.SH.Biomass.SH</t>
  </si>
  <si>
    <t>FEC.ktoe.LV.Res.HH.Thermal.SH.Biomass.SH.Biomass</t>
  </si>
  <si>
    <t>FEC.ktoe.LV.Res.HH.Thermal.SH.Biomass.SH.Elec</t>
  </si>
  <si>
    <t>FEC.ktoe.LV.Res.HH.Thermal.SH.Biomass.SC</t>
  </si>
  <si>
    <t>FEC.ktoe.LV.Res.HH.Thermal.SH.Biomass.SC.AC.Elec</t>
  </si>
  <si>
    <t>FEC.ktoe.LV.Res.HH.Thermal.SH.Biomass.WH</t>
  </si>
  <si>
    <t>FEC.ktoe.LV.Res.HH.Thermal.SH.Biomass.WH.Biomass.NoSolar.Biomass</t>
  </si>
  <si>
    <t>FEC.ktoe.LV.Res.HH.Thermal.SH.Biomass.WH.Biomass.Solar</t>
  </si>
  <si>
    <t>FEC.ktoe.LV.Res.HH.Thermal.SH.Biomass.WH.Biomass.Solar.Biomass</t>
  </si>
  <si>
    <t>FEC.ktoe.LV.Res.HH.Thermal.SH.Biomass.WH.Biomass.Solar.Solar</t>
  </si>
  <si>
    <t>FEC.ktoe.LV.Res.HH.Thermal.SH.Biomass.WH.LPG.NoSolar.LPG</t>
  </si>
  <si>
    <t>FEC.ktoe.LV.Res.HH.Thermal.SH.Biomass.WH.LPG.Solar</t>
  </si>
  <si>
    <t>FEC.ktoe.LV.Res.HH.Thermal.SH.Biomass.WH.LPG.Solar.LPG</t>
  </si>
  <si>
    <t>FEC.ktoe.LV.Res.HH.Thermal.SH.Biomass.WH.LPG.Solar.Solar</t>
  </si>
  <si>
    <t>FEC.ktoe.LV.Res.HH.Thermal.SH.Biomass.WH.Elc.NoSolar.Elec</t>
  </si>
  <si>
    <t>FEC.ktoe.LV.Res.HH.Thermal.SH.Biomass.WH.Elc.Solar</t>
  </si>
  <si>
    <t>FEC.ktoe.LV.Res.HH.Thermal.SH.Biomass.WH.Elc.Solar.Elec</t>
  </si>
  <si>
    <t>FEC.ktoe.LV.Res.HH.Thermal.SH.Biomass.WH.Elc.Solar.Solar</t>
  </si>
  <si>
    <t>FEC.ktoe.LV.Res.HH.Thermal.SH.Biomass.CO</t>
  </si>
  <si>
    <t>FEC.ktoe.LV.Res.HH.Thermal.SH.Biomass.CO.Biomass.Biomass</t>
  </si>
  <si>
    <t>FEC.ktoe.LV.Res.HH.Thermal.SH.Biomass.CO.LPG.LPG</t>
  </si>
  <si>
    <t>FEC.ktoe.LV.Res.HH.Thermal.SH.Biomass.CO.Elc.Elec</t>
  </si>
  <si>
    <t>FEC.ktoe.LV.Res.HH.Thermal.SH.Geo</t>
  </si>
  <si>
    <t>FEC.ktoe.LV.Res.HH.Thermal.SH.Geo.SH</t>
  </si>
  <si>
    <t>FEC.ktoe.LV.Res.HH.Thermal.SH.Geo.SH.Geo</t>
  </si>
  <si>
    <t>FEC.ktoe.LV.Res.HH.Thermal.SH.Geo.SH.Elec</t>
  </si>
  <si>
    <t>FEC.ktoe.LV.Res.HH.Thermal.SH.Geo.SC</t>
  </si>
  <si>
    <t>FEC.ktoe.LV.Res.HH.Thermal.SH.Geo.SC.AC.Elec</t>
  </si>
  <si>
    <t>FEC.ktoe.LV.Res.HH.Thermal.SH.Geo.WH</t>
  </si>
  <si>
    <t>FEC.ktoe.LV.Res.HH.Thermal.SH.Geo.WH.Geo.NoSolar.Geo</t>
  </si>
  <si>
    <t>FEC.ktoe.LV.Res.HH.Thermal.SH.Geo.WH.Geo.Solar</t>
  </si>
  <si>
    <t>FEC.ktoe.LV.Res.HH.Thermal.SH.Geo.WH.Geo.Solar.Geo</t>
  </si>
  <si>
    <t>FEC.ktoe.LV.Res.HH.Thermal.SH.Geo.WH.Geo.Solar.Solar</t>
  </si>
  <si>
    <t>FEC.ktoe.LV.Res.HH.Thermal.SH.Geo.WH.Elc.NoSolar.Elec</t>
  </si>
  <si>
    <t>FEC.ktoe.LV.Res.HH.Thermal.SH.Geo.WH.Elc.Solar</t>
  </si>
  <si>
    <t>FEC.ktoe.LV.Res.HH.Thermal.SH.Geo.WH.Elc.Solar.Elec</t>
  </si>
  <si>
    <t>FEC.ktoe.LV.Res.HH.Thermal.SH.Geo.WH.Elc.Solar.Solar</t>
  </si>
  <si>
    <t>FEC.ktoe.LV.Res.HH.Thermal.SH.Geo.CO</t>
  </si>
  <si>
    <t>FEC.ktoe.LV.Res.HH.Thermal.SH.Geo.CO.LPG.LPG</t>
  </si>
  <si>
    <t>FEC.ktoe.LV.Res.HH.Thermal.SH.Geo.CO.Elc.Elec</t>
  </si>
  <si>
    <t>FEC.ktoe.LV.Res.HH.Thermal.SH.DistrHeat</t>
  </si>
  <si>
    <t>FEC.ktoe.LV.Res.HH.Thermal.SH.DistrHeat.SH</t>
  </si>
  <si>
    <t>FEC.ktoe.LV.Res.HH.Thermal.SH.DistrHeat.SH.Steam_Distr</t>
  </si>
  <si>
    <t>FEC.ktoe.LV.Res.HH.Thermal.SH.DistrHeat.SH.Elec</t>
  </si>
  <si>
    <t>FEC.ktoe.LV.Res.HH.Thermal.SH.DistrHeat.SC</t>
  </si>
  <si>
    <t>FEC.ktoe.LV.Res.HH.Thermal.SH.DistrHeat.SC.AC.Elec</t>
  </si>
  <si>
    <t>FEC.ktoe.LV.Res.HH.Thermal.SH.DistrHeat.WH</t>
  </si>
  <si>
    <t>FEC.ktoe.LV.Res.HH.Thermal.SH.DistrHeat.WH.DistrHeat.NoSolar.Steam_Distr</t>
  </si>
  <si>
    <t>FEC.ktoe.LV.Res.HH.Thermal.SH.DistrHeat.WH.DistrHeat.Solar</t>
  </si>
  <si>
    <t>FEC.ktoe.LV.Res.HH.Thermal.SH.DistrHeat.WH.DistrHeat.Solar.Steam_Distr</t>
  </si>
  <si>
    <t>FEC.ktoe.LV.Res.HH.Thermal.SH.DistrHeat.WH.DistrHeat.Solar.Solar</t>
  </si>
  <si>
    <t>FEC.ktoe.LV.Res.HH.Thermal.SH.DistrHeat.WH.Elc.NoSolar.Elec</t>
  </si>
  <si>
    <t>FEC.ktoe.LV.Res.HH.Thermal.SH.DistrHeat.WH.Elc.Solar</t>
  </si>
  <si>
    <t>FEC.ktoe.LV.Res.HH.Thermal.SH.DistrHeat.WH.Elc.Solar.Elec</t>
  </si>
  <si>
    <t>FEC.ktoe.LV.Res.HH.Thermal.SH.DistrHeat.WH.Elc.Solar.Solar</t>
  </si>
  <si>
    <t>FEC.ktoe.LV.Res.HH.Thermal.SH.DistrHeat.CO</t>
  </si>
  <si>
    <t>FEC.ktoe.LV.Res.HH.Thermal.SH.DistrHeat.CO.LPG.LPG</t>
  </si>
  <si>
    <t>FEC.ktoe.LV.Res.HH.Thermal.SH.DistrHeat.CO.Elc.Elec</t>
  </si>
  <si>
    <t>FEC.ktoe.LV.Res.HH.Thermal.SH.AdvElc</t>
  </si>
  <si>
    <t>FEC.ktoe.LV.Res.HH.Thermal.SH.AdvElc.SH</t>
  </si>
  <si>
    <t>FEC.ktoe.LV.Res.HH.Thermal.SH.AdvElc.SH.Elec</t>
  </si>
  <si>
    <t>FEC.ktoe.LV.Res.HH.Thermal.SH.AdvElc.SC</t>
  </si>
  <si>
    <t>FEC.ktoe.LV.Res.HH.Thermal.SH.AdvElc.SC.AC.Elec</t>
  </si>
  <si>
    <t>FEC.ktoe.LV.Res.HH.Thermal.SH.AdvElc.WH</t>
  </si>
  <si>
    <t>FEC.ktoe.LV.Res.HH.Thermal.SH.AdvElc.WH.LPG.NoSolar.LPG</t>
  </si>
  <si>
    <t>FEC.ktoe.LV.Res.HH.Thermal.SH.AdvElc.WH.LPG.Solar</t>
  </si>
  <si>
    <t>FEC.ktoe.LV.Res.HH.Thermal.SH.AdvElc.WH.LPG.Solar.LPG</t>
  </si>
  <si>
    <t>FEC.ktoe.LV.Res.HH.Thermal.SH.AdvElc.WH.LPG.Solar.Solar</t>
  </si>
  <si>
    <t>FEC.ktoe.LV.Res.HH.Thermal.SH.AdvElc.WH.Elc.NoSolar.Elec</t>
  </si>
  <si>
    <t>FEC.ktoe.LV.Res.HH.Thermal.SH.AdvElc.WH.Elc.Solar</t>
  </si>
  <si>
    <t>FEC.ktoe.LV.Res.HH.Thermal.SH.AdvElc.WH.Elc.Solar.Elec</t>
  </si>
  <si>
    <t>FEC.ktoe.LV.Res.HH.Thermal.SH.AdvElc.WH.Elc.Solar.Solar</t>
  </si>
  <si>
    <t>FEC.ktoe.LV.Res.HH.Thermal.SH.AdvElc.CO</t>
  </si>
  <si>
    <t>FEC.ktoe.LV.Res.HH.Thermal.SH.AdvElc.CO.LPG.LPG</t>
  </si>
  <si>
    <t>FEC.ktoe.LV.Res.HH.Thermal.SH.AdvElc.CO.Elc.Elec</t>
  </si>
  <si>
    <t>FEC.ktoe.LV.Res.HH.Thermal.SH.ConvElc</t>
  </si>
  <si>
    <t>FEC.ktoe.LV.Res.HH.Thermal.SH.ConvElc.SH</t>
  </si>
  <si>
    <t>FEC.ktoe.LV.Res.HH.Thermal.SH.ConvElc.SH.Elec</t>
  </si>
  <si>
    <t>FEC.ktoe.LV.Res.HH.Thermal.SH.ConvElc.SC</t>
  </si>
  <si>
    <t>FEC.ktoe.LV.Res.HH.Thermal.SH.ConvElc.SC.AC.Elec</t>
  </si>
  <si>
    <t>FEC.ktoe.LV.Res.HH.Thermal.SH.ConvElc.WH</t>
  </si>
  <si>
    <t>FEC.ktoe.LV.Res.HH.Thermal.SH.ConvElc.WH.LPG.NoSolar.LPG</t>
  </si>
  <si>
    <t>FEC.ktoe.LV.Res.HH.Thermal.SH.ConvElc.WH.LPG.Solar</t>
  </si>
  <si>
    <t>FEC.ktoe.LV.Res.HH.Thermal.SH.ConvElc.WH.LPG.Solar.LPG</t>
  </si>
  <si>
    <t>FEC.ktoe.LV.Res.HH.Thermal.SH.ConvElc.WH.LPG.Solar.Solar</t>
  </si>
  <si>
    <t>FEC.ktoe.LV.Res.HH.Thermal.SH.ConvElc.WH.Elc.NoSolar.Elec</t>
  </si>
  <si>
    <t>FEC.ktoe.LV.Res.HH.Thermal.SH.ConvElc.WH.Elc.Solar</t>
  </si>
  <si>
    <t>FEC.ktoe.LV.Res.HH.Thermal.SH.ConvElc.WH.Elc.Solar.Elec</t>
  </si>
  <si>
    <t>FEC.ktoe.LV.Res.HH.Thermal.SH.ConvElc.WH.Elc.Solar.Solar</t>
  </si>
  <si>
    <t>FEC.ktoe.LV.Res.HH.Thermal.SH.ConvElc.CO</t>
  </si>
  <si>
    <t>FEC.ktoe.LV.Res.HH.Thermal.SH.ConvElc.CO.LPG.LPG</t>
  </si>
  <si>
    <t>FEC.ktoe.LV.Res.HH.Thermal.SH.ConvElc.CO.Elc.Elec</t>
  </si>
  <si>
    <t>LV - Thermal energy service (detailed structure)</t>
  </si>
  <si>
    <t>TES.ktoe.LV.Res.HH.Thermal.SH.Solids</t>
  </si>
  <si>
    <t>TES.ktoe.LV.Res.HH.Thermal.SH.Solids.SH</t>
  </si>
  <si>
    <t>TES.ktoe.LV.Res.HH.Thermal.SH.Solids.SH.Solids</t>
  </si>
  <si>
    <t>TES.ktoe.LV.Res.HH.Thermal.SH.Solids.SH.Elec</t>
  </si>
  <si>
    <t>TES.ktoe.LV.Res.HH.Thermal.SH.Solids.SC</t>
  </si>
  <si>
    <t>TES.ktoe.LV.Res.HH.Thermal.SH.Solids.SC.AC.Elec</t>
  </si>
  <si>
    <t>TES.ktoe.LV.Res.HH.Thermal.SH.Solids.WH</t>
  </si>
  <si>
    <t>TES.ktoe.LV.Res.HH.Thermal.SH.Solids.WH.Solids.NoSolar.Solids</t>
  </si>
  <si>
    <t>TES.ktoe.LV.Res.HH.Thermal.SH.Solids.WH.LPG.NoSolar.LPG</t>
  </si>
  <si>
    <t>TES.ktoe.LV.Res.HH.Thermal.SH.Solids.WH.LPG.Solar</t>
  </si>
  <si>
    <t>TES.ktoe.LV.Res.HH.Thermal.SH.Solids.WH.LPG.Solar.LPG</t>
  </si>
  <si>
    <t>TES.ktoe.LV.Res.HH.Thermal.SH.Solids.WH.LPG.Solar.Solar</t>
  </si>
  <si>
    <t>TES.ktoe.LV.Res.HH.Thermal.SH.Solids.WH.Elc.NoSolar.Elec</t>
  </si>
  <si>
    <t>TES.ktoe.LV.Res.HH.Thermal.SH.Solids.WH.Elc.Solar</t>
  </si>
  <si>
    <t>TES.ktoe.LV.Res.HH.Thermal.SH.Solids.WH.Elc.Solar.Elec</t>
  </si>
  <si>
    <t>TES.ktoe.LV.Res.HH.Thermal.SH.Solids.WH.Elc.Solar.Solar</t>
  </si>
  <si>
    <t>TES.ktoe.LV.Res.HH.Thermal.SH.Solids.CO</t>
  </si>
  <si>
    <t>TES.ktoe.LV.Res.HH.Thermal.SH.Solids.CO.Solids.Solids</t>
  </si>
  <si>
    <t>TES.ktoe.LV.Res.HH.Thermal.SH.Solids.CO.LPG.LPG</t>
  </si>
  <si>
    <t>TES.ktoe.LV.Res.HH.Thermal.SH.Solids.CO.Elc.Elec</t>
  </si>
  <si>
    <t>TES.ktoe.LV.Res.HH.Thermal.SH.LPG</t>
  </si>
  <si>
    <t>TES.ktoe.LV.Res.HH.Thermal.SH.LPG.SH</t>
  </si>
  <si>
    <t>TES.ktoe.LV.Res.HH.Thermal.SH.LPG.SH.LPG</t>
  </si>
  <si>
    <t>TES.ktoe.LV.Res.HH.Thermal.SH.LPG.SH.Elec</t>
  </si>
  <si>
    <t>TES.ktoe.LV.Res.HH.Thermal.SH.LPG.SC</t>
  </si>
  <si>
    <t>TES.ktoe.LV.Res.HH.Thermal.SH.LPG.SC.AC.Elec</t>
  </si>
  <si>
    <t>TES.ktoe.LV.Res.HH.Thermal.SH.LPG.WH</t>
  </si>
  <si>
    <t>TES.ktoe.LV.Res.HH.Thermal.SH.LPG.WH.LPG.NoSolar.LPG</t>
  </si>
  <si>
    <t>TES.ktoe.LV.Res.HH.Thermal.SH.LPG.WH.LPG.Solar</t>
  </si>
  <si>
    <t>TES.ktoe.LV.Res.HH.Thermal.SH.LPG.WH.LPG.Solar.LPG</t>
  </si>
  <si>
    <t>TES.ktoe.LV.Res.HH.Thermal.SH.LPG.WH.LPG.Solar.Solar</t>
  </si>
  <si>
    <t>TES.ktoe.LV.Res.HH.Thermal.SH.LPG.WH.Elc.NoSolar.Elec</t>
  </si>
  <si>
    <t>TES.ktoe.LV.Res.HH.Thermal.SH.LPG.WH.Elc.Solar</t>
  </si>
  <si>
    <t>TES.ktoe.LV.Res.HH.Thermal.SH.LPG.WH.Elc.Solar.Elec</t>
  </si>
  <si>
    <t>TES.ktoe.LV.Res.HH.Thermal.SH.LPG.WH.Elc.Solar.Solar</t>
  </si>
  <si>
    <t>TES.ktoe.LV.Res.HH.Thermal.SH.LPG.CO</t>
  </si>
  <si>
    <t>TES.ktoe.LV.Res.HH.Thermal.SH.LPG.CO.LPG.LPG</t>
  </si>
  <si>
    <t>TES.ktoe.LV.Res.HH.Thermal.SH.LPG.CO.Elc.Elec</t>
  </si>
  <si>
    <t>TES.ktoe.LV.Res.HH.Thermal.SH.Oil</t>
  </si>
  <si>
    <t>TES.ktoe.LV.Res.HH.Thermal.SH.Oil.SH</t>
  </si>
  <si>
    <t>TES.ktoe.LV.Res.HH.Thermal.SH.Oil.SH.Oil</t>
  </si>
  <si>
    <t>TES.ktoe.LV.Res.HH.Thermal.SH.Oil.SH.Elec</t>
  </si>
  <si>
    <t>TES.ktoe.LV.Res.HH.Thermal.SH.Oil.SC</t>
  </si>
  <si>
    <t>TES.ktoe.LV.Res.HH.Thermal.SH.Oil.SC.AC.Elec</t>
  </si>
  <si>
    <t>TES.ktoe.LV.Res.HH.Thermal.SH.Oil.WH</t>
  </si>
  <si>
    <t>TES.ktoe.LV.Res.HH.Thermal.SH.Oil.WH.Oil.NoSolar.Oil</t>
  </si>
  <si>
    <t>TES.ktoe.LV.Res.HH.Thermal.SH.Oil.WH.Oil.Solar</t>
  </si>
  <si>
    <t>TES.ktoe.LV.Res.HH.Thermal.SH.Oil.WH.Oil.Solar.Oil</t>
  </si>
  <si>
    <t>TES.ktoe.LV.Res.HH.Thermal.SH.Oil.WH.Oil.Solar.Solar</t>
  </si>
  <si>
    <t>TES.ktoe.LV.Res.HH.Thermal.SH.Oil.WH.Elc.NoSolar.Elec</t>
  </si>
  <si>
    <t>TES.ktoe.LV.Res.HH.Thermal.SH.Oil.WH.Elc.Solar</t>
  </si>
  <si>
    <t>TES.ktoe.LV.Res.HH.Thermal.SH.Oil.WH.Elc.Solar.Elec</t>
  </si>
  <si>
    <t>TES.ktoe.LV.Res.HH.Thermal.SH.Oil.WH.Elc.Solar.Solar</t>
  </si>
  <si>
    <t>TES.ktoe.LV.Res.HH.Thermal.SH.Oil.CO</t>
  </si>
  <si>
    <t>TES.ktoe.LV.Res.HH.Thermal.SH.Oil.CO.LPG.LPG</t>
  </si>
  <si>
    <t>TES.ktoe.LV.Res.HH.Thermal.SH.Oil.CO.Elc.Elec</t>
  </si>
  <si>
    <t>TES.ktoe.LV.Res.HH.Thermal.SH.Gas</t>
  </si>
  <si>
    <t>TES.ktoe.LV.Res.HH.Thermal.SH.Gas.SH</t>
  </si>
  <si>
    <t>TES.ktoe.LV.Res.HH.Thermal.SH.Gas.SH.Gas</t>
  </si>
  <si>
    <t>TES.ktoe.LV.Res.HH.Thermal.SH.Gas.SH.Elec</t>
  </si>
  <si>
    <t>TES.ktoe.LV.Res.HH.Thermal.SH.Gas.SC</t>
  </si>
  <si>
    <t>TES.ktoe.LV.Res.HH.Thermal.SH.Gas.SC.AC.Elec</t>
  </si>
  <si>
    <t>TES.ktoe.LV.Res.HH.Thermal.SH.Gas.WH</t>
  </si>
  <si>
    <t>TES.ktoe.LV.Res.HH.Thermal.SH.Gas.WH.Gas.NoSolar.Gas</t>
  </si>
  <si>
    <t>TES.ktoe.LV.Res.HH.Thermal.SH.Gas.WH.Gas.Solar</t>
  </si>
  <si>
    <t>TES.ktoe.LV.Res.HH.Thermal.SH.Gas.WH.Gas.Solar.Gas</t>
  </si>
  <si>
    <t>TES.ktoe.LV.Res.HH.Thermal.SH.Gas.WH.Gas.Solar.Solar</t>
  </si>
  <si>
    <t>TES.ktoe.LV.Res.HH.Thermal.SH.Gas.WH.Elc.NoSolar.Elec</t>
  </si>
  <si>
    <t>TES.ktoe.LV.Res.HH.Thermal.SH.Gas.WH.Elc.Solar</t>
  </si>
  <si>
    <t>TES.ktoe.LV.Res.HH.Thermal.SH.Gas.WH.Elc.Solar.Elec</t>
  </si>
  <si>
    <t>TES.ktoe.LV.Res.HH.Thermal.SH.Gas.WH.Elc.Solar.Solar</t>
  </si>
  <si>
    <t>TES.ktoe.LV.Res.HH.Thermal.SH.Gas.CO</t>
  </si>
  <si>
    <t>TES.ktoe.LV.Res.HH.Thermal.SH.Gas.CO.Gas.Gas</t>
  </si>
  <si>
    <t>TES.ktoe.LV.Res.HH.Thermal.SH.Gas.CO.Elc.Elec</t>
  </si>
  <si>
    <t>TES.ktoe.LV.Res.HH.Thermal.SH.Biomass</t>
  </si>
  <si>
    <t>TES.ktoe.LV.Res.HH.Thermal.SH.Biomass.SH</t>
  </si>
  <si>
    <t>TES.ktoe.LV.Res.HH.Thermal.SH.Biomass.SH.Biomass</t>
  </si>
  <si>
    <t>TES.ktoe.LV.Res.HH.Thermal.SH.Biomass.SH.Elec</t>
  </si>
  <si>
    <t>TES.ktoe.LV.Res.HH.Thermal.SH.Biomass.SC</t>
  </si>
  <si>
    <t>TES.ktoe.LV.Res.HH.Thermal.SH.Biomass.SC.AC.Elec</t>
  </si>
  <si>
    <t>TES.ktoe.LV.Res.HH.Thermal.SH.Biomass.WH</t>
  </si>
  <si>
    <t>TES.ktoe.LV.Res.HH.Thermal.SH.Biomass.WH.Biomass.NoSolar.Biomass</t>
  </si>
  <si>
    <t>TES.ktoe.LV.Res.HH.Thermal.SH.Biomass.WH.Biomass.Solar</t>
  </si>
  <si>
    <t>TES.ktoe.LV.Res.HH.Thermal.SH.Biomass.WH.Biomass.Solar.Biomass</t>
  </si>
  <si>
    <t>TES.ktoe.LV.Res.HH.Thermal.SH.Biomass.WH.Biomass.Solar.Solar</t>
  </si>
  <si>
    <t>TES.ktoe.LV.Res.HH.Thermal.SH.Biomass.WH.LPG.NoSolar.LPG</t>
  </si>
  <si>
    <t>TES.ktoe.LV.Res.HH.Thermal.SH.Biomass.WH.LPG.Solar</t>
  </si>
  <si>
    <t>TES.ktoe.LV.Res.HH.Thermal.SH.Biomass.WH.LPG.Solar.LPG</t>
  </si>
  <si>
    <t>TES.ktoe.LV.Res.HH.Thermal.SH.Biomass.WH.LPG.Solar.Solar</t>
  </si>
  <si>
    <t>TES.ktoe.LV.Res.HH.Thermal.SH.Biomass.WH.Elc.NoSolar.Elec</t>
  </si>
  <si>
    <t>TES.ktoe.LV.Res.HH.Thermal.SH.Biomass.WH.Elc.Solar</t>
  </si>
  <si>
    <t>TES.ktoe.LV.Res.HH.Thermal.SH.Biomass.WH.Elc.Solar.Elec</t>
  </si>
  <si>
    <t>TES.ktoe.LV.Res.HH.Thermal.SH.Biomass.WH.Elc.Solar.Solar</t>
  </si>
  <si>
    <t>TES.ktoe.LV.Res.HH.Thermal.SH.Biomass.CO</t>
  </si>
  <si>
    <t>TES.ktoe.LV.Res.HH.Thermal.SH.Biomass.CO.Biomass.Biomass</t>
  </si>
  <si>
    <t>TES.ktoe.LV.Res.HH.Thermal.SH.Biomass.CO.LPG.LPG</t>
  </si>
  <si>
    <t>TES.ktoe.LV.Res.HH.Thermal.SH.Biomass.CO.Elc.Elec</t>
  </si>
  <si>
    <t>TES.ktoe.LV.Res.HH.Thermal.SH.Geo</t>
  </si>
  <si>
    <t>TES.ktoe.LV.Res.HH.Thermal.SH.Geo.SH</t>
  </si>
  <si>
    <t>TES.ktoe.LV.Res.HH.Thermal.SH.Geo.SH.Geo</t>
  </si>
  <si>
    <t>TES.ktoe.LV.Res.HH.Thermal.SH.Geo.SH.Elec</t>
  </si>
  <si>
    <t>TES.ktoe.LV.Res.HH.Thermal.SH.Geo.SC</t>
  </si>
  <si>
    <t>TES.ktoe.LV.Res.HH.Thermal.SH.Geo.SC.AC.Elec</t>
  </si>
  <si>
    <t>TES.ktoe.LV.Res.HH.Thermal.SH.Geo.WH</t>
  </si>
  <si>
    <t>TES.ktoe.LV.Res.HH.Thermal.SH.Geo.WH.Geo.NoSolar.Geo</t>
  </si>
  <si>
    <t>TES.ktoe.LV.Res.HH.Thermal.SH.Geo.WH.Geo.Solar</t>
  </si>
  <si>
    <t>TES.ktoe.LV.Res.HH.Thermal.SH.Geo.WH.Geo.Solar.Geo</t>
  </si>
  <si>
    <t>TES.ktoe.LV.Res.HH.Thermal.SH.Geo.WH.Geo.Solar.Solar</t>
  </si>
  <si>
    <t>TES.ktoe.LV.Res.HH.Thermal.SH.Geo.WH.Elc.NoSolar.Elec</t>
  </si>
  <si>
    <t>TES.ktoe.LV.Res.HH.Thermal.SH.Geo.WH.Elc.Solar</t>
  </si>
  <si>
    <t>TES.ktoe.LV.Res.HH.Thermal.SH.Geo.WH.Elc.Solar.Elec</t>
  </si>
  <si>
    <t>TES.ktoe.LV.Res.HH.Thermal.SH.Geo.WH.Elc.Solar.Solar</t>
  </si>
  <si>
    <t>TES.ktoe.LV.Res.HH.Thermal.SH.Geo.CO</t>
  </si>
  <si>
    <t>TES.ktoe.LV.Res.HH.Thermal.SH.Geo.CO.LPG.LPG</t>
  </si>
  <si>
    <t>TES.ktoe.LV.Res.HH.Thermal.SH.Geo.CO.Elc.Elec</t>
  </si>
  <si>
    <t>TES.ktoe.LV.Res.HH.Thermal.SH.DistrHeat</t>
  </si>
  <si>
    <t>TES.ktoe.LV.Res.HH.Thermal.SH.DistrHeat.SH</t>
  </si>
  <si>
    <t>TES.ktoe.LV.Res.HH.Thermal.SH.DistrHeat.SH.Steam_Distr</t>
  </si>
  <si>
    <t>TES.ktoe.LV.Res.HH.Thermal.SH.DistrHeat.SH.Elec</t>
  </si>
  <si>
    <t>TES.ktoe.LV.Res.HH.Thermal.SH.DistrHeat.SC</t>
  </si>
  <si>
    <t>TES.ktoe.LV.Res.HH.Thermal.SH.DistrHeat.SC.AC.Elec</t>
  </si>
  <si>
    <t>TES.ktoe.LV.Res.HH.Thermal.SH.DistrHeat.WH</t>
  </si>
  <si>
    <t>TES.ktoe.LV.Res.HH.Thermal.SH.DistrHeat.WH.DistrHeat.NoSolar.Steam_Distr</t>
  </si>
  <si>
    <t>TES.ktoe.LV.Res.HH.Thermal.SH.DistrHeat.WH.DistrHeat.Solar</t>
  </si>
  <si>
    <t>TES.ktoe.LV.Res.HH.Thermal.SH.DistrHeat.WH.DistrHeat.Solar.Steam_Distr</t>
  </si>
  <si>
    <t>TES.ktoe.LV.Res.HH.Thermal.SH.DistrHeat.WH.DistrHeat.Solar.Solar</t>
  </si>
  <si>
    <t>TES.ktoe.LV.Res.HH.Thermal.SH.DistrHeat.WH.Elc.NoSolar.Elec</t>
  </si>
  <si>
    <t>TES.ktoe.LV.Res.HH.Thermal.SH.DistrHeat.WH.Elc.Solar</t>
  </si>
  <si>
    <t>TES.ktoe.LV.Res.HH.Thermal.SH.DistrHeat.WH.Elc.Solar.Elec</t>
  </si>
  <si>
    <t>TES.ktoe.LV.Res.HH.Thermal.SH.DistrHeat.WH.Elc.Solar.Solar</t>
  </si>
  <si>
    <t>TES.ktoe.LV.Res.HH.Thermal.SH.DistrHeat.CO</t>
  </si>
  <si>
    <t>TES.ktoe.LV.Res.HH.Thermal.SH.DistrHeat.CO.LPG.LPG</t>
  </si>
  <si>
    <t>TES.ktoe.LV.Res.HH.Thermal.SH.DistrHeat.CO.Elc.Elec</t>
  </si>
  <si>
    <t>TES.ktoe.LV.Res.HH.Thermal.SH.AdvElc</t>
  </si>
  <si>
    <t>TES.ktoe.LV.Res.HH.Thermal.SH.AdvElc.SH</t>
  </si>
  <si>
    <t>TES.ktoe.LV.Res.HH.Thermal.SH.AdvElc.SH.Elec</t>
  </si>
  <si>
    <t>TES.ktoe.LV.Res.HH.Thermal.SH.AdvElc.SC</t>
  </si>
  <si>
    <t>TES.ktoe.LV.Res.HH.Thermal.SH.AdvElc.SC.AC.Elec</t>
  </si>
  <si>
    <t>TES.ktoe.LV.Res.HH.Thermal.SH.AdvElc.WH</t>
  </si>
  <si>
    <t>TES.ktoe.LV.Res.HH.Thermal.SH.AdvElc.WH.LPG.NoSolar.LPG</t>
  </si>
  <si>
    <t>TES.ktoe.LV.Res.HH.Thermal.SH.AdvElc.WH.LPG.Solar</t>
  </si>
  <si>
    <t>TES.ktoe.LV.Res.HH.Thermal.SH.AdvElc.WH.LPG.Solar.LPG</t>
  </si>
  <si>
    <t>TES.ktoe.LV.Res.HH.Thermal.SH.AdvElc.WH.LPG.Solar.Solar</t>
  </si>
  <si>
    <t>TES.ktoe.LV.Res.HH.Thermal.SH.AdvElc.WH.Elc.NoSolar.Elec</t>
  </si>
  <si>
    <t>TES.ktoe.LV.Res.HH.Thermal.SH.AdvElc.WH.Elc.Solar</t>
  </si>
  <si>
    <t>TES.ktoe.LV.Res.HH.Thermal.SH.AdvElc.WH.Elc.Solar.Elec</t>
  </si>
  <si>
    <t>TES.ktoe.LV.Res.HH.Thermal.SH.AdvElc.WH.Elc.Solar.Solar</t>
  </si>
  <si>
    <t>TES.ktoe.LV.Res.HH.Thermal.SH.AdvElc.CO</t>
  </si>
  <si>
    <t>TES.ktoe.LV.Res.HH.Thermal.SH.AdvElc.CO.LPG.LPG</t>
  </si>
  <si>
    <t>TES.ktoe.LV.Res.HH.Thermal.SH.AdvElc.CO.Elc.Elec</t>
  </si>
  <si>
    <t>TES.ktoe.LV.Res.HH.Thermal.SH.ConvElc</t>
  </si>
  <si>
    <t>TES.ktoe.LV.Res.HH.Thermal.SH.ConvElc.SH</t>
  </si>
  <si>
    <t>TES.ktoe.LV.Res.HH.Thermal.SH.ConvElc.SH.Elec</t>
  </si>
  <si>
    <t>TES.ktoe.LV.Res.HH.Thermal.SH.ConvElc.SC</t>
  </si>
  <si>
    <t>TES.ktoe.LV.Res.HH.Thermal.SH.ConvElc.SC.AC.Elec</t>
  </si>
  <si>
    <t>TES.ktoe.LV.Res.HH.Thermal.SH.ConvElc.WH</t>
  </si>
  <si>
    <t>TES.ktoe.LV.Res.HH.Thermal.SH.ConvElc.WH.LPG.NoSolar.LPG</t>
  </si>
  <si>
    <t>TES.ktoe.LV.Res.HH.Thermal.SH.ConvElc.WH.LPG.Solar</t>
  </si>
  <si>
    <t>TES.ktoe.LV.Res.HH.Thermal.SH.ConvElc.WH.LPG.Solar.LPG</t>
  </si>
  <si>
    <t>TES.ktoe.LV.Res.HH.Thermal.SH.ConvElc.WH.LPG.Solar.Solar</t>
  </si>
  <si>
    <t>TES.ktoe.LV.Res.HH.Thermal.SH.ConvElc.WH.Elc.NoSolar.Elec</t>
  </si>
  <si>
    <t>TES.ktoe.LV.Res.HH.Thermal.SH.ConvElc.WH.Elc.Solar</t>
  </si>
  <si>
    <t>TES.ktoe.LV.Res.HH.Thermal.SH.ConvElc.WH.Elc.Solar.Elec</t>
  </si>
  <si>
    <t>TES.ktoe.LV.Res.HH.Thermal.SH.ConvElc.WH.Elc.Solar.Solar</t>
  </si>
  <si>
    <t>TES.ktoe.LV.Res.HH.Thermal.SH.ConvElc.CO</t>
  </si>
  <si>
    <t>TES.ktoe.LV.Res.HH.Thermal.SH.ConvElc.CO.LPG.LPG</t>
  </si>
  <si>
    <t>TES.ktoe.LV.Res.HH.Thermal.SH.ConvElc.CO.Elc.Elec</t>
  </si>
  <si>
    <t>LV - System efficiency indicator (detailed structure)</t>
  </si>
  <si>
    <t>Eff.ratio.LV.Res.HH.Thermal.SH.Solids</t>
  </si>
  <si>
    <t>Eff.ratio.LV.Res.HH.Thermal.SH.Solids.SH</t>
  </si>
  <si>
    <t>Eff.ratio.LV.Res.HH.Thermal.SH.Solids.SH.Solids</t>
  </si>
  <si>
    <t>Eff.ratio.LV.Res.HH.Thermal.SH.Solids.SH.Elec</t>
  </si>
  <si>
    <t>Eff.ratio.LV.Res.HH.Thermal.SH.Solids.SC</t>
  </si>
  <si>
    <t>Eff.ratio.LV.Res.HH.Thermal.SH.Solids.SC.AC.Elec</t>
  </si>
  <si>
    <t>Eff.ratio.LV.Res.HH.Thermal.SH.Solids.WH</t>
  </si>
  <si>
    <t>Eff.ratio.LV.Res.HH.Thermal.SH.Solids.WH.Solids.NoSolar.Solids</t>
  </si>
  <si>
    <t>Eff.ratio.LV.Res.HH.Thermal.SH.Solids.WH.LPG.NoSolar.LPG</t>
  </si>
  <si>
    <t>Eff.ratio.LV.Res.HH.Thermal.SH.Solids.WH.LPG.Solar</t>
  </si>
  <si>
    <t>Eff.ratio.LV.Res.HH.Thermal.SH.Solids.WH.LPG.Solar.LPG</t>
  </si>
  <si>
    <t>Eff.ratio.LV.Res.HH.Thermal.SH.Solids.WH.LPG.Solar.Solar</t>
  </si>
  <si>
    <t>Eff.ratio.LV.Res.HH.Thermal.SH.Solids.WH.Elc.NoSolar.Elec</t>
  </si>
  <si>
    <t>Eff.ratio.LV.Res.HH.Thermal.SH.Solids.WH.Elc.Solar</t>
  </si>
  <si>
    <t>Eff.ratio.LV.Res.HH.Thermal.SH.Solids.WH.Elc.Solar.Elec</t>
  </si>
  <si>
    <t>Eff.ratio.LV.Res.HH.Thermal.SH.Solids.WH.Elc.Solar.Solar</t>
  </si>
  <si>
    <t>Eff.ratio.LV.Res.HH.Thermal.SH.Solids.CO</t>
  </si>
  <si>
    <t>Eff.ratio.LV.Res.HH.Thermal.SH.Solids.CO.Solids.Solids</t>
  </si>
  <si>
    <t>Eff.ratio.LV.Res.HH.Thermal.SH.Solids.CO.LPG.LPG</t>
  </si>
  <si>
    <t>Eff.ratio.LV.Res.HH.Thermal.SH.Solids.CO.Elc.Elec</t>
  </si>
  <si>
    <t>Eff.ratio.LV.Res.HH.Thermal.SH.LPG</t>
  </si>
  <si>
    <t>Eff.ratio.LV.Res.HH.Thermal.SH.LPG.SH</t>
  </si>
  <si>
    <t>Eff.ratio.LV.Res.HH.Thermal.SH.LPG.SH.LPG</t>
  </si>
  <si>
    <t>Eff.ratio.LV.Res.HH.Thermal.SH.LPG.SH.Elec</t>
  </si>
  <si>
    <t>Eff.ratio.LV.Res.HH.Thermal.SH.LPG.SC</t>
  </si>
  <si>
    <t>Eff.ratio.LV.Res.HH.Thermal.SH.LPG.SC.AC.Elec</t>
  </si>
  <si>
    <t>Eff.ratio.LV.Res.HH.Thermal.SH.LPG.WH</t>
  </si>
  <si>
    <t>Eff.ratio.LV.Res.HH.Thermal.SH.LPG.WH.LPG.NoSolar.LPG</t>
  </si>
  <si>
    <t>Eff.ratio.LV.Res.HH.Thermal.SH.LPG.WH.LPG.Solar</t>
  </si>
  <si>
    <t>Eff.ratio.LV.Res.HH.Thermal.SH.LPG.WH.LPG.Solar.LPG</t>
  </si>
  <si>
    <t>Eff.ratio.LV.Res.HH.Thermal.SH.LPG.WH.LPG.Solar.Solar</t>
  </si>
  <si>
    <t>Eff.ratio.LV.Res.HH.Thermal.SH.LPG.WH.Elc.NoSolar.Elec</t>
  </si>
  <si>
    <t>Eff.ratio.LV.Res.HH.Thermal.SH.LPG.WH.Elc.Solar</t>
  </si>
  <si>
    <t>Eff.ratio.LV.Res.HH.Thermal.SH.LPG.WH.Elc.Solar.Elec</t>
  </si>
  <si>
    <t>Eff.ratio.LV.Res.HH.Thermal.SH.LPG.WH.Elc.Solar.Solar</t>
  </si>
  <si>
    <t>Eff.ratio.LV.Res.HH.Thermal.SH.LPG.CO</t>
  </si>
  <si>
    <t>Eff.ratio.LV.Res.HH.Thermal.SH.LPG.CO.LPG.LPG</t>
  </si>
  <si>
    <t>Eff.ratio.LV.Res.HH.Thermal.SH.LPG.CO.Elc.Elec</t>
  </si>
  <si>
    <t>Eff.ratio.LV.Res.HH.Thermal.SH.Oil</t>
  </si>
  <si>
    <t>Eff.ratio.LV.Res.HH.Thermal.SH.Oil.SH</t>
  </si>
  <si>
    <t>Eff.ratio.LV.Res.HH.Thermal.SH.Oil.SH.Oil</t>
  </si>
  <si>
    <t>Eff.ratio.LV.Res.HH.Thermal.SH.Oil.SH.Elec</t>
  </si>
  <si>
    <t>Eff.ratio.LV.Res.HH.Thermal.SH.Oil.SC</t>
  </si>
  <si>
    <t>Eff.ratio.LV.Res.HH.Thermal.SH.Oil.SC.AC.Elec</t>
  </si>
  <si>
    <t>Eff.ratio.LV.Res.HH.Thermal.SH.Oil.WH</t>
  </si>
  <si>
    <t>Eff.ratio.LV.Res.HH.Thermal.SH.Oil.WH.Oil.NoSolar.Oil</t>
  </si>
  <si>
    <t>Eff.ratio.LV.Res.HH.Thermal.SH.Oil.WH.Oil.Solar</t>
  </si>
  <si>
    <t>Eff.ratio.LV.Res.HH.Thermal.SH.Oil.WH.Oil.Solar.Oil</t>
  </si>
  <si>
    <t>Eff.ratio.LV.Res.HH.Thermal.SH.Oil.WH.Oil.Solar.Solar</t>
  </si>
  <si>
    <t>Eff.ratio.LV.Res.HH.Thermal.SH.Oil.WH.Elc.NoSolar.Elec</t>
  </si>
  <si>
    <t>Eff.ratio.LV.Res.HH.Thermal.SH.Oil.WH.Elc.Solar</t>
  </si>
  <si>
    <t>Eff.ratio.LV.Res.HH.Thermal.SH.Oil.WH.Elc.Solar.Elec</t>
  </si>
  <si>
    <t>Eff.ratio.LV.Res.HH.Thermal.SH.Oil.WH.Elc.Solar.Solar</t>
  </si>
  <si>
    <t>Eff.ratio.LV.Res.HH.Thermal.SH.Oil.CO</t>
  </si>
  <si>
    <t>Eff.ratio.LV.Res.HH.Thermal.SH.Oil.CO.LPG.LPG</t>
  </si>
  <si>
    <t>Eff.ratio.LV.Res.HH.Thermal.SH.Oil.CO.Elc.Elec</t>
  </si>
  <si>
    <t>Eff.ratio.LV.Res.HH.Thermal.SH.Gas</t>
  </si>
  <si>
    <t>Eff.ratio.LV.Res.HH.Thermal.SH.Gas.SH</t>
  </si>
  <si>
    <t>Eff.ratio.LV.Res.HH.Thermal.SH.Gas.SH.Gas</t>
  </si>
  <si>
    <t>Eff.ratio.LV.Res.HH.Thermal.SH.Gas.SH.Elec</t>
  </si>
  <si>
    <t>Eff.ratio.LV.Res.HH.Thermal.SH.Gas.SC</t>
  </si>
  <si>
    <t>Eff.ratio.LV.Res.HH.Thermal.SH.Gas.SC.AC.Elec</t>
  </si>
  <si>
    <t>Eff.ratio.LV.Res.HH.Thermal.SH.Gas.WH</t>
  </si>
  <si>
    <t>Eff.ratio.LV.Res.HH.Thermal.SH.Gas.WH.Gas.NoSolar.Gas</t>
  </si>
  <si>
    <t>Eff.ratio.LV.Res.HH.Thermal.SH.Gas.WH.Gas.Solar</t>
  </si>
  <si>
    <t>Eff.ratio.LV.Res.HH.Thermal.SH.Gas.WH.Gas.Solar.Gas</t>
  </si>
  <si>
    <t>Eff.ratio.LV.Res.HH.Thermal.SH.Gas.WH.Gas.Solar.Solar</t>
  </si>
  <si>
    <t>Eff.ratio.LV.Res.HH.Thermal.SH.Gas.WH.Elc.NoSolar.Elec</t>
  </si>
  <si>
    <t>Eff.ratio.LV.Res.HH.Thermal.SH.Gas.WH.Elc.Solar</t>
  </si>
  <si>
    <t>Eff.ratio.LV.Res.HH.Thermal.SH.Gas.WH.Elc.Solar.Elec</t>
  </si>
  <si>
    <t>Eff.ratio.LV.Res.HH.Thermal.SH.Gas.WH.Elc.Solar.Solar</t>
  </si>
  <si>
    <t>Eff.ratio.LV.Res.HH.Thermal.SH.Gas.CO</t>
  </si>
  <si>
    <t>Eff.ratio.LV.Res.HH.Thermal.SH.Gas.CO.Gas.Gas</t>
  </si>
  <si>
    <t>Eff.ratio.LV.Res.HH.Thermal.SH.Gas.CO.Elc.Elec</t>
  </si>
  <si>
    <t>Eff.ratio.LV.Res.HH.Thermal.SH.Biomass</t>
  </si>
  <si>
    <t>Eff.ratio.LV.Res.HH.Thermal.SH.Biomass.SH</t>
  </si>
  <si>
    <t>Eff.ratio.LV.Res.HH.Thermal.SH.Biomass.SH.Biomass</t>
  </si>
  <si>
    <t>Eff.ratio.LV.Res.HH.Thermal.SH.Biomass.SH.Elec</t>
  </si>
  <si>
    <t>Eff.ratio.LV.Res.HH.Thermal.SH.Biomass.SC</t>
  </si>
  <si>
    <t>Eff.ratio.LV.Res.HH.Thermal.SH.Biomass.SC.AC.Elec</t>
  </si>
  <si>
    <t>Eff.ratio.LV.Res.HH.Thermal.SH.Biomass.WH</t>
  </si>
  <si>
    <t>Eff.ratio.LV.Res.HH.Thermal.SH.Biomass.WH.Biomass.NoSolar.Biomass</t>
  </si>
  <si>
    <t>Eff.ratio.LV.Res.HH.Thermal.SH.Biomass.WH.Biomass.Solar</t>
  </si>
  <si>
    <t>Eff.ratio.LV.Res.HH.Thermal.SH.Biomass.WH.Biomass.Solar.Biomass</t>
  </si>
  <si>
    <t>Eff.ratio.LV.Res.HH.Thermal.SH.Biomass.WH.Biomass.Solar.Solar</t>
  </si>
  <si>
    <t>Eff.ratio.LV.Res.HH.Thermal.SH.Biomass.WH.LPG.NoSolar.LPG</t>
  </si>
  <si>
    <t>Eff.ratio.LV.Res.HH.Thermal.SH.Biomass.WH.LPG.Solar</t>
  </si>
  <si>
    <t>Eff.ratio.LV.Res.HH.Thermal.SH.Biomass.WH.LPG.Solar.LPG</t>
  </si>
  <si>
    <t>Eff.ratio.LV.Res.HH.Thermal.SH.Biomass.WH.LPG.Solar.Solar</t>
  </si>
  <si>
    <t>Eff.ratio.LV.Res.HH.Thermal.SH.Biomass.WH.Elc.NoSolar.Elec</t>
  </si>
  <si>
    <t>Eff.ratio.LV.Res.HH.Thermal.SH.Biomass.WH.Elc.Solar</t>
  </si>
  <si>
    <t>Eff.ratio.LV.Res.HH.Thermal.SH.Biomass.WH.Elc.Solar.Elec</t>
  </si>
  <si>
    <t>Eff.ratio.LV.Res.HH.Thermal.SH.Biomass.WH.Elc.Solar.Solar</t>
  </si>
  <si>
    <t>Eff.ratio.LV.Res.HH.Thermal.SH.Biomass.CO</t>
  </si>
  <si>
    <t>Eff.ratio.LV.Res.HH.Thermal.SH.Biomass.CO.Biomass.Biomass</t>
  </si>
  <si>
    <t>Eff.ratio.LV.Res.HH.Thermal.SH.Biomass.CO.LPG.LPG</t>
  </si>
  <si>
    <t>Eff.ratio.LV.Res.HH.Thermal.SH.Biomass.CO.Elc.Elec</t>
  </si>
  <si>
    <t>Eff.ratio.LV.Res.HH.Thermal.SH.Geo</t>
  </si>
  <si>
    <t>Eff.ratio.LV.Res.HH.Thermal.SH.Geo.SH</t>
  </si>
  <si>
    <t>Eff.ratio.LV.Res.HH.Thermal.SH.Geo.SH.Geo</t>
  </si>
  <si>
    <t>Eff.ratio.LV.Res.HH.Thermal.SH.Geo.SH.Elec</t>
  </si>
  <si>
    <t>Eff.ratio.LV.Res.HH.Thermal.SH.Geo.SC</t>
  </si>
  <si>
    <t>Eff.ratio.LV.Res.HH.Thermal.SH.Geo.SC.AC.Elec</t>
  </si>
  <si>
    <t>Eff.ratio.LV.Res.HH.Thermal.SH.Geo.WH</t>
  </si>
  <si>
    <t>Eff.ratio.LV.Res.HH.Thermal.SH.Geo.WH.Geo.NoSolar.Geo</t>
  </si>
  <si>
    <t>Eff.ratio.LV.Res.HH.Thermal.SH.Geo.WH.Geo.Solar</t>
  </si>
  <si>
    <t>Eff.ratio.LV.Res.HH.Thermal.SH.Geo.WH.Geo.Solar.Geo</t>
  </si>
  <si>
    <t>Eff.ratio.LV.Res.HH.Thermal.SH.Geo.WH.Geo.Solar.Solar</t>
  </si>
  <si>
    <t>Eff.ratio.LV.Res.HH.Thermal.SH.Geo.WH.Elc.NoSolar.Elec</t>
  </si>
  <si>
    <t>Eff.ratio.LV.Res.HH.Thermal.SH.Geo.WH.Elc.Solar</t>
  </si>
  <si>
    <t>Eff.ratio.LV.Res.HH.Thermal.SH.Geo.WH.Elc.Solar.Elec</t>
  </si>
  <si>
    <t>Eff.ratio.LV.Res.HH.Thermal.SH.Geo.WH.Elc.Solar.Solar</t>
  </si>
  <si>
    <t>Eff.ratio.LV.Res.HH.Thermal.SH.Geo.CO</t>
  </si>
  <si>
    <t>Eff.ratio.LV.Res.HH.Thermal.SH.Geo.CO.LPG.LPG</t>
  </si>
  <si>
    <t>Eff.ratio.LV.Res.HH.Thermal.SH.Geo.CO.Elc.Elec</t>
  </si>
  <si>
    <t>Eff.ratio.LV.Res.HH.Thermal.SH.DistrHeat</t>
  </si>
  <si>
    <t>Eff.ratio.LV.Res.HH.Thermal.SH.DistrHeat.SH</t>
  </si>
  <si>
    <t>Eff.ratio.LV.Res.HH.Thermal.SH.DistrHeat.SH.Steam_Distr</t>
  </si>
  <si>
    <t>Eff.ratio.LV.Res.HH.Thermal.SH.DistrHeat.SH.Elec</t>
  </si>
  <si>
    <t>Eff.ratio.LV.Res.HH.Thermal.SH.DistrHeat.SC</t>
  </si>
  <si>
    <t>Eff.ratio.LV.Res.HH.Thermal.SH.DistrHeat.SC.AC.Elec</t>
  </si>
  <si>
    <t>Eff.ratio.LV.Res.HH.Thermal.SH.DistrHeat.WH</t>
  </si>
  <si>
    <t>Eff.ratio.LV.Res.HH.Thermal.SH.DistrHeat.WH.DistrHeat.NoSolar.Steam_Distr</t>
  </si>
  <si>
    <t>Eff.ratio.LV.Res.HH.Thermal.SH.DistrHeat.WH.DistrHeat.Solar</t>
  </si>
  <si>
    <t>Eff.ratio.LV.Res.HH.Thermal.SH.DistrHeat.WH.DistrHeat.Solar.Steam_Distr</t>
  </si>
  <si>
    <t>Eff.ratio.LV.Res.HH.Thermal.SH.DistrHeat.WH.DistrHeat.Solar.Solar</t>
  </si>
  <si>
    <t>Eff.ratio.LV.Res.HH.Thermal.SH.DistrHeat.WH.Elc.NoSolar.Elec</t>
  </si>
  <si>
    <t>Eff.ratio.LV.Res.HH.Thermal.SH.DistrHeat.WH.Elc.Solar</t>
  </si>
  <si>
    <t>Eff.ratio.LV.Res.HH.Thermal.SH.DistrHeat.WH.Elc.Solar.Elec</t>
  </si>
  <si>
    <t>Eff.ratio.LV.Res.HH.Thermal.SH.DistrHeat.WH.Elc.Solar.Solar</t>
  </si>
  <si>
    <t>Eff.ratio.LV.Res.HH.Thermal.SH.DistrHeat.CO</t>
  </si>
  <si>
    <t>Eff.ratio.LV.Res.HH.Thermal.SH.DistrHeat.CO.LPG.LPG</t>
  </si>
  <si>
    <t>Eff.ratio.LV.Res.HH.Thermal.SH.DistrHeat.CO.Elc.Elec</t>
  </si>
  <si>
    <t>Eff.ratio.LV.Res.HH.Thermal.SH.AdvElc</t>
  </si>
  <si>
    <t>Eff.ratio.LV.Res.HH.Thermal.SH.AdvElc.SH</t>
  </si>
  <si>
    <t>Eff.ratio.LV.Res.HH.Thermal.SH.AdvElc.SH.Elec</t>
  </si>
  <si>
    <t>Eff.ratio.LV.Res.HH.Thermal.SH.AdvElc.SC</t>
  </si>
  <si>
    <t>Eff.ratio.LV.Res.HH.Thermal.SH.AdvElc.SC.AC.Elec</t>
  </si>
  <si>
    <t>Eff.ratio.LV.Res.HH.Thermal.SH.AdvElc.WH</t>
  </si>
  <si>
    <t>Eff.ratio.LV.Res.HH.Thermal.SH.AdvElc.WH.LPG.NoSolar.LPG</t>
  </si>
  <si>
    <t>Eff.ratio.LV.Res.HH.Thermal.SH.AdvElc.WH.LPG.Solar</t>
  </si>
  <si>
    <t>Eff.ratio.LV.Res.HH.Thermal.SH.AdvElc.WH.LPG.Solar.LPG</t>
  </si>
  <si>
    <t>Eff.ratio.LV.Res.HH.Thermal.SH.AdvElc.WH.LPG.Solar.Solar</t>
  </si>
  <si>
    <t>Eff.ratio.LV.Res.HH.Thermal.SH.AdvElc.WH.Elc.NoSolar.Elec</t>
  </si>
  <si>
    <t>Eff.ratio.LV.Res.HH.Thermal.SH.AdvElc.WH.Elc.Solar</t>
  </si>
  <si>
    <t>Eff.ratio.LV.Res.HH.Thermal.SH.AdvElc.WH.Elc.Solar.Elec</t>
  </si>
  <si>
    <t>Eff.ratio.LV.Res.HH.Thermal.SH.AdvElc.WH.Elc.Solar.Solar</t>
  </si>
  <si>
    <t>Eff.ratio.LV.Res.HH.Thermal.SH.AdvElc.CO</t>
  </si>
  <si>
    <t>Eff.ratio.LV.Res.HH.Thermal.SH.AdvElc.CO.LPG.LPG</t>
  </si>
  <si>
    <t>Eff.ratio.LV.Res.HH.Thermal.SH.AdvElc.CO.Elc.Elec</t>
  </si>
  <si>
    <t>Eff.ratio.LV.Res.HH.Thermal.SH.ConvElc</t>
  </si>
  <si>
    <t>Eff.ratio.LV.Res.HH.Thermal.SH.ConvElc.SH</t>
  </si>
  <si>
    <t>Eff.ratio.LV.Res.HH.Thermal.SH.ConvElc.SH.Elec</t>
  </si>
  <si>
    <t>Eff.ratio.LV.Res.HH.Thermal.SH.ConvElc.SC</t>
  </si>
  <si>
    <t>Eff.ratio.LV.Res.HH.Thermal.SH.ConvElc.SC.AC.Elec</t>
  </si>
  <si>
    <t>Eff.ratio.LV.Res.HH.Thermal.SH.ConvElc.WH</t>
  </si>
  <si>
    <t>Eff.ratio.LV.Res.HH.Thermal.SH.ConvElc.WH.LPG.NoSolar.LPG</t>
  </si>
  <si>
    <t>Eff.ratio.LV.Res.HH.Thermal.SH.ConvElc.WH.LPG.Solar</t>
  </si>
  <si>
    <t>Eff.ratio.LV.Res.HH.Thermal.SH.ConvElc.WH.LPG.Solar.LPG</t>
  </si>
  <si>
    <t>Eff.ratio.LV.Res.HH.Thermal.SH.ConvElc.WH.LPG.Solar.Solar</t>
  </si>
  <si>
    <t>Eff.ratio.LV.Res.HH.Thermal.SH.ConvElc.WH.Elc.NoSolar.Elec</t>
  </si>
  <si>
    <t>Eff.ratio.LV.Res.HH.Thermal.SH.ConvElc.WH.Elc.Solar</t>
  </si>
  <si>
    <t>Eff.ratio.LV.Res.HH.Thermal.SH.ConvElc.WH.Elc.Solar.Elec</t>
  </si>
  <si>
    <t>Eff.ratio.LV.Res.HH.Thermal.SH.ConvElc.WH.Elc.Solar.Solar</t>
  </si>
  <si>
    <t>Eff.ratio.LV.Res.HH.Thermal.SH.ConvElc.CO</t>
  </si>
  <si>
    <t>Eff.ratio.LV.Res.HH.Thermal.SH.ConvElc.CO.LPG.LPG</t>
  </si>
  <si>
    <t>Eff.ratio.LV.Res.HH.Thermal.SH.ConvElc.CO.Elc.Elec</t>
  </si>
  <si>
    <t>LV - CO2 emissions (detailed structure)</t>
  </si>
  <si>
    <t>EMI.ktCO2.LV.Res.HH.Thermal.SH.Solids</t>
  </si>
  <si>
    <t>EMI.ktCO2.LV.Res.HH.Thermal.SH.Solids.SH</t>
  </si>
  <si>
    <t>EMI.ktCO2.LV.Res.HH.Thermal.SH.Solids.SH.Solids</t>
  </si>
  <si>
    <t>EMI.ktCO2.LV.Res.HH.Thermal.SH.Solids.SH.Elec</t>
  </si>
  <si>
    <t>EMI.ktCO2.LV.Res.HH.Thermal.SH.Solids.SC</t>
  </si>
  <si>
    <t>EMI.ktCO2.LV.Res.HH.Thermal.SH.Solids.SC.AC.Elec</t>
  </si>
  <si>
    <t>EMI.ktCO2.LV.Res.HH.Thermal.SH.Solids.WH</t>
  </si>
  <si>
    <t>EMI.ktCO2.LV.Res.HH.Thermal.SH.Solids.WH.Solids.NoSolar.Solids</t>
  </si>
  <si>
    <t>EMI.ktCO2.LV.Res.HH.Thermal.SH.Solids.WH.LPG.NoSolar.LPG</t>
  </si>
  <si>
    <t>EMI.ktCO2.LV.Res.HH.Thermal.SH.Solids.WH.LPG.Solar</t>
  </si>
  <si>
    <t>EMI.ktCO2.LV.Res.HH.Thermal.SH.Solids.WH.LPG.Solar.LPG</t>
  </si>
  <si>
    <t>EMI.ktCO2.LV.Res.HH.Thermal.SH.Solids.WH.LPG.Solar.Solar</t>
  </si>
  <si>
    <t>EMI.ktCO2.LV.Res.HH.Thermal.SH.Solids.WH.Elc.NoSolar.Elec</t>
  </si>
  <si>
    <t>EMI.ktCO2.LV.Res.HH.Thermal.SH.Solids.WH.Elc.Solar</t>
  </si>
  <si>
    <t>EMI.ktCO2.LV.Res.HH.Thermal.SH.Solids.WH.Elc.Solar.Elec</t>
  </si>
  <si>
    <t>EMI.ktCO2.LV.Res.HH.Thermal.SH.Solids.WH.Elc.Solar.Solar</t>
  </si>
  <si>
    <t>EMI.ktCO2.LV.Res.HH.Thermal.SH.Solids.CO</t>
  </si>
  <si>
    <t>EMI.ktCO2.LV.Res.HH.Thermal.SH.Solids.CO.Solids.Solids</t>
  </si>
  <si>
    <t>EMI.ktCO2.LV.Res.HH.Thermal.SH.Solids.CO.LPG.LPG</t>
  </si>
  <si>
    <t>EMI.ktCO2.LV.Res.HH.Thermal.SH.Solids.CO.Elc.Elec</t>
  </si>
  <si>
    <t>EMI.ktCO2.LV.Res.HH.Thermal.SH.LPG</t>
  </si>
  <si>
    <t>EMI.ktCO2.LV.Res.HH.Thermal.SH.LPG.SH</t>
  </si>
  <si>
    <t>EMI.ktCO2.LV.Res.HH.Thermal.SH.LPG.SH.LPG</t>
  </si>
  <si>
    <t>EMI.ktCO2.LV.Res.HH.Thermal.SH.LPG.SH.Elec</t>
  </si>
  <si>
    <t>EMI.ktCO2.LV.Res.HH.Thermal.SH.LPG.SC</t>
  </si>
  <si>
    <t>EMI.ktCO2.LV.Res.HH.Thermal.SH.LPG.SC.AC.Elec</t>
  </si>
  <si>
    <t>EMI.ktCO2.LV.Res.HH.Thermal.SH.LPG.WH</t>
  </si>
  <si>
    <t>EMI.ktCO2.LV.Res.HH.Thermal.SH.LPG.WH.LPG.NoSolar.LPG</t>
  </si>
  <si>
    <t>EMI.ktCO2.LV.Res.HH.Thermal.SH.LPG.WH.LPG.Solar</t>
  </si>
  <si>
    <t>EMI.ktCO2.LV.Res.HH.Thermal.SH.LPG.WH.LPG.Solar.LPG</t>
  </si>
  <si>
    <t>EMI.ktCO2.LV.Res.HH.Thermal.SH.LPG.WH.LPG.Solar.Solar</t>
  </si>
  <si>
    <t>EMI.ktCO2.LV.Res.HH.Thermal.SH.LPG.WH.Elc.NoSolar.Elec</t>
  </si>
  <si>
    <t>EMI.ktCO2.LV.Res.HH.Thermal.SH.LPG.WH.Elc.Solar</t>
  </si>
  <si>
    <t>EMI.ktCO2.LV.Res.HH.Thermal.SH.LPG.WH.Elc.Solar.Elec</t>
  </si>
  <si>
    <t>EMI.ktCO2.LV.Res.HH.Thermal.SH.LPG.WH.Elc.Solar.Solar</t>
  </si>
  <si>
    <t>EMI.ktCO2.LV.Res.HH.Thermal.SH.LPG.CO</t>
  </si>
  <si>
    <t>EMI.ktCO2.LV.Res.HH.Thermal.SH.LPG.CO.LPG.LPG</t>
  </si>
  <si>
    <t>EMI.ktCO2.LV.Res.HH.Thermal.SH.LPG.CO.Elc.Elec</t>
  </si>
  <si>
    <t>EMI.ktCO2.LV.Res.HH.Thermal.SH.Oil</t>
  </si>
  <si>
    <t>EMI.ktCO2.LV.Res.HH.Thermal.SH.Oil.SH</t>
  </si>
  <si>
    <t>EMI.ktCO2.LV.Res.HH.Thermal.SH.Oil.SH.Oil</t>
  </si>
  <si>
    <t>EMI.ktCO2.LV.Res.HH.Thermal.SH.Oil.SH.Elec</t>
  </si>
  <si>
    <t>EMI.ktCO2.LV.Res.HH.Thermal.SH.Oil.SC</t>
  </si>
  <si>
    <t>EMI.ktCO2.LV.Res.HH.Thermal.SH.Oil.SC.AC.Elec</t>
  </si>
  <si>
    <t>EMI.ktCO2.LV.Res.HH.Thermal.SH.Oil.WH</t>
  </si>
  <si>
    <t>EMI.ktCO2.LV.Res.HH.Thermal.SH.Oil.WH.Oil.NoSolar.Oil</t>
  </si>
  <si>
    <t>EMI.ktCO2.LV.Res.HH.Thermal.SH.Oil.WH.Oil.Solar</t>
  </si>
  <si>
    <t>EMI.ktCO2.LV.Res.HH.Thermal.SH.Oil.WH.Oil.Solar.Oil</t>
  </si>
  <si>
    <t>EMI.ktCO2.LV.Res.HH.Thermal.SH.Oil.WH.Oil.Solar.Solar</t>
  </si>
  <si>
    <t>EMI.ktCO2.LV.Res.HH.Thermal.SH.Oil.WH.Elc.NoSolar.Elec</t>
  </si>
  <si>
    <t>EMI.ktCO2.LV.Res.HH.Thermal.SH.Oil.WH.Elc.Solar</t>
  </si>
  <si>
    <t>EMI.ktCO2.LV.Res.HH.Thermal.SH.Oil.WH.Elc.Solar.Elec</t>
  </si>
  <si>
    <t>EMI.ktCO2.LV.Res.HH.Thermal.SH.Oil.WH.Elc.Solar.Solar</t>
  </si>
  <si>
    <t>EMI.ktCO2.LV.Res.HH.Thermal.SH.Oil.CO</t>
  </si>
  <si>
    <t>EMI.ktCO2.LV.Res.HH.Thermal.SH.Oil.CO.LPG.LPG</t>
  </si>
  <si>
    <t>EMI.ktCO2.LV.Res.HH.Thermal.SH.Oil.CO.Elc.Elec</t>
  </si>
  <si>
    <t>EMI.ktCO2.LV.Res.HH.Thermal.SH.Gas</t>
  </si>
  <si>
    <t>EMI.ktCO2.LV.Res.HH.Thermal.SH.Gas.SH</t>
  </si>
  <si>
    <t>EMI.ktCO2.LV.Res.HH.Thermal.SH.Gas.SH.Gas</t>
  </si>
  <si>
    <t>EMI.ktCO2.LV.Res.HH.Thermal.SH.Gas.SH.Elec</t>
  </si>
  <si>
    <t>EMI.ktCO2.LV.Res.HH.Thermal.SH.Gas.SC</t>
  </si>
  <si>
    <t>EMI.ktCO2.LV.Res.HH.Thermal.SH.Gas.SC.AC.Elec</t>
  </si>
  <si>
    <t>EMI.ktCO2.LV.Res.HH.Thermal.SH.Gas.WH</t>
  </si>
  <si>
    <t>EMI.ktCO2.LV.Res.HH.Thermal.SH.Gas.WH.Gas.NoSolar.Gas</t>
  </si>
  <si>
    <t>EMI.ktCO2.LV.Res.HH.Thermal.SH.Gas.WH.Gas.Solar</t>
  </si>
  <si>
    <t>EMI.ktCO2.LV.Res.HH.Thermal.SH.Gas.WH.Gas.Solar.Gas</t>
  </si>
  <si>
    <t>EMI.ktCO2.LV.Res.HH.Thermal.SH.Gas.WH.Gas.Solar.Solar</t>
  </si>
  <si>
    <t>EMI.ktCO2.LV.Res.HH.Thermal.SH.Gas.WH.Elc.NoSolar.Elec</t>
  </si>
  <si>
    <t>EMI.ktCO2.LV.Res.HH.Thermal.SH.Gas.WH.Elc.Solar</t>
  </si>
  <si>
    <t>EMI.ktCO2.LV.Res.HH.Thermal.SH.Gas.WH.Elc.Solar.Elec</t>
  </si>
  <si>
    <t>EMI.ktCO2.LV.Res.HH.Thermal.SH.Gas.WH.Elc.Solar.Solar</t>
  </si>
  <si>
    <t>EMI.ktCO2.LV.Res.HH.Thermal.SH.Gas.CO</t>
  </si>
  <si>
    <t>EMI.ktCO2.LV.Res.HH.Thermal.SH.Gas.CO.Gas.Gas</t>
  </si>
  <si>
    <t>EMI.ktCO2.LV.Res.HH.Thermal.SH.Gas.CO.Elc.Elec</t>
  </si>
  <si>
    <t>EMI.ktCO2.LV.Res.HH.Thermal.SH.Biomass</t>
  </si>
  <si>
    <t>EMI.ktCO2.LV.Res.HH.Thermal.SH.Biomass.SH</t>
  </si>
  <si>
    <t>EMI.ktCO2.LV.Res.HH.Thermal.SH.Biomass.SH.Biomass</t>
  </si>
  <si>
    <t>EMI.ktCO2.LV.Res.HH.Thermal.SH.Biomass.SH.Elec</t>
  </si>
  <si>
    <t>EMI.ktCO2.LV.Res.HH.Thermal.SH.Biomass.SC</t>
  </si>
  <si>
    <t>EMI.ktCO2.LV.Res.HH.Thermal.SH.Biomass.SC.AC.Elec</t>
  </si>
  <si>
    <t>EMI.ktCO2.LV.Res.HH.Thermal.SH.Biomass.WH</t>
  </si>
  <si>
    <t>EMI.ktCO2.LV.Res.HH.Thermal.SH.Biomass.WH.Biomass.NoSolar.Biomass</t>
  </si>
  <si>
    <t>EMI.ktCO2.LV.Res.HH.Thermal.SH.Biomass.WH.Biomass.Solar</t>
  </si>
  <si>
    <t>EMI.ktCO2.LV.Res.HH.Thermal.SH.Biomass.WH.Biomass.Solar.Biomass</t>
  </si>
  <si>
    <t>EMI.ktCO2.LV.Res.HH.Thermal.SH.Biomass.WH.Biomass.Solar.Solar</t>
  </si>
  <si>
    <t>EMI.ktCO2.LV.Res.HH.Thermal.SH.Biomass.WH.LPG.NoSolar.LPG</t>
  </si>
  <si>
    <t>EMI.ktCO2.LV.Res.HH.Thermal.SH.Biomass.WH.LPG.Solar</t>
  </si>
  <si>
    <t>EMI.ktCO2.LV.Res.HH.Thermal.SH.Biomass.WH.LPG.Solar.LPG</t>
  </si>
  <si>
    <t>EMI.ktCO2.LV.Res.HH.Thermal.SH.Biomass.WH.LPG.Solar.Solar</t>
  </si>
  <si>
    <t>EMI.ktCO2.LV.Res.HH.Thermal.SH.Biomass.WH.Elc.NoSolar.Elec</t>
  </si>
  <si>
    <t>EMI.ktCO2.LV.Res.HH.Thermal.SH.Biomass.WH.Elc.Solar</t>
  </si>
  <si>
    <t>EMI.ktCO2.LV.Res.HH.Thermal.SH.Biomass.WH.Elc.Solar.Elec</t>
  </si>
  <si>
    <t>EMI.ktCO2.LV.Res.HH.Thermal.SH.Biomass.WH.Elc.Solar.Solar</t>
  </si>
  <si>
    <t>EMI.ktCO2.LV.Res.HH.Thermal.SH.Biomass.CO</t>
  </si>
  <si>
    <t>EMI.ktCO2.LV.Res.HH.Thermal.SH.Biomass.CO.Biomass.Biomass</t>
  </si>
  <si>
    <t>EMI.ktCO2.LV.Res.HH.Thermal.SH.Biomass.CO.LPG.LPG</t>
  </si>
  <si>
    <t>EMI.ktCO2.LV.Res.HH.Thermal.SH.Biomass.CO.Elc.Elec</t>
  </si>
  <si>
    <t>EMI.ktCO2.LV.Res.HH.Thermal.SH.Geo</t>
  </si>
  <si>
    <t>EMI.ktCO2.LV.Res.HH.Thermal.SH.Geo.SH</t>
  </si>
  <si>
    <t>EMI.ktCO2.LV.Res.HH.Thermal.SH.Geo.SH.Geo</t>
  </si>
  <si>
    <t>EMI.ktCO2.LV.Res.HH.Thermal.SH.Geo.SH.Elec</t>
  </si>
  <si>
    <t>EMI.ktCO2.LV.Res.HH.Thermal.SH.Geo.SC</t>
  </si>
  <si>
    <t>EMI.ktCO2.LV.Res.HH.Thermal.SH.Geo.SC.AC.Elec</t>
  </si>
  <si>
    <t>EMI.ktCO2.LV.Res.HH.Thermal.SH.Geo.WH</t>
  </si>
  <si>
    <t>EMI.ktCO2.LV.Res.HH.Thermal.SH.Geo.WH.Geo.NoSolar.Geo</t>
  </si>
  <si>
    <t>EMI.ktCO2.LV.Res.HH.Thermal.SH.Geo.WH.Geo.Solar</t>
  </si>
  <si>
    <t>EMI.ktCO2.LV.Res.HH.Thermal.SH.Geo.WH.Geo.Solar.Geo</t>
  </si>
  <si>
    <t>EMI.ktCO2.LV.Res.HH.Thermal.SH.Geo.WH.Geo.Solar.Solar</t>
  </si>
  <si>
    <t>EMI.ktCO2.LV.Res.HH.Thermal.SH.Geo.WH.Elc.NoSolar.Elec</t>
  </si>
  <si>
    <t>EMI.ktCO2.LV.Res.HH.Thermal.SH.Geo.WH.Elc.Solar</t>
  </si>
  <si>
    <t>EMI.ktCO2.LV.Res.HH.Thermal.SH.Geo.WH.Elc.Solar.Elec</t>
  </si>
  <si>
    <t>EMI.ktCO2.LV.Res.HH.Thermal.SH.Geo.WH.Elc.Solar.Solar</t>
  </si>
  <si>
    <t>EMI.ktCO2.LV.Res.HH.Thermal.SH.Geo.CO</t>
  </si>
  <si>
    <t>EMI.ktCO2.LV.Res.HH.Thermal.SH.Geo.CO.LPG.LPG</t>
  </si>
  <si>
    <t>EMI.ktCO2.LV.Res.HH.Thermal.SH.Geo.CO.Elc.Elec</t>
  </si>
  <si>
    <t>EMI.ktCO2.LV.Res.HH.Thermal.SH.DistrHeat</t>
  </si>
  <si>
    <t>EMI.ktCO2.LV.Res.HH.Thermal.SH.DistrHeat.SH</t>
  </si>
  <si>
    <t>EMI.ktCO2.LV.Res.HH.Thermal.SH.DistrHeat.SH.Steam_Distr</t>
  </si>
  <si>
    <t>EMI.ktCO2.LV.Res.HH.Thermal.SH.DistrHeat.SH.Elec</t>
  </si>
  <si>
    <t>EMI.ktCO2.LV.Res.HH.Thermal.SH.DistrHeat.SC</t>
  </si>
  <si>
    <t>EMI.ktCO2.LV.Res.HH.Thermal.SH.DistrHeat.SC.AC.Elec</t>
  </si>
  <si>
    <t>EMI.ktCO2.LV.Res.HH.Thermal.SH.DistrHeat.WH</t>
  </si>
  <si>
    <t>EMI.ktCO2.LV.Res.HH.Thermal.SH.DistrHeat.WH.DistrHeat.NoSolar.Steam_Distr</t>
  </si>
  <si>
    <t>EMI.ktCO2.LV.Res.HH.Thermal.SH.DistrHeat.WH.DistrHeat.Solar</t>
  </si>
  <si>
    <t>EMI.ktCO2.LV.Res.HH.Thermal.SH.DistrHeat.WH.DistrHeat.Solar.Steam_Distr</t>
  </si>
  <si>
    <t>EMI.ktCO2.LV.Res.HH.Thermal.SH.DistrHeat.WH.DistrHeat.Solar.Solar</t>
  </si>
  <si>
    <t>EMI.ktCO2.LV.Res.HH.Thermal.SH.DistrHeat.WH.Elc.NoSolar.Elec</t>
  </si>
  <si>
    <t>EMI.ktCO2.LV.Res.HH.Thermal.SH.DistrHeat.WH.Elc.Solar</t>
  </si>
  <si>
    <t>EMI.ktCO2.LV.Res.HH.Thermal.SH.DistrHeat.WH.Elc.Solar.Elec</t>
  </si>
  <si>
    <t>EMI.ktCO2.LV.Res.HH.Thermal.SH.DistrHeat.WH.Elc.Solar.Solar</t>
  </si>
  <si>
    <t>EMI.ktCO2.LV.Res.HH.Thermal.SH.DistrHeat.CO</t>
  </si>
  <si>
    <t>EMI.ktCO2.LV.Res.HH.Thermal.SH.DistrHeat.CO.LPG.LPG</t>
  </si>
  <si>
    <t>EMI.ktCO2.LV.Res.HH.Thermal.SH.DistrHeat.CO.Elc.Elec</t>
  </si>
  <si>
    <t>EMI.ktCO2.LV.Res.HH.Thermal.SH.AdvElc</t>
  </si>
  <si>
    <t>EMI.ktCO2.LV.Res.HH.Thermal.SH.AdvElc.SH</t>
  </si>
  <si>
    <t>EMI.ktCO2.LV.Res.HH.Thermal.SH.AdvElc.SH.Elec</t>
  </si>
  <si>
    <t>EMI.ktCO2.LV.Res.HH.Thermal.SH.AdvElc.SC</t>
  </si>
  <si>
    <t>EMI.ktCO2.LV.Res.HH.Thermal.SH.AdvElc.SC.AC.Elec</t>
  </si>
  <si>
    <t>EMI.ktCO2.LV.Res.HH.Thermal.SH.AdvElc.WH</t>
  </si>
  <si>
    <t>EMI.ktCO2.LV.Res.HH.Thermal.SH.AdvElc.WH.LPG.NoSolar.LPG</t>
  </si>
  <si>
    <t>EMI.ktCO2.LV.Res.HH.Thermal.SH.AdvElc.WH.LPG.Solar</t>
  </si>
  <si>
    <t>EMI.ktCO2.LV.Res.HH.Thermal.SH.AdvElc.WH.LPG.Solar.LPG</t>
  </si>
  <si>
    <t>EMI.ktCO2.LV.Res.HH.Thermal.SH.AdvElc.WH.LPG.Solar.Solar</t>
  </si>
  <si>
    <t>EMI.ktCO2.LV.Res.HH.Thermal.SH.AdvElc.WH.Elc.NoSolar.Elec</t>
  </si>
  <si>
    <t>EMI.ktCO2.LV.Res.HH.Thermal.SH.AdvElc.WH.Elc.Solar</t>
  </si>
  <si>
    <t>EMI.ktCO2.LV.Res.HH.Thermal.SH.AdvElc.WH.Elc.Solar.Elec</t>
  </si>
  <si>
    <t>EMI.ktCO2.LV.Res.HH.Thermal.SH.AdvElc.WH.Elc.Solar.Solar</t>
  </si>
  <si>
    <t>EMI.ktCO2.LV.Res.HH.Thermal.SH.AdvElc.CO</t>
  </si>
  <si>
    <t>EMI.ktCO2.LV.Res.HH.Thermal.SH.AdvElc.CO.LPG.LPG</t>
  </si>
  <si>
    <t>EMI.ktCO2.LV.Res.HH.Thermal.SH.AdvElc.CO.Elc.Elec</t>
  </si>
  <si>
    <t>EMI.ktCO2.LV.Res.HH.Thermal.SH.ConvElc</t>
  </si>
  <si>
    <t>EMI.ktCO2.LV.Res.HH.Thermal.SH.ConvElc.SH</t>
  </si>
  <si>
    <t>EMI.ktCO2.LV.Res.HH.Thermal.SH.ConvElc.SH.Elec</t>
  </si>
  <si>
    <t>EMI.ktCO2.LV.Res.HH.Thermal.SH.ConvElc.SC</t>
  </si>
  <si>
    <t>EMI.ktCO2.LV.Res.HH.Thermal.SH.ConvElc.SC.AC.Elec</t>
  </si>
  <si>
    <t>EMI.ktCO2.LV.Res.HH.Thermal.SH.ConvElc.WH</t>
  </si>
  <si>
    <t>EMI.ktCO2.LV.Res.HH.Thermal.SH.ConvElc.WH.LPG.NoSolar.LPG</t>
  </si>
  <si>
    <t>EMI.ktCO2.LV.Res.HH.Thermal.SH.ConvElc.WH.LPG.Solar</t>
  </si>
  <si>
    <t>EMI.ktCO2.LV.Res.HH.Thermal.SH.ConvElc.WH.LPG.Solar.LPG</t>
  </si>
  <si>
    <t>EMI.ktCO2.LV.Res.HH.Thermal.SH.ConvElc.WH.LPG.Solar.Solar</t>
  </si>
  <si>
    <t>EMI.ktCO2.LV.Res.HH.Thermal.SH.ConvElc.WH.Elc.NoSolar.Elec</t>
  </si>
  <si>
    <t>EMI.ktCO2.LV.Res.HH.Thermal.SH.ConvElc.WH.Elc.Solar</t>
  </si>
  <si>
    <t>EMI.ktCO2.LV.Res.HH.Thermal.SH.ConvElc.WH.Elc.Solar.Elec</t>
  </si>
  <si>
    <t>EMI.ktCO2.LV.Res.HH.Thermal.SH.ConvElc.WH.Elc.Solar.Solar</t>
  </si>
  <si>
    <t>EMI.ktCO2.LV.Res.HH.Thermal.SH.ConvElc.CO</t>
  </si>
  <si>
    <t>EMI.ktCO2.LV.Res.HH.Thermal.SH.ConvElc.CO.LPG.LPG</t>
  </si>
  <si>
    <t>EMI.ktCO2.LV.Res.HH.Thermal.SH.ConvElc.CO.Elc.Elec</t>
  </si>
  <si>
    <t>LV - Final energy consumption per household (detailed structure)</t>
  </si>
  <si>
    <t>FEC_per_household.kWh.LV.Res.HH.Thermal.SH.Solids</t>
  </si>
  <si>
    <t>FEC_per_household.kWh.LV.Res.HH.Thermal.SH.Solids.SH</t>
  </si>
  <si>
    <t>FEC_per_household.kWh.LV.Res.HH.Thermal.SH.Solids.SH.Solids</t>
  </si>
  <si>
    <t>FEC_per_household.kWh.LV.Res.HH.Thermal.SH.Solids.SH.Elec</t>
  </si>
  <si>
    <t>FEC_per_household.kWh.LV.Res.HH.Thermal.SH.Solids.SC</t>
  </si>
  <si>
    <t>FEC_per_household.kWh.LV.Res.HH.Thermal.SH.Solids.SC.AC.Elec</t>
  </si>
  <si>
    <t>FEC_per_household.kWh.LV.Res.HH.Thermal.SH.Solids.WH</t>
  </si>
  <si>
    <t>FEC_per_household.kWh.LV.Res.HH.Thermal.SH.Solids.WH.Solids.NoSolar.Solids</t>
  </si>
  <si>
    <t>FEC_per_household.kWh.LV.Res.HH.Thermal.SH.Solids.WH.LPG.NoSolar.LPG</t>
  </si>
  <si>
    <t>FEC_per_household.kWh.LV.Res.HH.Thermal.SH.Solids.WH.LPG.Solar</t>
  </si>
  <si>
    <t>FEC_per_household.kWh.LV.Res.HH.Thermal.SH.Solids.WH.LPG.Solar.LPG</t>
  </si>
  <si>
    <t>FEC_per_household.kWh.LV.Res.HH.Thermal.SH.Solids.WH.LPG.Solar.Solar</t>
  </si>
  <si>
    <t>FEC_per_household.kWh.LV.Res.HH.Thermal.SH.Solids.WH.Elc.NoSolar.Elec</t>
  </si>
  <si>
    <t>FEC_per_household.kWh.LV.Res.HH.Thermal.SH.Solids.WH.Elc.Solar</t>
  </si>
  <si>
    <t>FEC_per_household.kWh.LV.Res.HH.Thermal.SH.Solids.WH.Elc.Solar.Elec</t>
  </si>
  <si>
    <t>FEC_per_household.kWh.LV.Res.HH.Thermal.SH.Solids.WH.Elc.Solar.Solar</t>
  </si>
  <si>
    <t>FEC_per_household.kWh.LV.Res.HH.Thermal.SH.Solids.CO</t>
  </si>
  <si>
    <t>FEC_per_household.kWh.LV.Res.HH.Thermal.SH.Solids.CO.Solids.Solids</t>
  </si>
  <si>
    <t>FEC_per_household.kWh.LV.Res.HH.Thermal.SH.Solids.CO.LPG.LPG</t>
  </si>
  <si>
    <t>FEC_per_household.kWh.LV.Res.HH.Thermal.SH.Solids.CO.Elc.Elec</t>
  </si>
  <si>
    <t>FEC_per_household.kWh.LV.Res.HH.Thermal.SH.LPG</t>
  </si>
  <si>
    <t>FEC_per_household.kWh.LV.Res.HH.Thermal.SH.LPG.SH</t>
  </si>
  <si>
    <t>FEC_per_household.kWh.LV.Res.HH.Thermal.SH.LPG.SH.LPG</t>
  </si>
  <si>
    <t>FEC_per_household.kWh.LV.Res.HH.Thermal.SH.LPG.SH.Elec</t>
  </si>
  <si>
    <t>FEC_per_household.kWh.LV.Res.HH.Thermal.SH.LPG.SC</t>
  </si>
  <si>
    <t>FEC_per_household.kWh.LV.Res.HH.Thermal.SH.LPG.SC.AC.Elec</t>
  </si>
  <si>
    <t>FEC_per_household.kWh.LV.Res.HH.Thermal.SH.LPG.WH</t>
  </si>
  <si>
    <t>FEC_per_household.kWh.LV.Res.HH.Thermal.SH.LPG.WH.LPG.NoSolar.LPG</t>
  </si>
  <si>
    <t>FEC_per_household.kWh.LV.Res.HH.Thermal.SH.LPG.WH.LPG.Solar</t>
  </si>
  <si>
    <t>FEC_per_household.kWh.LV.Res.HH.Thermal.SH.LPG.WH.LPG.Solar.LPG</t>
  </si>
  <si>
    <t>FEC_per_household.kWh.LV.Res.HH.Thermal.SH.LPG.WH.LPG.Solar.Solar</t>
  </si>
  <si>
    <t>FEC_per_household.kWh.LV.Res.HH.Thermal.SH.LPG.WH.Elc.NoSolar.Elec</t>
  </si>
  <si>
    <t>FEC_per_household.kWh.LV.Res.HH.Thermal.SH.LPG.WH.Elc.Solar</t>
  </si>
  <si>
    <t>FEC_per_household.kWh.LV.Res.HH.Thermal.SH.LPG.WH.Elc.Solar.Elec</t>
  </si>
  <si>
    <t>FEC_per_household.kWh.LV.Res.HH.Thermal.SH.LPG.WH.Elc.Solar.Solar</t>
  </si>
  <si>
    <t>FEC_per_household.kWh.LV.Res.HH.Thermal.SH.LPG.CO</t>
  </si>
  <si>
    <t>FEC_per_household.kWh.LV.Res.HH.Thermal.SH.LPG.CO.LPG.LPG</t>
  </si>
  <si>
    <t>FEC_per_household.kWh.LV.Res.HH.Thermal.SH.LPG.CO.Elc.Elec</t>
  </si>
  <si>
    <t>FEC_per_household.kWh.LV.Res.HH.Thermal.SH.Oil</t>
  </si>
  <si>
    <t>FEC_per_household.kWh.LV.Res.HH.Thermal.SH.Oil.SH</t>
  </si>
  <si>
    <t>FEC_per_household.kWh.LV.Res.HH.Thermal.SH.Oil.SH.Oil</t>
  </si>
  <si>
    <t>FEC_per_household.kWh.LV.Res.HH.Thermal.SH.Oil.SH.Elec</t>
  </si>
  <si>
    <t>FEC_per_household.kWh.LV.Res.HH.Thermal.SH.Oil.SC</t>
  </si>
  <si>
    <t>FEC_per_household.kWh.LV.Res.HH.Thermal.SH.Oil.SC.AC.Elec</t>
  </si>
  <si>
    <t>FEC_per_household.kWh.LV.Res.HH.Thermal.SH.Oil.WH</t>
  </si>
  <si>
    <t>FEC_per_household.kWh.LV.Res.HH.Thermal.SH.Oil.WH.Oil.NoSolar.Oil</t>
  </si>
  <si>
    <t>FEC_per_household.kWh.LV.Res.HH.Thermal.SH.Oil.WH.Oil.Solar</t>
  </si>
  <si>
    <t>FEC_per_household.kWh.LV.Res.HH.Thermal.SH.Oil.WH.Oil.Solar.Oil</t>
  </si>
  <si>
    <t>FEC_per_household.kWh.LV.Res.HH.Thermal.SH.Oil.WH.Oil.Solar.Solar</t>
  </si>
  <si>
    <t>FEC_per_household.kWh.LV.Res.HH.Thermal.SH.Oil.WH.Elc.NoSolar.Elec</t>
  </si>
  <si>
    <t>FEC_per_household.kWh.LV.Res.HH.Thermal.SH.Oil.WH.Elc.Solar</t>
  </si>
  <si>
    <t>FEC_per_household.kWh.LV.Res.HH.Thermal.SH.Oil.WH.Elc.Solar.Elec</t>
  </si>
  <si>
    <t>FEC_per_household.kWh.LV.Res.HH.Thermal.SH.Oil.WH.Elc.Solar.Solar</t>
  </si>
  <si>
    <t>FEC_per_household.kWh.LV.Res.HH.Thermal.SH.Oil.CO</t>
  </si>
  <si>
    <t>FEC_per_household.kWh.LV.Res.HH.Thermal.SH.Oil.CO.LPG.LPG</t>
  </si>
  <si>
    <t>FEC_per_household.kWh.LV.Res.HH.Thermal.SH.Oil.CO.Elc.Elec</t>
  </si>
  <si>
    <t>FEC_per_household.kWh.LV.Res.HH.Thermal.SH.Gas</t>
  </si>
  <si>
    <t>FEC_per_household.kWh.LV.Res.HH.Thermal.SH.Gas.SH</t>
  </si>
  <si>
    <t>FEC_per_household.kWh.LV.Res.HH.Thermal.SH.Gas.SH.Gas</t>
  </si>
  <si>
    <t>FEC_per_household.kWh.LV.Res.HH.Thermal.SH.Gas.SH.Elec</t>
  </si>
  <si>
    <t>FEC_per_household.kWh.LV.Res.HH.Thermal.SH.Gas.SC</t>
  </si>
  <si>
    <t>FEC_per_household.kWh.LV.Res.HH.Thermal.SH.Gas.SC.AC.Elec</t>
  </si>
  <si>
    <t>FEC_per_household.kWh.LV.Res.HH.Thermal.SH.Gas.WH</t>
  </si>
  <si>
    <t>FEC_per_household.kWh.LV.Res.HH.Thermal.SH.Gas.WH.Gas.NoSolar.Gas</t>
  </si>
  <si>
    <t>FEC_per_household.kWh.LV.Res.HH.Thermal.SH.Gas.WH.Gas.Solar</t>
  </si>
  <si>
    <t>FEC_per_household.kWh.LV.Res.HH.Thermal.SH.Gas.WH.Gas.Solar.Gas</t>
  </si>
  <si>
    <t>FEC_per_household.kWh.LV.Res.HH.Thermal.SH.Gas.WH.Gas.Solar.Solar</t>
  </si>
  <si>
    <t>FEC_per_household.kWh.LV.Res.HH.Thermal.SH.Gas.WH.Elc.NoSolar.Elec</t>
  </si>
  <si>
    <t>FEC_per_household.kWh.LV.Res.HH.Thermal.SH.Gas.WH.Elc.Solar</t>
  </si>
  <si>
    <t>FEC_per_household.kWh.LV.Res.HH.Thermal.SH.Gas.WH.Elc.Solar.Elec</t>
  </si>
  <si>
    <t>FEC_per_household.kWh.LV.Res.HH.Thermal.SH.Gas.WH.Elc.Solar.Solar</t>
  </si>
  <si>
    <t>FEC_per_household.kWh.LV.Res.HH.Thermal.SH.Gas.CO</t>
  </si>
  <si>
    <t>FEC_per_household.kWh.LV.Res.HH.Thermal.SH.Gas.CO.Gas.Gas</t>
  </si>
  <si>
    <t>FEC_per_household.kWh.LV.Res.HH.Thermal.SH.Gas.CO.Elc.Elec</t>
  </si>
  <si>
    <t>FEC_per_household.kWh.LV.Res.HH.Thermal.SH.Biomass</t>
  </si>
  <si>
    <t>FEC_per_household.kWh.LV.Res.HH.Thermal.SH.Biomass.SH</t>
  </si>
  <si>
    <t>FEC_per_household.kWh.LV.Res.HH.Thermal.SH.Biomass.SH.Biomass</t>
  </si>
  <si>
    <t>FEC_per_household.kWh.LV.Res.HH.Thermal.SH.Biomass.SH.Elec</t>
  </si>
  <si>
    <t>FEC_per_household.kWh.LV.Res.HH.Thermal.SH.Biomass.SC</t>
  </si>
  <si>
    <t>FEC_per_household.kWh.LV.Res.HH.Thermal.SH.Biomass.SC.AC.Elec</t>
  </si>
  <si>
    <t>FEC_per_household.kWh.LV.Res.HH.Thermal.SH.Biomass.WH</t>
  </si>
  <si>
    <t>FEC_per_household.kWh.LV.Res.HH.Thermal.SH.Biomass.WH.Biomass.NoSolar.Biomass</t>
  </si>
  <si>
    <t>FEC_per_household.kWh.LV.Res.HH.Thermal.SH.Biomass.WH.Biomass.Solar</t>
  </si>
  <si>
    <t>FEC_per_household.kWh.LV.Res.HH.Thermal.SH.Biomass.WH.Biomass.Solar.Biomass</t>
  </si>
  <si>
    <t>FEC_per_household.kWh.LV.Res.HH.Thermal.SH.Biomass.WH.Biomass.Solar.Solar</t>
  </si>
  <si>
    <t>FEC_per_household.kWh.LV.Res.HH.Thermal.SH.Biomass.WH.LPG.NoSolar.LPG</t>
  </si>
  <si>
    <t>FEC_per_household.kWh.LV.Res.HH.Thermal.SH.Biomass.WH.LPG.Solar</t>
  </si>
  <si>
    <t>FEC_per_household.kWh.LV.Res.HH.Thermal.SH.Biomass.WH.LPG.Solar.LPG</t>
  </si>
  <si>
    <t>FEC_per_household.kWh.LV.Res.HH.Thermal.SH.Biomass.WH.LPG.Solar.Solar</t>
  </si>
  <si>
    <t>FEC_per_household.kWh.LV.Res.HH.Thermal.SH.Biomass.WH.Elc.NoSolar.Elec</t>
  </si>
  <si>
    <t>FEC_per_household.kWh.LV.Res.HH.Thermal.SH.Biomass.WH.Elc.Solar</t>
  </si>
  <si>
    <t>FEC_per_household.kWh.LV.Res.HH.Thermal.SH.Biomass.WH.Elc.Solar.Elec</t>
  </si>
  <si>
    <t>FEC_per_household.kWh.LV.Res.HH.Thermal.SH.Biomass.WH.Elc.Solar.Solar</t>
  </si>
  <si>
    <t>FEC_per_household.kWh.LV.Res.HH.Thermal.SH.Biomass.CO</t>
  </si>
  <si>
    <t>FEC_per_household.kWh.LV.Res.HH.Thermal.SH.Biomass.CO.Biomass.Biomass</t>
  </si>
  <si>
    <t>FEC_per_household.kWh.LV.Res.HH.Thermal.SH.Biomass.CO.LPG.LPG</t>
  </si>
  <si>
    <t>FEC_per_household.kWh.LV.Res.HH.Thermal.SH.Biomass.CO.Elc.Elec</t>
  </si>
  <si>
    <t>FEC_per_household.kWh.LV.Res.HH.Thermal.SH.Geo</t>
  </si>
  <si>
    <t>FEC_per_household.kWh.LV.Res.HH.Thermal.SH.Geo.SH</t>
  </si>
  <si>
    <t>FEC_per_household.kWh.LV.Res.HH.Thermal.SH.Geo.SH.Geo</t>
  </si>
  <si>
    <t>FEC_per_household.kWh.LV.Res.HH.Thermal.SH.Geo.SH.Elec</t>
  </si>
  <si>
    <t>FEC_per_household.kWh.LV.Res.HH.Thermal.SH.Geo.SC</t>
  </si>
  <si>
    <t>FEC_per_household.kWh.LV.Res.HH.Thermal.SH.Geo.SC.AC.Elec</t>
  </si>
  <si>
    <t>FEC_per_household.kWh.LV.Res.HH.Thermal.SH.Geo.WH</t>
  </si>
  <si>
    <t>FEC_per_household.kWh.LV.Res.HH.Thermal.SH.Geo.WH.Geo.NoSolar.Geo</t>
  </si>
  <si>
    <t>FEC_per_household.kWh.LV.Res.HH.Thermal.SH.Geo.WH.Geo.Solar</t>
  </si>
  <si>
    <t>FEC_per_household.kWh.LV.Res.HH.Thermal.SH.Geo.WH.Geo.Solar.Geo</t>
  </si>
  <si>
    <t>FEC_per_household.kWh.LV.Res.HH.Thermal.SH.Geo.WH.Geo.Solar.Solar</t>
  </si>
  <si>
    <t>FEC_per_household.kWh.LV.Res.HH.Thermal.SH.Geo.WH.Elc.NoSolar.Elec</t>
  </si>
  <si>
    <t>FEC_per_household.kWh.LV.Res.HH.Thermal.SH.Geo.WH.Elc.Solar</t>
  </si>
  <si>
    <t>FEC_per_household.kWh.LV.Res.HH.Thermal.SH.Geo.WH.Elc.Solar.Elec</t>
  </si>
  <si>
    <t>FEC_per_household.kWh.LV.Res.HH.Thermal.SH.Geo.WH.Elc.Solar.Solar</t>
  </si>
  <si>
    <t>FEC_per_household.kWh.LV.Res.HH.Thermal.SH.Geo.CO</t>
  </si>
  <si>
    <t>FEC_per_household.kWh.LV.Res.HH.Thermal.SH.Geo.CO.LPG.LPG</t>
  </si>
  <si>
    <t>FEC_per_household.kWh.LV.Res.HH.Thermal.SH.Geo.CO.Elc.Elec</t>
  </si>
  <si>
    <t>FEC_per_household.kWh.LV.Res.HH.Thermal.SH.DistrHeat</t>
  </si>
  <si>
    <t>FEC_per_household.kWh.LV.Res.HH.Thermal.SH.DistrHeat.SH</t>
  </si>
  <si>
    <t>FEC_per_household.kWh.LV.Res.HH.Thermal.SH.DistrHeat.SH.Steam_Distr</t>
  </si>
  <si>
    <t>FEC_per_household.kWh.LV.Res.HH.Thermal.SH.DistrHeat.SH.Elec</t>
  </si>
  <si>
    <t>FEC_per_household.kWh.LV.Res.HH.Thermal.SH.DistrHeat.SC</t>
  </si>
  <si>
    <t>FEC_per_household.kWh.LV.Res.HH.Thermal.SH.DistrHeat.SC.AC.Elec</t>
  </si>
  <si>
    <t>FEC_per_household.kWh.LV.Res.HH.Thermal.SH.DistrHeat.WH</t>
  </si>
  <si>
    <t>FEC_per_household.kWh.LV.Res.HH.Thermal.SH.DistrHeat.WH.DistrHeat.NoSolar.Steam_Distr</t>
  </si>
  <si>
    <t>FEC_per_household.kWh.LV.Res.HH.Thermal.SH.DistrHeat.WH.DistrHeat.Solar</t>
  </si>
  <si>
    <t>FEC_per_household.kWh.LV.Res.HH.Thermal.SH.DistrHeat.WH.DistrHeat.Solar.Steam_Distr</t>
  </si>
  <si>
    <t>FEC_per_household.kWh.LV.Res.HH.Thermal.SH.DistrHeat.WH.DistrHeat.Solar.Solar</t>
  </si>
  <si>
    <t>FEC_per_household.kWh.LV.Res.HH.Thermal.SH.DistrHeat.WH.Elc.NoSolar.Elec</t>
  </si>
  <si>
    <t>FEC_per_household.kWh.LV.Res.HH.Thermal.SH.DistrHeat.WH.Elc.Solar</t>
  </si>
  <si>
    <t>FEC_per_household.kWh.LV.Res.HH.Thermal.SH.DistrHeat.WH.Elc.Solar.Elec</t>
  </si>
  <si>
    <t>FEC_per_household.kWh.LV.Res.HH.Thermal.SH.DistrHeat.WH.Elc.Solar.Solar</t>
  </si>
  <si>
    <t>FEC_per_household.kWh.LV.Res.HH.Thermal.SH.DistrHeat.CO</t>
  </si>
  <si>
    <t>FEC_per_household.kWh.LV.Res.HH.Thermal.SH.DistrHeat.CO.LPG.LPG</t>
  </si>
  <si>
    <t>FEC_per_household.kWh.LV.Res.HH.Thermal.SH.DistrHeat.CO.Elc.Elec</t>
  </si>
  <si>
    <t>FEC_per_household.kWh.LV.Res.HH.Thermal.SH.AdvElc</t>
  </si>
  <si>
    <t>FEC_per_household.kWh.LV.Res.HH.Thermal.SH.AdvElc.SH</t>
  </si>
  <si>
    <t>FEC_per_household.kWh.LV.Res.HH.Thermal.SH.AdvElc.SH.Elec</t>
  </si>
  <si>
    <t>FEC_per_household.kWh.LV.Res.HH.Thermal.SH.AdvElc.SC</t>
  </si>
  <si>
    <t>FEC_per_household.kWh.LV.Res.HH.Thermal.SH.AdvElc.SC.AC.Elec</t>
  </si>
  <si>
    <t>FEC_per_household.kWh.LV.Res.HH.Thermal.SH.AdvElc.WH</t>
  </si>
  <si>
    <t>FEC_per_household.kWh.LV.Res.HH.Thermal.SH.AdvElc.WH.LPG.NoSolar.LPG</t>
  </si>
  <si>
    <t>FEC_per_household.kWh.LV.Res.HH.Thermal.SH.AdvElc.WH.LPG.Solar</t>
  </si>
  <si>
    <t>FEC_per_household.kWh.LV.Res.HH.Thermal.SH.AdvElc.WH.LPG.Solar.LPG</t>
  </si>
  <si>
    <t>FEC_per_household.kWh.LV.Res.HH.Thermal.SH.AdvElc.WH.LPG.Solar.Solar</t>
  </si>
  <si>
    <t>FEC_per_household.kWh.LV.Res.HH.Thermal.SH.AdvElc.WH.Elc.NoSolar.Elec</t>
  </si>
  <si>
    <t>FEC_per_household.kWh.LV.Res.HH.Thermal.SH.AdvElc.WH.Elc.Solar</t>
  </si>
  <si>
    <t>FEC_per_household.kWh.LV.Res.HH.Thermal.SH.AdvElc.WH.Elc.Solar.Elec</t>
  </si>
  <si>
    <t>FEC_per_household.kWh.LV.Res.HH.Thermal.SH.AdvElc.WH.Elc.Solar.Solar</t>
  </si>
  <si>
    <t>FEC_per_household.kWh.LV.Res.HH.Thermal.SH.AdvElc.CO</t>
  </si>
  <si>
    <t>FEC_per_household.kWh.LV.Res.HH.Thermal.SH.AdvElc.CO.LPG.LPG</t>
  </si>
  <si>
    <t>FEC_per_household.kWh.LV.Res.HH.Thermal.SH.AdvElc.CO.Elc.Elec</t>
  </si>
  <si>
    <t>FEC_per_household.kWh.LV.Res.HH.Thermal.SH.ConvElc</t>
  </si>
  <si>
    <t>FEC_per_household.kWh.LV.Res.HH.Thermal.SH.ConvElc.SH</t>
  </si>
  <si>
    <t>FEC_per_household.kWh.LV.Res.HH.Thermal.SH.ConvElc.SH.Elec</t>
  </si>
  <si>
    <t>FEC_per_household.kWh.LV.Res.HH.Thermal.SH.ConvElc.SC</t>
  </si>
  <si>
    <t>FEC_per_household.kWh.LV.Res.HH.Thermal.SH.ConvElc.SC.AC.Elec</t>
  </si>
  <si>
    <t>FEC_per_household.kWh.LV.Res.HH.Thermal.SH.ConvElc.WH</t>
  </si>
  <si>
    <t>FEC_per_household.kWh.LV.Res.HH.Thermal.SH.ConvElc.WH.LPG.NoSolar.LPG</t>
  </si>
  <si>
    <t>FEC_per_household.kWh.LV.Res.HH.Thermal.SH.ConvElc.WH.LPG.Solar</t>
  </si>
  <si>
    <t>FEC_per_household.kWh.LV.Res.HH.Thermal.SH.ConvElc.WH.LPG.Solar.LPG</t>
  </si>
  <si>
    <t>FEC_per_household.kWh.LV.Res.HH.Thermal.SH.ConvElc.WH.LPG.Solar.Solar</t>
  </si>
  <si>
    <t>FEC_per_household.kWh.LV.Res.HH.Thermal.SH.ConvElc.WH.Elc.NoSolar.Elec</t>
  </si>
  <si>
    <t>FEC_per_household.kWh.LV.Res.HH.Thermal.SH.ConvElc.WH.Elc.Solar</t>
  </si>
  <si>
    <t>FEC_per_household.kWh.LV.Res.HH.Thermal.SH.ConvElc.WH.Elc.Solar.Elec</t>
  </si>
  <si>
    <t>FEC_per_household.kWh.LV.Res.HH.Thermal.SH.ConvElc.WH.Elc.Solar.Solar</t>
  </si>
  <si>
    <t>FEC_per_household.kWh.LV.Res.HH.Thermal.SH.ConvElc.CO</t>
  </si>
  <si>
    <t>FEC_per_household.kWh.LV.Res.HH.Thermal.SH.ConvElc.CO.LPG.LPG</t>
  </si>
  <si>
    <t>FEC_per_household.kWh.LV.Res.HH.Thermal.SH.ConvElc.CO.Elc.Elec</t>
  </si>
  <si>
    <t>LV - Thermal energy service per household (detailed structure)</t>
  </si>
  <si>
    <t>TES_per_household.kWh.LV.Res.HH.Thermal.SH.Solids</t>
  </si>
  <si>
    <t>TES_per_household.kWh.LV.Res.HH.Thermal.SH.Solids.SH</t>
  </si>
  <si>
    <t>TES_per_household.kWh.LV.Res.HH.Thermal.SH.Solids.SH.Solids</t>
  </si>
  <si>
    <t>TES_per_household.kWh.LV.Res.HH.Thermal.SH.Solids.SH.Elec</t>
  </si>
  <si>
    <t>TES_per_household.kWh.LV.Res.HH.Thermal.SH.Solids.SC</t>
  </si>
  <si>
    <t>TES_per_household.kWh.LV.Res.HH.Thermal.SH.Solids.SC.AC.Elec</t>
  </si>
  <si>
    <t>TES_per_household.kWh.LV.Res.HH.Thermal.SH.Solids.WH</t>
  </si>
  <si>
    <t>TES_per_household.kWh.LV.Res.HH.Thermal.SH.Solids.WH.Solids.NoSolar.Solids</t>
  </si>
  <si>
    <t>TES_per_household.kWh.LV.Res.HH.Thermal.SH.Solids.WH.LPG.NoSolar.LPG</t>
  </si>
  <si>
    <t>TES_per_household.kWh.LV.Res.HH.Thermal.SH.Solids.WH.LPG.Solar</t>
  </si>
  <si>
    <t>TES_per_household.kWh.LV.Res.HH.Thermal.SH.Solids.WH.LPG.Solar.LPG</t>
  </si>
  <si>
    <t>TES_per_household.kWh.LV.Res.HH.Thermal.SH.Solids.WH.LPG.Solar.Solar</t>
  </si>
  <si>
    <t>TES_per_household.kWh.LV.Res.HH.Thermal.SH.Solids.WH.Elc.NoSolar.Elec</t>
  </si>
  <si>
    <t>TES_per_household.kWh.LV.Res.HH.Thermal.SH.Solids.WH.Elc.Solar</t>
  </si>
  <si>
    <t>TES_per_household.kWh.LV.Res.HH.Thermal.SH.Solids.WH.Elc.Solar.Elec</t>
  </si>
  <si>
    <t>TES_per_household.kWh.LV.Res.HH.Thermal.SH.Solids.WH.Elc.Solar.Solar</t>
  </si>
  <si>
    <t>TES_per_household.kWh.LV.Res.HH.Thermal.SH.Solids.CO</t>
  </si>
  <si>
    <t>TES_per_household.kWh.LV.Res.HH.Thermal.SH.Solids.CO.Solids.Solids</t>
  </si>
  <si>
    <t>TES_per_household.kWh.LV.Res.HH.Thermal.SH.Solids.CO.LPG.LPG</t>
  </si>
  <si>
    <t>TES_per_household.kWh.LV.Res.HH.Thermal.SH.Solids.CO.Elc.Elec</t>
  </si>
  <si>
    <t>TES_per_household.kWh.LV.Res.HH.Thermal.SH.LPG</t>
  </si>
  <si>
    <t>TES_per_household.kWh.LV.Res.HH.Thermal.SH.LPG.SH</t>
  </si>
  <si>
    <t>TES_per_household.kWh.LV.Res.HH.Thermal.SH.LPG.SH.LPG</t>
  </si>
  <si>
    <t>TES_per_household.kWh.LV.Res.HH.Thermal.SH.LPG.SH.Elec</t>
  </si>
  <si>
    <t>TES_per_household.kWh.LV.Res.HH.Thermal.SH.LPG.SC</t>
  </si>
  <si>
    <t>TES_per_household.kWh.LV.Res.HH.Thermal.SH.LPG.SC.AC.Elec</t>
  </si>
  <si>
    <t>TES_per_household.kWh.LV.Res.HH.Thermal.SH.LPG.WH</t>
  </si>
  <si>
    <t>TES_per_household.kWh.LV.Res.HH.Thermal.SH.LPG.WH.LPG.NoSolar.LPG</t>
  </si>
  <si>
    <t>TES_per_household.kWh.LV.Res.HH.Thermal.SH.LPG.WH.LPG.Solar</t>
  </si>
  <si>
    <t>TES_per_household.kWh.LV.Res.HH.Thermal.SH.LPG.WH.LPG.Solar.LPG</t>
  </si>
  <si>
    <t>TES_per_household.kWh.LV.Res.HH.Thermal.SH.LPG.WH.LPG.Solar.Solar</t>
  </si>
  <si>
    <t>TES_per_household.kWh.LV.Res.HH.Thermal.SH.LPG.WH.Elc.NoSolar.Elec</t>
  </si>
  <si>
    <t>TES_per_household.kWh.LV.Res.HH.Thermal.SH.LPG.WH.Elc.Solar</t>
  </si>
  <si>
    <t>TES_per_household.kWh.LV.Res.HH.Thermal.SH.LPG.WH.Elc.Solar.Elec</t>
  </si>
  <si>
    <t>TES_per_household.kWh.LV.Res.HH.Thermal.SH.LPG.WH.Elc.Solar.Solar</t>
  </si>
  <si>
    <t>TES_per_household.kWh.LV.Res.HH.Thermal.SH.LPG.CO</t>
  </si>
  <si>
    <t>TES_per_household.kWh.LV.Res.HH.Thermal.SH.LPG.CO.LPG.LPG</t>
  </si>
  <si>
    <t>TES_per_household.kWh.LV.Res.HH.Thermal.SH.LPG.CO.Elc.Elec</t>
  </si>
  <si>
    <t>TES_per_household.kWh.LV.Res.HH.Thermal.SH.Oil</t>
  </si>
  <si>
    <t>TES_per_household.kWh.LV.Res.HH.Thermal.SH.Oil.SH</t>
  </si>
  <si>
    <t>TES_per_household.kWh.LV.Res.HH.Thermal.SH.Oil.SH.Oil</t>
  </si>
  <si>
    <t>TES_per_household.kWh.LV.Res.HH.Thermal.SH.Oil.SH.Elec</t>
  </si>
  <si>
    <t>TES_per_household.kWh.LV.Res.HH.Thermal.SH.Oil.SC</t>
  </si>
  <si>
    <t>TES_per_household.kWh.LV.Res.HH.Thermal.SH.Oil.SC.AC.Elec</t>
  </si>
  <si>
    <t>TES_per_household.kWh.LV.Res.HH.Thermal.SH.Oil.WH</t>
  </si>
  <si>
    <t>TES_per_household.kWh.LV.Res.HH.Thermal.SH.Oil.WH.Oil.NoSolar.Oil</t>
  </si>
  <si>
    <t>TES_per_household.kWh.LV.Res.HH.Thermal.SH.Oil.WH.Oil.Solar</t>
  </si>
  <si>
    <t>TES_per_household.kWh.LV.Res.HH.Thermal.SH.Oil.WH.Oil.Solar.Oil</t>
  </si>
  <si>
    <t>TES_per_household.kWh.LV.Res.HH.Thermal.SH.Oil.WH.Oil.Solar.Solar</t>
  </si>
  <si>
    <t>TES_per_household.kWh.LV.Res.HH.Thermal.SH.Oil.WH.Elc.NoSolar.Elec</t>
  </si>
  <si>
    <t>TES_per_household.kWh.LV.Res.HH.Thermal.SH.Oil.WH.Elc.Solar</t>
  </si>
  <si>
    <t>TES_per_household.kWh.LV.Res.HH.Thermal.SH.Oil.WH.Elc.Solar.Elec</t>
  </si>
  <si>
    <t>TES_per_household.kWh.LV.Res.HH.Thermal.SH.Oil.WH.Elc.Solar.Solar</t>
  </si>
  <si>
    <t>TES_per_household.kWh.LV.Res.HH.Thermal.SH.Oil.CO</t>
  </si>
  <si>
    <t>TES_per_household.kWh.LV.Res.HH.Thermal.SH.Oil.CO.LPG.LPG</t>
  </si>
  <si>
    <t>TES_per_household.kWh.LV.Res.HH.Thermal.SH.Oil.CO.Elc.Elec</t>
  </si>
  <si>
    <t>TES_per_household.kWh.LV.Res.HH.Thermal.SH.Gas</t>
  </si>
  <si>
    <t>TES_per_household.kWh.LV.Res.HH.Thermal.SH.Gas.SH</t>
  </si>
  <si>
    <t>TES_per_household.kWh.LV.Res.HH.Thermal.SH.Gas.SH.Gas</t>
  </si>
  <si>
    <t>TES_per_household.kWh.LV.Res.HH.Thermal.SH.Gas.SH.Elec</t>
  </si>
  <si>
    <t>TES_per_household.kWh.LV.Res.HH.Thermal.SH.Gas.SC</t>
  </si>
  <si>
    <t>TES_per_household.kWh.LV.Res.HH.Thermal.SH.Gas.SC.AC.Elec</t>
  </si>
  <si>
    <t>TES_per_household.kWh.LV.Res.HH.Thermal.SH.Gas.WH</t>
  </si>
  <si>
    <t>TES_per_household.kWh.LV.Res.HH.Thermal.SH.Gas.WH.Gas.NoSolar.Gas</t>
  </si>
  <si>
    <t>TES_per_household.kWh.LV.Res.HH.Thermal.SH.Gas.WH.Gas.Solar</t>
  </si>
  <si>
    <t>TES_per_household.kWh.LV.Res.HH.Thermal.SH.Gas.WH.Gas.Solar.Gas</t>
  </si>
  <si>
    <t>TES_per_household.kWh.LV.Res.HH.Thermal.SH.Gas.WH.Gas.Solar.Solar</t>
  </si>
  <si>
    <t>TES_per_household.kWh.LV.Res.HH.Thermal.SH.Gas.WH.Elc.NoSolar.Elec</t>
  </si>
  <si>
    <t>TES_per_household.kWh.LV.Res.HH.Thermal.SH.Gas.WH.Elc.Solar</t>
  </si>
  <si>
    <t>TES_per_household.kWh.LV.Res.HH.Thermal.SH.Gas.WH.Elc.Solar.Elec</t>
  </si>
  <si>
    <t>TES_per_household.kWh.LV.Res.HH.Thermal.SH.Gas.WH.Elc.Solar.Solar</t>
  </si>
  <si>
    <t>TES_per_household.kWh.LV.Res.HH.Thermal.SH.Gas.CO</t>
  </si>
  <si>
    <t>TES_per_household.kWh.LV.Res.HH.Thermal.SH.Gas.CO.Gas.Gas</t>
  </si>
  <si>
    <t>TES_per_household.kWh.LV.Res.HH.Thermal.SH.Gas.CO.Elc.Elec</t>
  </si>
  <si>
    <t>TES_per_household.kWh.LV.Res.HH.Thermal.SH.Biomass</t>
  </si>
  <si>
    <t>TES_per_household.kWh.LV.Res.HH.Thermal.SH.Biomass.SH</t>
  </si>
  <si>
    <t>TES_per_household.kWh.LV.Res.HH.Thermal.SH.Biomass.SH.Biomass</t>
  </si>
  <si>
    <t>TES_per_household.kWh.LV.Res.HH.Thermal.SH.Biomass.SH.Elec</t>
  </si>
  <si>
    <t>TES_per_household.kWh.LV.Res.HH.Thermal.SH.Biomass.SC</t>
  </si>
  <si>
    <t>TES_per_household.kWh.LV.Res.HH.Thermal.SH.Biomass.SC.AC.Elec</t>
  </si>
  <si>
    <t>TES_per_household.kWh.LV.Res.HH.Thermal.SH.Biomass.WH</t>
  </si>
  <si>
    <t>TES_per_household.kWh.LV.Res.HH.Thermal.SH.Biomass.WH.Biomass.NoSolar.Biomass</t>
  </si>
  <si>
    <t>TES_per_household.kWh.LV.Res.HH.Thermal.SH.Biomass.WH.Biomass.Solar</t>
  </si>
  <si>
    <t>TES_per_household.kWh.LV.Res.HH.Thermal.SH.Biomass.WH.Biomass.Solar.Biomass</t>
  </si>
  <si>
    <t>TES_per_household.kWh.LV.Res.HH.Thermal.SH.Biomass.WH.Biomass.Solar.Solar</t>
  </si>
  <si>
    <t>TES_per_household.kWh.LV.Res.HH.Thermal.SH.Biomass.WH.LPG.NoSolar.LPG</t>
  </si>
  <si>
    <t>TES_per_household.kWh.LV.Res.HH.Thermal.SH.Biomass.WH.LPG.Solar</t>
  </si>
  <si>
    <t>TES_per_household.kWh.LV.Res.HH.Thermal.SH.Biomass.WH.LPG.Solar.LPG</t>
  </si>
  <si>
    <t>TES_per_household.kWh.LV.Res.HH.Thermal.SH.Biomass.WH.LPG.Solar.Solar</t>
  </si>
  <si>
    <t>TES_per_household.kWh.LV.Res.HH.Thermal.SH.Biomass.WH.Elc.NoSolar.Elec</t>
  </si>
  <si>
    <t>TES_per_household.kWh.LV.Res.HH.Thermal.SH.Biomass.WH.Elc.Solar</t>
  </si>
  <si>
    <t>TES_per_household.kWh.LV.Res.HH.Thermal.SH.Biomass.WH.Elc.Solar.Elec</t>
  </si>
  <si>
    <t>TES_per_household.kWh.LV.Res.HH.Thermal.SH.Biomass.WH.Elc.Solar.Solar</t>
  </si>
  <si>
    <t>TES_per_household.kWh.LV.Res.HH.Thermal.SH.Biomass.CO</t>
  </si>
  <si>
    <t>TES_per_household.kWh.LV.Res.HH.Thermal.SH.Biomass.CO.Biomass.Biomass</t>
  </si>
  <si>
    <t>TES_per_household.kWh.LV.Res.HH.Thermal.SH.Biomass.CO.LPG.LPG</t>
  </si>
  <si>
    <t>TES_per_household.kWh.LV.Res.HH.Thermal.SH.Biomass.CO.Elc.Elec</t>
  </si>
  <si>
    <t>TES_per_household.kWh.LV.Res.HH.Thermal.SH.Geo</t>
  </si>
  <si>
    <t>TES_per_household.kWh.LV.Res.HH.Thermal.SH.Geo.SH</t>
  </si>
  <si>
    <t>TES_per_household.kWh.LV.Res.HH.Thermal.SH.Geo.SH.Geo</t>
  </si>
  <si>
    <t>TES_per_household.kWh.LV.Res.HH.Thermal.SH.Geo.SH.Elec</t>
  </si>
  <si>
    <t>TES_per_household.kWh.LV.Res.HH.Thermal.SH.Geo.SC</t>
  </si>
  <si>
    <t>TES_per_household.kWh.LV.Res.HH.Thermal.SH.Geo.SC.AC.Elec</t>
  </si>
  <si>
    <t>TES_per_household.kWh.LV.Res.HH.Thermal.SH.Geo.WH</t>
  </si>
  <si>
    <t>TES_per_household.kWh.LV.Res.HH.Thermal.SH.Geo.WH.Geo.NoSolar.Geo</t>
  </si>
  <si>
    <t>TES_per_household.kWh.LV.Res.HH.Thermal.SH.Geo.WH.Geo.Solar</t>
  </si>
  <si>
    <t>TES_per_household.kWh.LV.Res.HH.Thermal.SH.Geo.WH.Geo.Solar.Geo</t>
  </si>
  <si>
    <t>TES_per_household.kWh.LV.Res.HH.Thermal.SH.Geo.WH.Geo.Solar.Solar</t>
  </si>
  <si>
    <t>TES_per_household.kWh.LV.Res.HH.Thermal.SH.Geo.WH.Elc.NoSolar.Elec</t>
  </si>
  <si>
    <t>TES_per_household.kWh.LV.Res.HH.Thermal.SH.Geo.WH.Elc.Solar</t>
  </si>
  <si>
    <t>TES_per_household.kWh.LV.Res.HH.Thermal.SH.Geo.WH.Elc.Solar.Elec</t>
  </si>
  <si>
    <t>TES_per_household.kWh.LV.Res.HH.Thermal.SH.Geo.WH.Elc.Solar.Solar</t>
  </si>
  <si>
    <t>TES_per_household.kWh.LV.Res.HH.Thermal.SH.Geo.CO</t>
  </si>
  <si>
    <t>TES_per_household.kWh.LV.Res.HH.Thermal.SH.Geo.CO.LPG.LPG</t>
  </si>
  <si>
    <t>TES_per_household.kWh.LV.Res.HH.Thermal.SH.Geo.CO.Elc.Elec</t>
  </si>
  <si>
    <t>TES_per_household.kWh.LV.Res.HH.Thermal.SH.DistrHeat</t>
  </si>
  <si>
    <t>TES_per_household.kWh.LV.Res.HH.Thermal.SH.DistrHeat.SH</t>
  </si>
  <si>
    <t>TES_per_household.kWh.LV.Res.HH.Thermal.SH.DistrHeat.SH.Steam_Distr</t>
  </si>
  <si>
    <t>TES_per_household.kWh.LV.Res.HH.Thermal.SH.DistrHeat.SH.Elec</t>
  </si>
  <si>
    <t>TES_per_household.kWh.LV.Res.HH.Thermal.SH.DistrHeat.SC</t>
  </si>
  <si>
    <t>TES_per_household.kWh.LV.Res.HH.Thermal.SH.DistrHeat.SC.AC.Elec</t>
  </si>
  <si>
    <t>TES_per_household.kWh.LV.Res.HH.Thermal.SH.DistrHeat.WH</t>
  </si>
  <si>
    <t>TES_per_household.kWh.LV.Res.HH.Thermal.SH.DistrHeat.WH.DistrHeat.NoSolar.Steam_Distr</t>
  </si>
  <si>
    <t>TES_per_household.kWh.LV.Res.HH.Thermal.SH.DistrHeat.WH.DistrHeat.Solar</t>
  </si>
  <si>
    <t>TES_per_household.kWh.LV.Res.HH.Thermal.SH.DistrHeat.WH.DistrHeat.Solar.Steam_Distr</t>
  </si>
  <si>
    <t>TES_per_household.kWh.LV.Res.HH.Thermal.SH.DistrHeat.WH.DistrHeat.Solar.Solar</t>
  </si>
  <si>
    <t>TES_per_household.kWh.LV.Res.HH.Thermal.SH.DistrHeat.WH.Elc.NoSolar.Elec</t>
  </si>
  <si>
    <t>TES_per_household.kWh.LV.Res.HH.Thermal.SH.DistrHeat.WH.Elc.Solar</t>
  </si>
  <si>
    <t>TES_per_household.kWh.LV.Res.HH.Thermal.SH.DistrHeat.WH.Elc.Solar.Elec</t>
  </si>
  <si>
    <t>TES_per_household.kWh.LV.Res.HH.Thermal.SH.DistrHeat.WH.Elc.Solar.Solar</t>
  </si>
  <si>
    <t>TES_per_household.kWh.LV.Res.HH.Thermal.SH.DistrHeat.CO</t>
  </si>
  <si>
    <t>TES_per_household.kWh.LV.Res.HH.Thermal.SH.DistrHeat.CO.LPG.LPG</t>
  </si>
  <si>
    <t>TES_per_household.kWh.LV.Res.HH.Thermal.SH.DistrHeat.CO.Elc.Elec</t>
  </si>
  <si>
    <t>TES_per_household.kWh.LV.Res.HH.Thermal.SH.AdvElc</t>
  </si>
  <si>
    <t>TES_per_household.kWh.LV.Res.HH.Thermal.SH.AdvElc.SH</t>
  </si>
  <si>
    <t>TES_per_household.kWh.LV.Res.HH.Thermal.SH.AdvElc.SH.Elec</t>
  </si>
  <si>
    <t>TES_per_household.kWh.LV.Res.HH.Thermal.SH.AdvElc.SC</t>
  </si>
  <si>
    <t>TES_per_household.kWh.LV.Res.HH.Thermal.SH.AdvElc.SC.AC.Elec</t>
  </si>
  <si>
    <t>TES_per_household.kWh.LV.Res.HH.Thermal.SH.AdvElc.WH</t>
  </si>
  <si>
    <t>TES_per_household.kWh.LV.Res.HH.Thermal.SH.AdvElc.WH.LPG.NoSolar.LPG</t>
  </si>
  <si>
    <t>TES_per_household.kWh.LV.Res.HH.Thermal.SH.AdvElc.WH.LPG.Solar</t>
  </si>
  <si>
    <t>TES_per_household.kWh.LV.Res.HH.Thermal.SH.AdvElc.WH.LPG.Solar.LPG</t>
  </si>
  <si>
    <t>TES_per_household.kWh.LV.Res.HH.Thermal.SH.AdvElc.WH.LPG.Solar.Solar</t>
  </si>
  <si>
    <t>TES_per_household.kWh.LV.Res.HH.Thermal.SH.AdvElc.WH.Elc.NoSolar.Elec</t>
  </si>
  <si>
    <t>TES_per_household.kWh.LV.Res.HH.Thermal.SH.AdvElc.WH.Elc.Solar</t>
  </si>
  <si>
    <t>TES_per_household.kWh.LV.Res.HH.Thermal.SH.AdvElc.WH.Elc.Solar.Elec</t>
  </si>
  <si>
    <t>TES_per_household.kWh.LV.Res.HH.Thermal.SH.AdvElc.WH.Elc.Solar.Solar</t>
  </si>
  <si>
    <t>TES_per_household.kWh.LV.Res.HH.Thermal.SH.AdvElc.CO</t>
  </si>
  <si>
    <t>TES_per_household.kWh.LV.Res.HH.Thermal.SH.AdvElc.CO.LPG.LPG</t>
  </si>
  <si>
    <t>TES_per_household.kWh.LV.Res.HH.Thermal.SH.AdvElc.CO.Elc.Elec</t>
  </si>
  <si>
    <t>TES_per_household.kWh.LV.Res.HH.Thermal.SH.ConvElc</t>
  </si>
  <si>
    <t>TES_per_household.kWh.LV.Res.HH.Thermal.SH.ConvElc.SH</t>
  </si>
  <si>
    <t>TES_per_household.kWh.LV.Res.HH.Thermal.SH.ConvElc.SH.Elec</t>
  </si>
  <si>
    <t>TES_per_household.kWh.LV.Res.HH.Thermal.SH.ConvElc.SC</t>
  </si>
  <si>
    <t>TES_per_household.kWh.LV.Res.HH.Thermal.SH.ConvElc.SC.AC.Elec</t>
  </si>
  <si>
    <t>TES_per_household.kWh.LV.Res.HH.Thermal.SH.ConvElc.WH</t>
  </si>
  <si>
    <t>TES_per_household.kWh.LV.Res.HH.Thermal.SH.ConvElc.WH.LPG.NoSolar.LPG</t>
  </si>
  <si>
    <t>TES_per_household.kWh.LV.Res.HH.Thermal.SH.ConvElc.WH.LPG.Solar</t>
  </si>
  <si>
    <t>TES_per_household.kWh.LV.Res.HH.Thermal.SH.ConvElc.WH.LPG.Solar.LPG</t>
  </si>
  <si>
    <t>TES_per_household.kWh.LV.Res.HH.Thermal.SH.ConvElc.WH.LPG.Solar.Solar</t>
  </si>
  <si>
    <t>TES_per_household.kWh.LV.Res.HH.Thermal.SH.ConvElc.WH.Elc.NoSolar.Elec</t>
  </si>
  <si>
    <t>TES_per_household.kWh.LV.Res.HH.Thermal.SH.ConvElc.WH.Elc.Solar</t>
  </si>
  <si>
    <t>TES_per_household.kWh.LV.Res.HH.Thermal.SH.ConvElc.WH.Elc.Solar.Elec</t>
  </si>
  <si>
    <t>TES_per_household.kWh.LV.Res.HH.Thermal.SH.ConvElc.WH.Elc.Solar.Solar</t>
  </si>
  <si>
    <t>TES_per_household.kWh.LV.Res.HH.Thermal.SH.ConvElc.CO</t>
  </si>
  <si>
    <t>TES_per_household.kWh.LV.Res.HH.Thermal.SH.ConvElc.CO.LPG.LPG</t>
  </si>
  <si>
    <t>TES_per_household.kWh.LV.Res.HH.Thermal.SH.ConvElc.CO.Elc.Elec</t>
  </si>
  <si>
    <t>LV - CO2 emissions per household (detailed structure)</t>
  </si>
  <si>
    <t>EMI_per_household.kgCO2.LV.Res.HH.Thermal.SH.Solids</t>
  </si>
  <si>
    <t>EMI_per_household.kgCO2.LV.Res.HH.Thermal.SH.Solids.SH</t>
  </si>
  <si>
    <t>EMI_per_household.kgCO2.LV.Res.HH.Thermal.SH.Solids.SH.Solids</t>
  </si>
  <si>
    <t>EMI_per_household.kgCO2.LV.Res.HH.Thermal.SH.Solids.SH.Elec</t>
  </si>
  <si>
    <t>EMI_per_household.kgCO2.LV.Res.HH.Thermal.SH.Solids.SC</t>
  </si>
  <si>
    <t>EMI_per_household.kgCO2.LV.Res.HH.Thermal.SH.Solids.SC.AC.Elec</t>
  </si>
  <si>
    <t>EMI_per_household.kgCO2.LV.Res.HH.Thermal.SH.Solids.WH</t>
  </si>
  <si>
    <t>EMI_per_household.kgCO2.LV.Res.HH.Thermal.SH.Solids.WH.Solids.NoSolar.Solids</t>
  </si>
  <si>
    <t>EMI_per_household.kgCO2.LV.Res.HH.Thermal.SH.Solids.WH.LPG.NoSolar.LPG</t>
  </si>
  <si>
    <t>EMI_per_household.kgCO2.LV.Res.HH.Thermal.SH.Solids.WH.LPG.Solar</t>
  </si>
  <si>
    <t>EMI_per_household.kgCO2.LV.Res.HH.Thermal.SH.Solids.WH.LPG.Solar.LPG</t>
  </si>
  <si>
    <t>EMI_per_household.kgCO2.LV.Res.HH.Thermal.SH.Solids.WH.LPG.Solar.Solar</t>
  </si>
  <si>
    <t>EMI_per_household.kgCO2.LV.Res.HH.Thermal.SH.Solids.WH.Elc.NoSolar.Elec</t>
  </si>
  <si>
    <t>EMI_per_household.kgCO2.LV.Res.HH.Thermal.SH.Solids.WH.Elc.Solar</t>
  </si>
  <si>
    <t>EMI_per_household.kgCO2.LV.Res.HH.Thermal.SH.Solids.WH.Elc.Solar.Elec</t>
  </si>
  <si>
    <t>EMI_per_household.kgCO2.LV.Res.HH.Thermal.SH.Solids.WH.Elc.Solar.Solar</t>
  </si>
  <si>
    <t>EMI_per_household.kgCO2.LV.Res.HH.Thermal.SH.Solids.CO</t>
  </si>
  <si>
    <t>EMI_per_household.kgCO2.LV.Res.HH.Thermal.SH.Solids.CO.Solids.Solids</t>
  </si>
  <si>
    <t>EMI_per_household.kgCO2.LV.Res.HH.Thermal.SH.Solids.CO.LPG.LPG</t>
  </si>
  <si>
    <t>EMI_per_household.kgCO2.LV.Res.HH.Thermal.SH.Solids.CO.Elc.Elec</t>
  </si>
  <si>
    <t>EMI_per_household.kgCO2.LV.Res.HH.Thermal.SH.LPG</t>
  </si>
  <si>
    <t>EMI_per_household.kgCO2.LV.Res.HH.Thermal.SH.LPG.SH</t>
  </si>
  <si>
    <t>EMI_per_household.kgCO2.LV.Res.HH.Thermal.SH.LPG.SH.LPG</t>
  </si>
  <si>
    <t>EMI_per_household.kgCO2.LV.Res.HH.Thermal.SH.LPG.SH.Elec</t>
  </si>
  <si>
    <t>EMI_per_household.kgCO2.LV.Res.HH.Thermal.SH.LPG.SC</t>
  </si>
  <si>
    <t>EMI_per_household.kgCO2.LV.Res.HH.Thermal.SH.LPG.SC.AC.Elec</t>
  </si>
  <si>
    <t>EMI_per_household.kgCO2.LV.Res.HH.Thermal.SH.LPG.WH</t>
  </si>
  <si>
    <t>EMI_per_household.kgCO2.LV.Res.HH.Thermal.SH.LPG.WH.LPG.NoSolar.LPG</t>
  </si>
  <si>
    <t>EMI_per_household.kgCO2.LV.Res.HH.Thermal.SH.LPG.WH.LPG.Solar</t>
  </si>
  <si>
    <t>EMI_per_household.kgCO2.LV.Res.HH.Thermal.SH.LPG.WH.LPG.Solar.LPG</t>
  </si>
  <si>
    <t>EMI_per_household.kgCO2.LV.Res.HH.Thermal.SH.LPG.WH.LPG.Solar.Solar</t>
  </si>
  <si>
    <t>EMI_per_household.kgCO2.LV.Res.HH.Thermal.SH.LPG.WH.Elc.NoSolar.Elec</t>
  </si>
  <si>
    <t>EMI_per_household.kgCO2.LV.Res.HH.Thermal.SH.LPG.WH.Elc.Solar</t>
  </si>
  <si>
    <t>EMI_per_household.kgCO2.LV.Res.HH.Thermal.SH.LPG.WH.Elc.Solar.Elec</t>
  </si>
  <si>
    <t>EMI_per_household.kgCO2.LV.Res.HH.Thermal.SH.LPG.WH.Elc.Solar.Solar</t>
  </si>
  <si>
    <t>EMI_per_household.kgCO2.LV.Res.HH.Thermal.SH.LPG.CO</t>
  </si>
  <si>
    <t>EMI_per_household.kgCO2.LV.Res.HH.Thermal.SH.LPG.CO.LPG.LPG</t>
  </si>
  <si>
    <t>EMI_per_household.kgCO2.LV.Res.HH.Thermal.SH.LPG.CO.Elc.Elec</t>
  </si>
  <si>
    <t>EMI_per_household.kgCO2.LV.Res.HH.Thermal.SH.Oil</t>
  </si>
  <si>
    <t>EMI_per_household.kgCO2.LV.Res.HH.Thermal.SH.Oil.SH</t>
  </si>
  <si>
    <t>EMI_per_household.kgCO2.LV.Res.HH.Thermal.SH.Oil.SH.Oil</t>
  </si>
  <si>
    <t>EMI_per_household.kgCO2.LV.Res.HH.Thermal.SH.Oil.SH.Elec</t>
  </si>
  <si>
    <t>EMI_per_household.kgCO2.LV.Res.HH.Thermal.SH.Oil.SC</t>
  </si>
  <si>
    <t>EMI_per_household.kgCO2.LV.Res.HH.Thermal.SH.Oil.SC.AC.Elec</t>
  </si>
  <si>
    <t>EMI_per_household.kgCO2.LV.Res.HH.Thermal.SH.Oil.WH</t>
  </si>
  <si>
    <t>EMI_per_household.kgCO2.LV.Res.HH.Thermal.SH.Oil.WH.Oil.NoSolar.Oil</t>
  </si>
  <si>
    <t>EMI_per_household.kgCO2.LV.Res.HH.Thermal.SH.Oil.WH.Oil.Solar</t>
  </si>
  <si>
    <t>EMI_per_household.kgCO2.LV.Res.HH.Thermal.SH.Oil.WH.Oil.Solar.Oil</t>
  </si>
  <si>
    <t>EMI_per_household.kgCO2.LV.Res.HH.Thermal.SH.Oil.WH.Oil.Solar.Solar</t>
  </si>
  <si>
    <t>EMI_per_household.kgCO2.LV.Res.HH.Thermal.SH.Oil.WH.Elc.NoSolar.Elec</t>
  </si>
  <si>
    <t>EMI_per_household.kgCO2.LV.Res.HH.Thermal.SH.Oil.WH.Elc.Solar</t>
  </si>
  <si>
    <t>EMI_per_household.kgCO2.LV.Res.HH.Thermal.SH.Oil.WH.Elc.Solar.Elec</t>
  </si>
  <si>
    <t>EMI_per_household.kgCO2.LV.Res.HH.Thermal.SH.Oil.WH.Elc.Solar.Solar</t>
  </si>
  <si>
    <t>EMI_per_household.kgCO2.LV.Res.HH.Thermal.SH.Oil.CO</t>
  </si>
  <si>
    <t>EMI_per_household.kgCO2.LV.Res.HH.Thermal.SH.Oil.CO.LPG.LPG</t>
  </si>
  <si>
    <t>EMI_per_household.kgCO2.LV.Res.HH.Thermal.SH.Oil.CO.Elc.Elec</t>
  </si>
  <si>
    <t>EMI_per_household.kgCO2.LV.Res.HH.Thermal.SH.Gas</t>
  </si>
  <si>
    <t>EMI_per_household.kgCO2.LV.Res.HH.Thermal.SH.Gas.SH</t>
  </si>
  <si>
    <t>EMI_per_household.kgCO2.LV.Res.HH.Thermal.SH.Gas.SH.Gas</t>
  </si>
  <si>
    <t>EMI_per_household.kgCO2.LV.Res.HH.Thermal.SH.Gas.SH.Elec</t>
  </si>
  <si>
    <t>EMI_per_household.kgCO2.LV.Res.HH.Thermal.SH.Gas.SC</t>
  </si>
  <si>
    <t>EMI_per_household.kgCO2.LV.Res.HH.Thermal.SH.Gas.SC.AC.Elec</t>
  </si>
  <si>
    <t>EMI_per_household.kgCO2.LV.Res.HH.Thermal.SH.Gas.WH</t>
  </si>
  <si>
    <t>EMI_per_household.kgCO2.LV.Res.HH.Thermal.SH.Gas.WH.Gas.NoSolar.Gas</t>
  </si>
  <si>
    <t>EMI_per_household.kgCO2.LV.Res.HH.Thermal.SH.Gas.WH.Gas.Solar</t>
  </si>
  <si>
    <t>EMI_per_household.kgCO2.LV.Res.HH.Thermal.SH.Gas.WH.Gas.Solar.Gas</t>
  </si>
  <si>
    <t>EMI_per_household.kgCO2.LV.Res.HH.Thermal.SH.Gas.WH.Gas.Solar.Solar</t>
  </si>
  <si>
    <t>EMI_per_household.kgCO2.LV.Res.HH.Thermal.SH.Gas.WH.Elc.NoSolar.Elec</t>
  </si>
  <si>
    <t>EMI_per_household.kgCO2.LV.Res.HH.Thermal.SH.Gas.WH.Elc.Solar</t>
  </si>
  <si>
    <t>EMI_per_household.kgCO2.LV.Res.HH.Thermal.SH.Gas.WH.Elc.Solar.Elec</t>
  </si>
  <si>
    <t>EMI_per_household.kgCO2.LV.Res.HH.Thermal.SH.Gas.WH.Elc.Solar.Solar</t>
  </si>
  <si>
    <t>EMI_per_household.kgCO2.LV.Res.HH.Thermal.SH.Gas.CO</t>
  </si>
  <si>
    <t>EMI_per_household.kgCO2.LV.Res.HH.Thermal.SH.Gas.CO.Gas.Gas</t>
  </si>
  <si>
    <t>EMI_per_household.kgCO2.LV.Res.HH.Thermal.SH.Gas.CO.Elc.Elec</t>
  </si>
  <si>
    <t>EMI_per_household.kgCO2.LV.Res.HH.Thermal.SH.Biomass</t>
  </si>
  <si>
    <t>EMI_per_household.kgCO2.LV.Res.HH.Thermal.SH.Biomass.SH</t>
  </si>
  <si>
    <t>EMI_per_household.kgCO2.LV.Res.HH.Thermal.SH.Biomass.SH.Biomass</t>
  </si>
  <si>
    <t>EMI_per_household.kgCO2.LV.Res.HH.Thermal.SH.Biomass.SH.Elec</t>
  </si>
  <si>
    <t>EMI_per_household.kgCO2.LV.Res.HH.Thermal.SH.Biomass.SC</t>
  </si>
  <si>
    <t>EMI_per_household.kgCO2.LV.Res.HH.Thermal.SH.Biomass.SC.AC.Elec</t>
  </si>
  <si>
    <t>EMI_per_household.kgCO2.LV.Res.HH.Thermal.SH.Biomass.WH</t>
  </si>
  <si>
    <t>EMI_per_household.kgCO2.LV.Res.HH.Thermal.SH.Biomass.WH.Biomass.NoSolar.Biomass</t>
  </si>
  <si>
    <t>EMI_per_household.kgCO2.LV.Res.HH.Thermal.SH.Biomass.WH.Biomass.Solar</t>
  </si>
  <si>
    <t>EMI_per_household.kgCO2.LV.Res.HH.Thermal.SH.Biomass.WH.Biomass.Solar.Biomass</t>
  </si>
  <si>
    <t>EMI_per_household.kgCO2.LV.Res.HH.Thermal.SH.Biomass.WH.Biomass.Solar.Solar</t>
  </si>
  <si>
    <t>EMI_per_household.kgCO2.LV.Res.HH.Thermal.SH.Biomass.WH.LPG.NoSolar.LPG</t>
  </si>
  <si>
    <t>EMI_per_household.kgCO2.LV.Res.HH.Thermal.SH.Biomass.WH.LPG.Solar</t>
  </si>
  <si>
    <t>EMI_per_household.kgCO2.LV.Res.HH.Thermal.SH.Biomass.WH.LPG.Solar.LPG</t>
  </si>
  <si>
    <t>EMI_per_household.kgCO2.LV.Res.HH.Thermal.SH.Biomass.WH.LPG.Solar.Solar</t>
  </si>
  <si>
    <t>EMI_per_household.kgCO2.LV.Res.HH.Thermal.SH.Biomass.WH.Elc.NoSolar.Elec</t>
  </si>
  <si>
    <t>EMI_per_household.kgCO2.LV.Res.HH.Thermal.SH.Biomass.WH.Elc.Solar</t>
  </si>
  <si>
    <t>EMI_per_household.kgCO2.LV.Res.HH.Thermal.SH.Biomass.WH.Elc.Solar.Elec</t>
  </si>
  <si>
    <t>EMI_per_household.kgCO2.LV.Res.HH.Thermal.SH.Biomass.WH.Elc.Solar.Solar</t>
  </si>
  <si>
    <t>EMI_per_household.kgCO2.LV.Res.HH.Thermal.SH.Biomass.CO</t>
  </si>
  <si>
    <t>EMI_per_household.kgCO2.LV.Res.HH.Thermal.SH.Biomass.CO.Biomass.Biomass</t>
  </si>
  <si>
    <t>EMI_per_household.kgCO2.LV.Res.HH.Thermal.SH.Biomass.CO.LPG.LPG</t>
  </si>
  <si>
    <t>EMI_per_household.kgCO2.LV.Res.HH.Thermal.SH.Biomass.CO.Elc.Elec</t>
  </si>
  <si>
    <t>EMI_per_household.kgCO2.LV.Res.HH.Thermal.SH.Geo</t>
  </si>
  <si>
    <t>EMI_per_household.kgCO2.LV.Res.HH.Thermal.SH.Geo.SH</t>
  </si>
  <si>
    <t>EMI_per_household.kgCO2.LV.Res.HH.Thermal.SH.Geo.SH.Geo</t>
  </si>
  <si>
    <t>EMI_per_household.kgCO2.LV.Res.HH.Thermal.SH.Geo.SH.Elec</t>
  </si>
  <si>
    <t>EMI_per_household.kgCO2.LV.Res.HH.Thermal.SH.Geo.SC</t>
  </si>
  <si>
    <t>EMI_per_household.kgCO2.LV.Res.HH.Thermal.SH.Geo.SC.AC.Elec</t>
  </si>
  <si>
    <t>EMI_per_household.kgCO2.LV.Res.HH.Thermal.SH.Geo.WH</t>
  </si>
  <si>
    <t>EMI_per_household.kgCO2.LV.Res.HH.Thermal.SH.Geo.WH.Geo.NoSolar.Geo</t>
  </si>
  <si>
    <t>EMI_per_household.kgCO2.LV.Res.HH.Thermal.SH.Geo.WH.Geo.Solar</t>
  </si>
  <si>
    <t>EMI_per_household.kgCO2.LV.Res.HH.Thermal.SH.Geo.WH.Geo.Solar.Geo</t>
  </si>
  <si>
    <t>EMI_per_household.kgCO2.LV.Res.HH.Thermal.SH.Geo.WH.Geo.Solar.Solar</t>
  </si>
  <si>
    <t>EMI_per_household.kgCO2.LV.Res.HH.Thermal.SH.Geo.WH.Elc.NoSolar.Elec</t>
  </si>
  <si>
    <t>EMI_per_household.kgCO2.LV.Res.HH.Thermal.SH.Geo.WH.Elc.Solar</t>
  </si>
  <si>
    <t>EMI_per_household.kgCO2.LV.Res.HH.Thermal.SH.Geo.WH.Elc.Solar.Elec</t>
  </si>
  <si>
    <t>EMI_per_household.kgCO2.LV.Res.HH.Thermal.SH.Geo.WH.Elc.Solar.Solar</t>
  </si>
  <si>
    <t>EMI_per_household.kgCO2.LV.Res.HH.Thermal.SH.Geo.CO</t>
  </si>
  <si>
    <t>EMI_per_household.kgCO2.LV.Res.HH.Thermal.SH.Geo.CO.LPG.LPG</t>
  </si>
  <si>
    <t>EMI_per_household.kgCO2.LV.Res.HH.Thermal.SH.Geo.CO.Elc.Elec</t>
  </si>
  <si>
    <t>EMI_per_household.kgCO2.LV.Res.HH.Thermal.SH.DistrHeat</t>
  </si>
  <si>
    <t>EMI_per_household.kgCO2.LV.Res.HH.Thermal.SH.DistrHeat.SH</t>
  </si>
  <si>
    <t>EMI_per_household.kgCO2.LV.Res.HH.Thermal.SH.DistrHeat.SH.Steam_Distr</t>
  </si>
  <si>
    <t>EMI_per_household.kgCO2.LV.Res.HH.Thermal.SH.DistrHeat.SH.Elec</t>
  </si>
  <si>
    <t>EMI_per_household.kgCO2.LV.Res.HH.Thermal.SH.DistrHeat.SC</t>
  </si>
  <si>
    <t>EMI_per_household.kgCO2.LV.Res.HH.Thermal.SH.DistrHeat.SC.AC.Elec</t>
  </si>
  <si>
    <t>EMI_per_household.kgCO2.LV.Res.HH.Thermal.SH.DistrHeat.WH</t>
  </si>
  <si>
    <t>EMI_per_household.kgCO2.LV.Res.HH.Thermal.SH.DistrHeat.WH.DistrHeat.NoSolar.Steam_Distr</t>
  </si>
  <si>
    <t>EMI_per_household.kgCO2.LV.Res.HH.Thermal.SH.DistrHeat.WH.DistrHeat.Solar</t>
  </si>
  <si>
    <t>EMI_per_household.kgCO2.LV.Res.HH.Thermal.SH.DistrHeat.WH.DistrHeat.Solar.Steam_Distr</t>
  </si>
  <si>
    <t>EMI_per_household.kgCO2.LV.Res.HH.Thermal.SH.DistrHeat.WH.DistrHeat.Solar.Solar</t>
  </si>
  <si>
    <t>EMI_per_household.kgCO2.LV.Res.HH.Thermal.SH.DistrHeat.WH.Elc.NoSolar.Elec</t>
  </si>
  <si>
    <t>EMI_per_household.kgCO2.LV.Res.HH.Thermal.SH.DistrHeat.WH.Elc.Solar</t>
  </si>
  <si>
    <t>EMI_per_household.kgCO2.LV.Res.HH.Thermal.SH.DistrHeat.WH.Elc.Solar.Elec</t>
  </si>
  <si>
    <t>EMI_per_household.kgCO2.LV.Res.HH.Thermal.SH.DistrHeat.WH.Elc.Solar.Solar</t>
  </si>
  <si>
    <t>EMI_per_household.kgCO2.LV.Res.HH.Thermal.SH.DistrHeat.CO</t>
  </si>
  <si>
    <t>EMI_per_household.kgCO2.LV.Res.HH.Thermal.SH.DistrHeat.CO.LPG.LPG</t>
  </si>
  <si>
    <t>EMI_per_household.kgCO2.LV.Res.HH.Thermal.SH.DistrHeat.CO.Elc.Elec</t>
  </si>
  <si>
    <t>EMI_per_household.kgCO2.LV.Res.HH.Thermal.SH.AdvElc</t>
  </si>
  <si>
    <t>EMI_per_household.kgCO2.LV.Res.HH.Thermal.SH.AdvElc.SH</t>
  </si>
  <si>
    <t>EMI_per_household.kgCO2.LV.Res.HH.Thermal.SH.AdvElc.SH.Elec</t>
  </si>
  <si>
    <t>EMI_per_household.kgCO2.LV.Res.HH.Thermal.SH.AdvElc.SC</t>
  </si>
  <si>
    <t>EMI_per_household.kgCO2.LV.Res.HH.Thermal.SH.AdvElc.SC.AC.Elec</t>
  </si>
  <si>
    <t>EMI_per_household.kgCO2.LV.Res.HH.Thermal.SH.AdvElc.WH</t>
  </si>
  <si>
    <t>EMI_per_household.kgCO2.LV.Res.HH.Thermal.SH.AdvElc.WH.LPG.NoSolar.LPG</t>
  </si>
  <si>
    <t>EMI_per_household.kgCO2.LV.Res.HH.Thermal.SH.AdvElc.WH.LPG.Solar</t>
  </si>
  <si>
    <t>EMI_per_household.kgCO2.LV.Res.HH.Thermal.SH.AdvElc.WH.LPG.Solar.LPG</t>
  </si>
  <si>
    <t>EMI_per_household.kgCO2.LV.Res.HH.Thermal.SH.AdvElc.WH.LPG.Solar.Solar</t>
  </si>
  <si>
    <t>EMI_per_household.kgCO2.LV.Res.HH.Thermal.SH.AdvElc.WH.Elc.NoSolar.Elec</t>
  </si>
  <si>
    <t>EMI_per_household.kgCO2.LV.Res.HH.Thermal.SH.AdvElc.WH.Elc.Solar</t>
  </si>
  <si>
    <t>EMI_per_household.kgCO2.LV.Res.HH.Thermal.SH.AdvElc.WH.Elc.Solar.Elec</t>
  </si>
  <si>
    <t>EMI_per_household.kgCO2.LV.Res.HH.Thermal.SH.AdvElc.WH.Elc.Solar.Solar</t>
  </si>
  <si>
    <t>EMI_per_household.kgCO2.LV.Res.HH.Thermal.SH.AdvElc.CO</t>
  </si>
  <si>
    <t>EMI_per_household.kgCO2.LV.Res.HH.Thermal.SH.AdvElc.CO.LPG.LPG</t>
  </si>
  <si>
    <t>EMI_per_household.kgCO2.LV.Res.HH.Thermal.SH.AdvElc.CO.Elc.Elec</t>
  </si>
  <si>
    <t>EMI_per_household.kgCO2.LV.Res.HH.Thermal.SH.ConvElc</t>
  </si>
  <si>
    <t>EMI_per_household.kgCO2.LV.Res.HH.Thermal.SH.ConvElc.SH</t>
  </si>
  <si>
    <t>EMI_per_household.kgCO2.LV.Res.HH.Thermal.SH.ConvElc.SH.Elec</t>
  </si>
  <si>
    <t>EMI_per_household.kgCO2.LV.Res.HH.Thermal.SH.ConvElc.SC</t>
  </si>
  <si>
    <t>EMI_per_household.kgCO2.LV.Res.HH.Thermal.SH.ConvElc.SC.AC.Elec</t>
  </si>
  <si>
    <t>EMI_per_household.kgCO2.LV.Res.HH.Thermal.SH.ConvElc.WH</t>
  </si>
  <si>
    <t>EMI_per_household.kgCO2.LV.Res.HH.Thermal.SH.ConvElc.WH.LPG.NoSolar.LPG</t>
  </si>
  <si>
    <t>EMI_per_household.kgCO2.LV.Res.HH.Thermal.SH.ConvElc.WH.LPG.Solar</t>
  </si>
  <si>
    <t>EMI_per_household.kgCO2.LV.Res.HH.Thermal.SH.ConvElc.WH.LPG.Solar.LPG</t>
  </si>
  <si>
    <t>EMI_per_household.kgCO2.LV.Res.HH.Thermal.SH.ConvElc.WH.LPG.Solar.Solar</t>
  </si>
  <si>
    <t>EMI_per_household.kgCO2.LV.Res.HH.Thermal.SH.ConvElc.WH.Elc.NoSolar.Elec</t>
  </si>
  <si>
    <t>EMI_per_household.kgCO2.LV.Res.HH.Thermal.SH.ConvElc.WH.Elc.Solar</t>
  </si>
  <si>
    <t>EMI_per_household.kgCO2.LV.Res.HH.Thermal.SH.ConvElc.WH.Elc.Solar.Elec</t>
  </si>
  <si>
    <t>EMI_per_household.kgCO2.LV.Res.HH.Thermal.SH.ConvElc.WH.Elc.Solar.Solar</t>
  </si>
  <si>
    <t>EMI_per_household.kgCO2.LV.Res.HH.Thermal.SH.ConvElc.CO</t>
  </si>
  <si>
    <t>EMI_per_household.kgCO2.LV.Res.HH.Thermal.SH.ConvElc.CO.LPG.LPG</t>
  </si>
  <si>
    <t>EMI_per_household.kgCO2.LV.Res.HH.Thermal.SH.ConvElc.CO.Elc.Elec</t>
  </si>
  <si>
    <t>LV - Final energy consumption per surface area (detailed structure)</t>
  </si>
  <si>
    <t>FEC_per_sqm.kWh.LV.Res.HH.Thermal.SH.Solids</t>
  </si>
  <si>
    <t>FEC_per_sqm.kWh.LV.Res.HH.Thermal.SH.Solids.SH</t>
  </si>
  <si>
    <t>FEC_per_sqm.kWh.LV.Res.HH.Thermal.SH.Solids.SH.Solids</t>
  </si>
  <si>
    <t>FEC_per_sqm.kWh.LV.Res.HH.Thermal.SH.Solids.SH.Elec</t>
  </si>
  <si>
    <t>FEC_per_sqm.kWh.LV.Res.HH.Thermal.SH.Solids.SC</t>
  </si>
  <si>
    <t>FEC_per_sqm.kWh.LV.Res.HH.Thermal.SH.Solids.SC.AC.Elec</t>
  </si>
  <si>
    <t>FEC_per_sqm.kWh.LV.Res.HH.Thermal.SH.Solids.WH</t>
  </si>
  <si>
    <t>FEC_per_sqm.kWh.LV.Res.HH.Thermal.SH.Solids.WH.Solids.NoSolar.Solids</t>
  </si>
  <si>
    <t>FEC_per_sqm.kWh.LV.Res.HH.Thermal.SH.Solids.WH.LPG.NoSolar.LPG</t>
  </si>
  <si>
    <t>FEC_per_sqm.kWh.LV.Res.HH.Thermal.SH.Solids.WH.LPG.Solar</t>
  </si>
  <si>
    <t>FEC_per_sqm.kWh.LV.Res.HH.Thermal.SH.Solids.WH.LPG.Solar.LPG</t>
  </si>
  <si>
    <t>FEC_per_sqm.kWh.LV.Res.HH.Thermal.SH.Solids.WH.LPG.Solar.Solar</t>
  </si>
  <si>
    <t>FEC_per_sqm.kWh.LV.Res.HH.Thermal.SH.Solids.WH.Elc.NoSolar.Elec</t>
  </si>
  <si>
    <t>FEC_per_sqm.kWh.LV.Res.HH.Thermal.SH.Solids.WH.Elc.Solar</t>
  </si>
  <si>
    <t>FEC_per_sqm.kWh.LV.Res.HH.Thermal.SH.Solids.WH.Elc.Solar.Elec</t>
  </si>
  <si>
    <t>FEC_per_sqm.kWh.LV.Res.HH.Thermal.SH.Solids.WH.Elc.Solar.Solar</t>
  </si>
  <si>
    <t>FEC_per_sqm.kWh.LV.Res.HH.Thermal.SH.Solids.CO</t>
  </si>
  <si>
    <t>FEC_per_sqm.kWh.LV.Res.HH.Thermal.SH.Solids.CO.Solids.Solids</t>
  </si>
  <si>
    <t>FEC_per_sqm.kWh.LV.Res.HH.Thermal.SH.Solids.CO.LPG.LPG</t>
  </si>
  <si>
    <t>FEC_per_sqm.kWh.LV.Res.HH.Thermal.SH.Solids.CO.Elc.Elec</t>
  </si>
  <si>
    <t>FEC_per_sqm.kWh.LV.Res.HH.Thermal.SH.LPG</t>
  </si>
  <si>
    <t>FEC_per_sqm.kWh.LV.Res.HH.Thermal.SH.LPG.SH</t>
  </si>
  <si>
    <t>FEC_per_sqm.kWh.LV.Res.HH.Thermal.SH.LPG.SH.LPG</t>
  </si>
  <si>
    <t>FEC_per_sqm.kWh.LV.Res.HH.Thermal.SH.LPG.SH.Elec</t>
  </si>
  <si>
    <t>FEC_per_sqm.kWh.LV.Res.HH.Thermal.SH.LPG.SC</t>
  </si>
  <si>
    <t>FEC_per_sqm.kWh.LV.Res.HH.Thermal.SH.LPG.SC.AC.Elec</t>
  </si>
  <si>
    <t>FEC_per_sqm.kWh.LV.Res.HH.Thermal.SH.LPG.WH</t>
  </si>
  <si>
    <t>FEC_per_sqm.kWh.LV.Res.HH.Thermal.SH.LPG.WH.LPG.NoSolar.LPG</t>
  </si>
  <si>
    <t>FEC_per_sqm.kWh.LV.Res.HH.Thermal.SH.LPG.WH.LPG.Solar</t>
  </si>
  <si>
    <t>FEC_per_sqm.kWh.LV.Res.HH.Thermal.SH.LPG.WH.LPG.Solar.LPG</t>
  </si>
  <si>
    <t>FEC_per_sqm.kWh.LV.Res.HH.Thermal.SH.LPG.WH.LPG.Solar.Solar</t>
  </si>
  <si>
    <t>FEC_per_sqm.kWh.LV.Res.HH.Thermal.SH.LPG.WH.Elc.NoSolar.Elec</t>
  </si>
  <si>
    <t>FEC_per_sqm.kWh.LV.Res.HH.Thermal.SH.LPG.WH.Elc.Solar</t>
  </si>
  <si>
    <t>FEC_per_sqm.kWh.LV.Res.HH.Thermal.SH.LPG.WH.Elc.Solar.Elec</t>
  </si>
  <si>
    <t>FEC_per_sqm.kWh.LV.Res.HH.Thermal.SH.LPG.WH.Elc.Solar.Solar</t>
  </si>
  <si>
    <t>FEC_per_sqm.kWh.LV.Res.HH.Thermal.SH.LPG.CO</t>
  </si>
  <si>
    <t>FEC_per_sqm.kWh.LV.Res.HH.Thermal.SH.LPG.CO.LPG.LPG</t>
  </si>
  <si>
    <t>FEC_per_sqm.kWh.LV.Res.HH.Thermal.SH.LPG.CO.Elc.Elec</t>
  </si>
  <si>
    <t>FEC_per_sqm.kWh.LV.Res.HH.Thermal.SH.Oil</t>
  </si>
  <si>
    <t>FEC_per_sqm.kWh.LV.Res.HH.Thermal.SH.Oil.SH</t>
  </si>
  <si>
    <t>FEC_per_sqm.kWh.LV.Res.HH.Thermal.SH.Oil.SH.Oil</t>
  </si>
  <si>
    <t>FEC_per_sqm.kWh.LV.Res.HH.Thermal.SH.Oil.SH.Elec</t>
  </si>
  <si>
    <t>FEC_per_sqm.kWh.LV.Res.HH.Thermal.SH.Oil.SC</t>
  </si>
  <si>
    <t>FEC_per_sqm.kWh.LV.Res.HH.Thermal.SH.Oil.SC.AC.Elec</t>
  </si>
  <si>
    <t>FEC_per_sqm.kWh.LV.Res.HH.Thermal.SH.Oil.WH</t>
  </si>
  <si>
    <t>FEC_per_sqm.kWh.LV.Res.HH.Thermal.SH.Oil.WH.Oil.NoSolar.Oil</t>
  </si>
  <si>
    <t>FEC_per_sqm.kWh.LV.Res.HH.Thermal.SH.Oil.WH.Oil.Solar</t>
  </si>
  <si>
    <t>FEC_per_sqm.kWh.LV.Res.HH.Thermal.SH.Oil.WH.Oil.Solar.Oil</t>
  </si>
  <si>
    <t>FEC_per_sqm.kWh.LV.Res.HH.Thermal.SH.Oil.WH.Oil.Solar.Solar</t>
  </si>
  <si>
    <t>FEC_per_sqm.kWh.LV.Res.HH.Thermal.SH.Oil.WH.Elc.NoSolar.Elec</t>
  </si>
  <si>
    <t>FEC_per_sqm.kWh.LV.Res.HH.Thermal.SH.Oil.WH.Elc.Solar</t>
  </si>
  <si>
    <t>FEC_per_sqm.kWh.LV.Res.HH.Thermal.SH.Oil.WH.Elc.Solar.Elec</t>
  </si>
  <si>
    <t>FEC_per_sqm.kWh.LV.Res.HH.Thermal.SH.Oil.WH.Elc.Solar.Solar</t>
  </si>
  <si>
    <t>FEC_per_sqm.kWh.LV.Res.HH.Thermal.SH.Oil.CO</t>
  </si>
  <si>
    <t>FEC_per_sqm.kWh.LV.Res.HH.Thermal.SH.Oil.CO.LPG.LPG</t>
  </si>
  <si>
    <t>FEC_per_sqm.kWh.LV.Res.HH.Thermal.SH.Oil.CO.Elc.Elec</t>
  </si>
  <si>
    <t>FEC_per_sqm.kWh.LV.Res.HH.Thermal.SH.Gas</t>
  </si>
  <si>
    <t>FEC_per_sqm.kWh.LV.Res.HH.Thermal.SH.Gas.SH</t>
  </si>
  <si>
    <t>FEC_per_sqm.kWh.LV.Res.HH.Thermal.SH.Gas.SH.Gas</t>
  </si>
  <si>
    <t>FEC_per_sqm.kWh.LV.Res.HH.Thermal.SH.Gas.SH.Elec</t>
  </si>
  <si>
    <t>FEC_per_sqm.kWh.LV.Res.HH.Thermal.SH.Gas.SC</t>
  </si>
  <si>
    <t>FEC_per_sqm.kWh.LV.Res.HH.Thermal.SH.Gas.SC.AC.Elec</t>
  </si>
  <si>
    <t>FEC_per_sqm.kWh.LV.Res.HH.Thermal.SH.Gas.WH</t>
  </si>
  <si>
    <t>FEC_per_sqm.kWh.LV.Res.HH.Thermal.SH.Gas.WH.Gas.NoSolar.Gas</t>
  </si>
  <si>
    <t>FEC_per_sqm.kWh.LV.Res.HH.Thermal.SH.Gas.WH.Gas.Solar</t>
  </si>
  <si>
    <t>FEC_per_sqm.kWh.LV.Res.HH.Thermal.SH.Gas.WH.Gas.Solar.Gas</t>
  </si>
  <si>
    <t>FEC_per_sqm.kWh.LV.Res.HH.Thermal.SH.Gas.WH.Gas.Solar.Solar</t>
  </si>
  <si>
    <t>FEC_per_sqm.kWh.LV.Res.HH.Thermal.SH.Gas.WH.Elc.NoSolar.Elec</t>
  </si>
  <si>
    <t>FEC_per_sqm.kWh.LV.Res.HH.Thermal.SH.Gas.WH.Elc.Solar</t>
  </si>
  <si>
    <t>FEC_per_sqm.kWh.LV.Res.HH.Thermal.SH.Gas.WH.Elc.Solar.Elec</t>
  </si>
  <si>
    <t>FEC_per_sqm.kWh.LV.Res.HH.Thermal.SH.Gas.WH.Elc.Solar.Solar</t>
  </si>
  <si>
    <t>FEC_per_sqm.kWh.LV.Res.HH.Thermal.SH.Gas.CO</t>
  </si>
  <si>
    <t>FEC_per_sqm.kWh.LV.Res.HH.Thermal.SH.Gas.CO.Gas.Gas</t>
  </si>
  <si>
    <t>FEC_per_sqm.kWh.LV.Res.HH.Thermal.SH.Gas.CO.Elc.Elec</t>
  </si>
  <si>
    <t>FEC_per_sqm.kWh.LV.Res.HH.Thermal.SH.Biomass</t>
  </si>
  <si>
    <t>FEC_per_sqm.kWh.LV.Res.HH.Thermal.SH.Biomass.SH</t>
  </si>
  <si>
    <t>FEC_per_sqm.kWh.LV.Res.HH.Thermal.SH.Biomass.SH.Biomass</t>
  </si>
  <si>
    <t>FEC_per_sqm.kWh.LV.Res.HH.Thermal.SH.Biomass.SH.Elec</t>
  </si>
  <si>
    <t>FEC_per_sqm.kWh.LV.Res.HH.Thermal.SH.Biomass.SC</t>
  </si>
  <si>
    <t>FEC_per_sqm.kWh.LV.Res.HH.Thermal.SH.Biomass.SC.AC.Elec</t>
  </si>
  <si>
    <t>FEC_per_sqm.kWh.LV.Res.HH.Thermal.SH.Biomass.WH</t>
  </si>
  <si>
    <t>FEC_per_sqm.kWh.LV.Res.HH.Thermal.SH.Biomass.WH.Biomass.NoSolar.Biomass</t>
  </si>
  <si>
    <t>FEC_per_sqm.kWh.LV.Res.HH.Thermal.SH.Biomass.WH.Biomass.Solar</t>
  </si>
  <si>
    <t>FEC_per_sqm.kWh.LV.Res.HH.Thermal.SH.Biomass.WH.Biomass.Solar.Biomass</t>
  </si>
  <si>
    <t>FEC_per_sqm.kWh.LV.Res.HH.Thermal.SH.Biomass.WH.Biomass.Solar.Solar</t>
  </si>
  <si>
    <t>FEC_per_sqm.kWh.LV.Res.HH.Thermal.SH.Biomass.WH.LPG.NoSolar.LPG</t>
  </si>
  <si>
    <t>FEC_per_sqm.kWh.LV.Res.HH.Thermal.SH.Biomass.WH.LPG.Solar</t>
  </si>
  <si>
    <t>FEC_per_sqm.kWh.LV.Res.HH.Thermal.SH.Biomass.WH.LPG.Solar.LPG</t>
  </si>
  <si>
    <t>FEC_per_sqm.kWh.LV.Res.HH.Thermal.SH.Biomass.WH.LPG.Solar.Solar</t>
  </si>
  <si>
    <t>FEC_per_sqm.kWh.LV.Res.HH.Thermal.SH.Biomass.WH.Elc.NoSolar.Elec</t>
  </si>
  <si>
    <t>FEC_per_sqm.kWh.LV.Res.HH.Thermal.SH.Biomass.WH.Elc.Solar</t>
  </si>
  <si>
    <t>FEC_per_sqm.kWh.LV.Res.HH.Thermal.SH.Biomass.WH.Elc.Solar.Elec</t>
  </si>
  <si>
    <t>FEC_per_sqm.kWh.LV.Res.HH.Thermal.SH.Biomass.WH.Elc.Solar.Solar</t>
  </si>
  <si>
    <t>FEC_per_sqm.kWh.LV.Res.HH.Thermal.SH.Biomass.CO</t>
  </si>
  <si>
    <t>FEC_per_sqm.kWh.LV.Res.HH.Thermal.SH.Biomass.CO.Biomass.Biomass</t>
  </si>
  <si>
    <t>FEC_per_sqm.kWh.LV.Res.HH.Thermal.SH.Biomass.CO.LPG.LPG</t>
  </si>
  <si>
    <t>FEC_per_sqm.kWh.LV.Res.HH.Thermal.SH.Biomass.CO.Elc.Elec</t>
  </si>
  <si>
    <t>FEC_per_sqm.kWh.LV.Res.HH.Thermal.SH.Geo</t>
  </si>
  <si>
    <t>FEC_per_sqm.kWh.LV.Res.HH.Thermal.SH.Geo.SH</t>
  </si>
  <si>
    <t>FEC_per_sqm.kWh.LV.Res.HH.Thermal.SH.Geo.SH.Geo</t>
  </si>
  <si>
    <t>FEC_per_sqm.kWh.LV.Res.HH.Thermal.SH.Geo.SH.Elec</t>
  </si>
  <si>
    <t>FEC_per_sqm.kWh.LV.Res.HH.Thermal.SH.Geo.SC</t>
  </si>
  <si>
    <t>FEC_per_sqm.kWh.LV.Res.HH.Thermal.SH.Geo.SC.AC.Elec</t>
  </si>
  <si>
    <t>FEC_per_sqm.kWh.LV.Res.HH.Thermal.SH.Geo.WH</t>
  </si>
  <si>
    <t>FEC_per_sqm.kWh.LV.Res.HH.Thermal.SH.Geo.WH.Geo.NoSolar.Geo</t>
  </si>
  <si>
    <t>FEC_per_sqm.kWh.LV.Res.HH.Thermal.SH.Geo.WH.Geo.Solar</t>
  </si>
  <si>
    <t>FEC_per_sqm.kWh.LV.Res.HH.Thermal.SH.Geo.WH.Geo.Solar.Geo</t>
  </si>
  <si>
    <t>FEC_per_sqm.kWh.LV.Res.HH.Thermal.SH.Geo.WH.Geo.Solar.Solar</t>
  </si>
  <si>
    <t>FEC_per_sqm.kWh.LV.Res.HH.Thermal.SH.Geo.WH.Elc.NoSolar.Elec</t>
  </si>
  <si>
    <t>FEC_per_sqm.kWh.LV.Res.HH.Thermal.SH.Geo.WH.Elc.Solar</t>
  </si>
  <si>
    <t>FEC_per_sqm.kWh.LV.Res.HH.Thermal.SH.Geo.WH.Elc.Solar.Elec</t>
  </si>
  <si>
    <t>FEC_per_sqm.kWh.LV.Res.HH.Thermal.SH.Geo.WH.Elc.Solar.Solar</t>
  </si>
  <si>
    <t>FEC_per_sqm.kWh.LV.Res.HH.Thermal.SH.Geo.CO</t>
  </si>
  <si>
    <t>FEC_per_sqm.kWh.LV.Res.HH.Thermal.SH.Geo.CO.LPG.LPG</t>
  </si>
  <si>
    <t>FEC_per_sqm.kWh.LV.Res.HH.Thermal.SH.Geo.CO.Elc.Elec</t>
  </si>
  <si>
    <t>FEC_per_sqm.kWh.LV.Res.HH.Thermal.SH.DistrHeat</t>
  </si>
  <si>
    <t>FEC_per_sqm.kWh.LV.Res.HH.Thermal.SH.DistrHeat.SH</t>
  </si>
  <si>
    <t>FEC_per_sqm.kWh.LV.Res.HH.Thermal.SH.DistrHeat.SH.Steam_Distr</t>
  </si>
  <si>
    <t>FEC_per_sqm.kWh.LV.Res.HH.Thermal.SH.DistrHeat.SH.Elec</t>
  </si>
  <si>
    <t>FEC_per_sqm.kWh.LV.Res.HH.Thermal.SH.DistrHeat.SC</t>
  </si>
  <si>
    <t>FEC_per_sqm.kWh.LV.Res.HH.Thermal.SH.DistrHeat.SC.AC.Elec</t>
  </si>
  <si>
    <t>FEC_per_sqm.kWh.LV.Res.HH.Thermal.SH.DistrHeat.WH</t>
  </si>
  <si>
    <t>FEC_per_sqm.kWh.LV.Res.HH.Thermal.SH.DistrHeat.WH.DistrHeat.NoSolar.Steam_Distr</t>
  </si>
  <si>
    <t>FEC_per_sqm.kWh.LV.Res.HH.Thermal.SH.DistrHeat.WH.DistrHeat.Solar</t>
  </si>
  <si>
    <t>FEC_per_sqm.kWh.LV.Res.HH.Thermal.SH.DistrHeat.WH.DistrHeat.Solar.Steam_Distr</t>
  </si>
  <si>
    <t>FEC_per_sqm.kWh.LV.Res.HH.Thermal.SH.DistrHeat.WH.DistrHeat.Solar.Solar</t>
  </si>
  <si>
    <t>FEC_per_sqm.kWh.LV.Res.HH.Thermal.SH.DistrHeat.WH.Elc.NoSolar.Elec</t>
  </si>
  <si>
    <t>FEC_per_sqm.kWh.LV.Res.HH.Thermal.SH.DistrHeat.WH.Elc.Solar</t>
  </si>
  <si>
    <t>FEC_per_sqm.kWh.LV.Res.HH.Thermal.SH.DistrHeat.WH.Elc.Solar.Elec</t>
  </si>
  <si>
    <t>FEC_per_sqm.kWh.LV.Res.HH.Thermal.SH.DistrHeat.WH.Elc.Solar.Solar</t>
  </si>
  <si>
    <t>FEC_per_sqm.kWh.LV.Res.HH.Thermal.SH.DistrHeat.CO</t>
  </si>
  <si>
    <t>FEC_per_sqm.kWh.LV.Res.HH.Thermal.SH.DistrHeat.CO.LPG.LPG</t>
  </si>
  <si>
    <t>FEC_per_sqm.kWh.LV.Res.HH.Thermal.SH.DistrHeat.CO.Elc.Elec</t>
  </si>
  <si>
    <t>FEC_per_sqm.kWh.LV.Res.HH.Thermal.SH.AdvElc</t>
  </si>
  <si>
    <t>FEC_per_sqm.kWh.LV.Res.HH.Thermal.SH.AdvElc.SH</t>
  </si>
  <si>
    <t>FEC_per_sqm.kWh.LV.Res.HH.Thermal.SH.AdvElc.SH.Elec</t>
  </si>
  <si>
    <t>FEC_per_sqm.kWh.LV.Res.HH.Thermal.SH.AdvElc.SC</t>
  </si>
  <si>
    <t>FEC_per_sqm.kWh.LV.Res.HH.Thermal.SH.AdvElc.SC.AC.Elec</t>
  </si>
  <si>
    <t>FEC_per_sqm.kWh.LV.Res.HH.Thermal.SH.AdvElc.WH</t>
  </si>
  <si>
    <t>FEC_per_sqm.kWh.LV.Res.HH.Thermal.SH.AdvElc.WH.LPG.NoSolar.LPG</t>
  </si>
  <si>
    <t>FEC_per_sqm.kWh.LV.Res.HH.Thermal.SH.AdvElc.WH.LPG.Solar</t>
  </si>
  <si>
    <t>FEC_per_sqm.kWh.LV.Res.HH.Thermal.SH.AdvElc.WH.LPG.Solar.LPG</t>
  </si>
  <si>
    <t>FEC_per_sqm.kWh.LV.Res.HH.Thermal.SH.AdvElc.WH.LPG.Solar.Solar</t>
  </si>
  <si>
    <t>FEC_per_sqm.kWh.LV.Res.HH.Thermal.SH.AdvElc.WH.Elc.NoSolar.Elec</t>
  </si>
  <si>
    <t>FEC_per_sqm.kWh.LV.Res.HH.Thermal.SH.AdvElc.WH.Elc.Solar</t>
  </si>
  <si>
    <t>FEC_per_sqm.kWh.LV.Res.HH.Thermal.SH.AdvElc.WH.Elc.Solar.Elec</t>
  </si>
  <si>
    <t>FEC_per_sqm.kWh.LV.Res.HH.Thermal.SH.AdvElc.WH.Elc.Solar.Solar</t>
  </si>
  <si>
    <t>FEC_per_sqm.kWh.LV.Res.HH.Thermal.SH.AdvElc.CO</t>
  </si>
  <si>
    <t>FEC_per_sqm.kWh.LV.Res.HH.Thermal.SH.AdvElc.CO.LPG.LPG</t>
  </si>
  <si>
    <t>FEC_per_sqm.kWh.LV.Res.HH.Thermal.SH.AdvElc.CO.Elc.Elec</t>
  </si>
  <si>
    <t>FEC_per_sqm.kWh.LV.Res.HH.Thermal.SH.ConvElc</t>
  </si>
  <si>
    <t>FEC_per_sqm.kWh.LV.Res.HH.Thermal.SH.ConvElc.SH</t>
  </si>
  <si>
    <t>FEC_per_sqm.kWh.LV.Res.HH.Thermal.SH.ConvElc.SH.Elec</t>
  </si>
  <si>
    <t>FEC_per_sqm.kWh.LV.Res.HH.Thermal.SH.ConvElc.SC</t>
  </si>
  <si>
    <t>FEC_per_sqm.kWh.LV.Res.HH.Thermal.SH.ConvElc.SC.AC.Elec</t>
  </si>
  <si>
    <t>FEC_per_sqm.kWh.LV.Res.HH.Thermal.SH.ConvElc.WH</t>
  </si>
  <si>
    <t>FEC_per_sqm.kWh.LV.Res.HH.Thermal.SH.ConvElc.WH.LPG.NoSolar.LPG</t>
  </si>
  <si>
    <t>FEC_per_sqm.kWh.LV.Res.HH.Thermal.SH.ConvElc.WH.LPG.Solar</t>
  </si>
  <si>
    <t>FEC_per_sqm.kWh.LV.Res.HH.Thermal.SH.ConvElc.WH.LPG.Solar.LPG</t>
  </si>
  <si>
    <t>FEC_per_sqm.kWh.LV.Res.HH.Thermal.SH.ConvElc.WH.LPG.Solar.Solar</t>
  </si>
  <si>
    <t>FEC_per_sqm.kWh.LV.Res.HH.Thermal.SH.ConvElc.WH.Elc.NoSolar.Elec</t>
  </si>
  <si>
    <t>FEC_per_sqm.kWh.LV.Res.HH.Thermal.SH.ConvElc.WH.Elc.Solar</t>
  </si>
  <si>
    <t>FEC_per_sqm.kWh.LV.Res.HH.Thermal.SH.ConvElc.WH.Elc.Solar.Elec</t>
  </si>
  <si>
    <t>FEC_per_sqm.kWh.LV.Res.HH.Thermal.SH.ConvElc.WH.Elc.Solar.Solar</t>
  </si>
  <si>
    <t>FEC_per_sqm.kWh.LV.Res.HH.Thermal.SH.ConvElc.CO</t>
  </si>
  <si>
    <t>FEC_per_sqm.kWh.LV.Res.HH.Thermal.SH.ConvElc.CO.LPG.LPG</t>
  </si>
  <si>
    <t>FEC_per_sqm.kWh.LV.Res.HH.Thermal.SH.ConvElc.CO.Elc.Elec</t>
  </si>
  <si>
    <t>LV - Thermal energy service per surface area (detailed structure)</t>
  </si>
  <si>
    <t>TES_per_sqm.kWh.LV.Res.HH.Thermal.SH.Solids</t>
  </si>
  <si>
    <t>TES_per_sqm.kWh.LV.Res.HH.Thermal.SH.Solids.SH</t>
  </si>
  <si>
    <t>TES_per_sqm.kWh.LV.Res.HH.Thermal.SH.Solids.SH.Solids</t>
  </si>
  <si>
    <t>TES_per_sqm.kWh.LV.Res.HH.Thermal.SH.Solids.SH.Elec</t>
  </si>
  <si>
    <t>TES_per_sqm.kWh.LV.Res.HH.Thermal.SH.Solids.SC</t>
  </si>
  <si>
    <t>TES_per_sqm.kWh.LV.Res.HH.Thermal.SH.Solids.SC.AC.Elec</t>
  </si>
  <si>
    <t>TES_per_sqm.kWh.LV.Res.HH.Thermal.SH.Solids.WH</t>
  </si>
  <si>
    <t>TES_per_sqm.kWh.LV.Res.HH.Thermal.SH.Solids.WH.Solids.NoSolar.Solids</t>
  </si>
  <si>
    <t>TES_per_sqm.kWh.LV.Res.HH.Thermal.SH.Solids.WH.LPG.NoSolar.LPG</t>
  </si>
  <si>
    <t>TES_per_sqm.kWh.LV.Res.HH.Thermal.SH.Solids.WH.LPG.Solar</t>
  </si>
  <si>
    <t>TES_per_sqm.kWh.LV.Res.HH.Thermal.SH.Solids.WH.LPG.Solar.LPG</t>
  </si>
  <si>
    <t>TES_per_sqm.kWh.LV.Res.HH.Thermal.SH.Solids.WH.LPG.Solar.Solar</t>
  </si>
  <si>
    <t>TES_per_sqm.kWh.LV.Res.HH.Thermal.SH.Solids.WH.Elc.NoSolar.Elec</t>
  </si>
  <si>
    <t>TES_per_sqm.kWh.LV.Res.HH.Thermal.SH.Solids.WH.Elc.Solar</t>
  </si>
  <si>
    <t>TES_per_sqm.kWh.LV.Res.HH.Thermal.SH.Solids.WH.Elc.Solar.Elec</t>
  </si>
  <si>
    <t>TES_per_sqm.kWh.LV.Res.HH.Thermal.SH.Solids.WH.Elc.Solar.Solar</t>
  </si>
  <si>
    <t>TES_per_sqm.kWh.LV.Res.HH.Thermal.SH.Solids.CO</t>
  </si>
  <si>
    <t>TES_per_sqm.kWh.LV.Res.HH.Thermal.SH.Solids.CO.Solids.Solids</t>
  </si>
  <si>
    <t>TES_per_sqm.kWh.LV.Res.HH.Thermal.SH.Solids.CO.LPG.LPG</t>
  </si>
  <si>
    <t>TES_per_sqm.kWh.LV.Res.HH.Thermal.SH.Solids.CO.Elc.Elec</t>
  </si>
  <si>
    <t>TES_per_sqm.kWh.LV.Res.HH.Thermal.SH.LPG</t>
  </si>
  <si>
    <t>TES_per_sqm.kWh.LV.Res.HH.Thermal.SH.LPG.SH</t>
  </si>
  <si>
    <t>TES_per_sqm.kWh.LV.Res.HH.Thermal.SH.LPG.SH.LPG</t>
  </si>
  <si>
    <t>TES_per_sqm.kWh.LV.Res.HH.Thermal.SH.LPG.SH.Elec</t>
  </si>
  <si>
    <t>TES_per_sqm.kWh.LV.Res.HH.Thermal.SH.LPG.SC</t>
  </si>
  <si>
    <t>TES_per_sqm.kWh.LV.Res.HH.Thermal.SH.LPG.SC.AC.Elec</t>
  </si>
  <si>
    <t>TES_per_sqm.kWh.LV.Res.HH.Thermal.SH.LPG.WH</t>
  </si>
  <si>
    <t>TES_per_sqm.kWh.LV.Res.HH.Thermal.SH.LPG.WH.LPG.NoSolar.LPG</t>
  </si>
  <si>
    <t>TES_per_sqm.kWh.LV.Res.HH.Thermal.SH.LPG.WH.LPG.Solar</t>
  </si>
  <si>
    <t>TES_per_sqm.kWh.LV.Res.HH.Thermal.SH.LPG.WH.LPG.Solar.LPG</t>
  </si>
  <si>
    <t>TES_per_sqm.kWh.LV.Res.HH.Thermal.SH.LPG.WH.LPG.Solar.Solar</t>
  </si>
  <si>
    <t>TES_per_sqm.kWh.LV.Res.HH.Thermal.SH.LPG.WH.Elc.NoSolar.Elec</t>
  </si>
  <si>
    <t>TES_per_sqm.kWh.LV.Res.HH.Thermal.SH.LPG.WH.Elc.Solar</t>
  </si>
  <si>
    <t>TES_per_sqm.kWh.LV.Res.HH.Thermal.SH.LPG.WH.Elc.Solar.Elec</t>
  </si>
  <si>
    <t>TES_per_sqm.kWh.LV.Res.HH.Thermal.SH.LPG.WH.Elc.Solar.Solar</t>
  </si>
  <si>
    <t>TES_per_sqm.kWh.LV.Res.HH.Thermal.SH.LPG.CO</t>
  </si>
  <si>
    <t>TES_per_sqm.kWh.LV.Res.HH.Thermal.SH.LPG.CO.LPG.LPG</t>
  </si>
  <si>
    <t>TES_per_sqm.kWh.LV.Res.HH.Thermal.SH.LPG.CO.Elc.Elec</t>
  </si>
  <si>
    <t>TES_per_sqm.kWh.LV.Res.HH.Thermal.SH.Oil</t>
  </si>
  <si>
    <t>TES_per_sqm.kWh.LV.Res.HH.Thermal.SH.Oil.SH</t>
  </si>
  <si>
    <t>TES_per_sqm.kWh.LV.Res.HH.Thermal.SH.Oil.SH.Oil</t>
  </si>
  <si>
    <t>TES_per_sqm.kWh.LV.Res.HH.Thermal.SH.Oil.SH.Elec</t>
  </si>
  <si>
    <t>TES_per_sqm.kWh.LV.Res.HH.Thermal.SH.Oil.SC</t>
  </si>
  <si>
    <t>TES_per_sqm.kWh.LV.Res.HH.Thermal.SH.Oil.SC.AC.Elec</t>
  </si>
  <si>
    <t>TES_per_sqm.kWh.LV.Res.HH.Thermal.SH.Oil.WH</t>
  </si>
  <si>
    <t>TES_per_sqm.kWh.LV.Res.HH.Thermal.SH.Oil.WH.Oil.NoSolar.Oil</t>
  </si>
  <si>
    <t>TES_per_sqm.kWh.LV.Res.HH.Thermal.SH.Oil.WH.Oil.Solar</t>
  </si>
  <si>
    <t>TES_per_sqm.kWh.LV.Res.HH.Thermal.SH.Oil.WH.Oil.Solar.Oil</t>
  </si>
  <si>
    <t>TES_per_sqm.kWh.LV.Res.HH.Thermal.SH.Oil.WH.Oil.Solar.Solar</t>
  </si>
  <si>
    <t>TES_per_sqm.kWh.LV.Res.HH.Thermal.SH.Oil.WH.Elc.NoSolar.Elec</t>
  </si>
  <si>
    <t>TES_per_sqm.kWh.LV.Res.HH.Thermal.SH.Oil.WH.Elc.Solar</t>
  </si>
  <si>
    <t>TES_per_sqm.kWh.LV.Res.HH.Thermal.SH.Oil.WH.Elc.Solar.Elec</t>
  </si>
  <si>
    <t>TES_per_sqm.kWh.LV.Res.HH.Thermal.SH.Oil.WH.Elc.Solar.Solar</t>
  </si>
  <si>
    <t>TES_per_sqm.kWh.LV.Res.HH.Thermal.SH.Oil.CO</t>
  </si>
  <si>
    <t>TES_per_sqm.kWh.LV.Res.HH.Thermal.SH.Oil.CO.LPG.LPG</t>
  </si>
  <si>
    <t>TES_per_sqm.kWh.LV.Res.HH.Thermal.SH.Oil.CO.Elc.Elec</t>
  </si>
  <si>
    <t>TES_per_sqm.kWh.LV.Res.HH.Thermal.SH.Gas</t>
  </si>
  <si>
    <t>TES_per_sqm.kWh.LV.Res.HH.Thermal.SH.Gas.SH</t>
  </si>
  <si>
    <t>TES_per_sqm.kWh.LV.Res.HH.Thermal.SH.Gas.SH.Gas</t>
  </si>
  <si>
    <t>TES_per_sqm.kWh.LV.Res.HH.Thermal.SH.Gas.SH.Elec</t>
  </si>
  <si>
    <t>TES_per_sqm.kWh.LV.Res.HH.Thermal.SH.Gas.SC</t>
  </si>
  <si>
    <t>TES_per_sqm.kWh.LV.Res.HH.Thermal.SH.Gas.SC.AC.Elec</t>
  </si>
  <si>
    <t>TES_per_sqm.kWh.LV.Res.HH.Thermal.SH.Gas.WH</t>
  </si>
  <si>
    <t>TES_per_sqm.kWh.LV.Res.HH.Thermal.SH.Gas.WH.Gas.NoSolar.Gas</t>
  </si>
  <si>
    <t>TES_per_sqm.kWh.LV.Res.HH.Thermal.SH.Gas.WH.Gas.Solar</t>
  </si>
  <si>
    <t>TES_per_sqm.kWh.LV.Res.HH.Thermal.SH.Gas.WH.Gas.Solar.Gas</t>
  </si>
  <si>
    <t>TES_per_sqm.kWh.LV.Res.HH.Thermal.SH.Gas.WH.Gas.Solar.Solar</t>
  </si>
  <si>
    <t>TES_per_sqm.kWh.LV.Res.HH.Thermal.SH.Gas.WH.Elc.NoSolar.Elec</t>
  </si>
  <si>
    <t>TES_per_sqm.kWh.LV.Res.HH.Thermal.SH.Gas.WH.Elc.Solar</t>
  </si>
  <si>
    <t>TES_per_sqm.kWh.LV.Res.HH.Thermal.SH.Gas.WH.Elc.Solar.Elec</t>
  </si>
  <si>
    <t>TES_per_sqm.kWh.LV.Res.HH.Thermal.SH.Gas.WH.Elc.Solar.Solar</t>
  </si>
  <si>
    <t>TES_per_sqm.kWh.LV.Res.HH.Thermal.SH.Gas.CO</t>
  </si>
  <si>
    <t>TES_per_sqm.kWh.LV.Res.HH.Thermal.SH.Gas.CO.Gas.Gas</t>
  </si>
  <si>
    <t>TES_per_sqm.kWh.LV.Res.HH.Thermal.SH.Gas.CO.Elc.Elec</t>
  </si>
  <si>
    <t>TES_per_sqm.kWh.LV.Res.HH.Thermal.SH.Biomass</t>
  </si>
  <si>
    <t>TES_per_sqm.kWh.LV.Res.HH.Thermal.SH.Biomass.SH</t>
  </si>
  <si>
    <t>TES_per_sqm.kWh.LV.Res.HH.Thermal.SH.Biomass.SH.Biomass</t>
  </si>
  <si>
    <t>TES_per_sqm.kWh.LV.Res.HH.Thermal.SH.Biomass.SH.Elec</t>
  </si>
  <si>
    <t>TES_per_sqm.kWh.LV.Res.HH.Thermal.SH.Biomass.SC</t>
  </si>
  <si>
    <t>TES_per_sqm.kWh.LV.Res.HH.Thermal.SH.Biomass.SC.AC.Elec</t>
  </si>
  <si>
    <t>TES_per_sqm.kWh.LV.Res.HH.Thermal.SH.Biomass.WH</t>
  </si>
  <si>
    <t>TES_per_sqm.kWh.LV.Res.HH.Thermal.SH.Biomass.WH.Biomass.NoSolar.Biomass</t>
  </si>
  <si>
    <t>TES_per_sqm.kWh.LV.Res.HH.Thermal.SH.Biomass.WH.Biomass.Solar</t>
  </si>
  <si>
    <t>TES_per_sqm.kWh.LV.Res.HH.Thermal.SH.Biomass.WH.Biomass.Solar.Biomass</t>
  </si>
  <si>
    <t>TES_per_sqm.kWh.LV.Res.HH.Thermal.SH.Biomass.WH.Biomass.Solar.Solar</t>
  </si>
  <si>
    <t>TES_per_sqm.kWh.LV.Res.HH.Thermal.SH.Biomass.WH.LPG.NoSolar.LPG</t>
  </si>
  <si>
    <t>TES_per_sqm.kWh.LV.Res.HH.Thermal.SH.Biomass.WH.LPG.Solar</t>
  </si>
  <si>
    <t>TES_per_sqm.kWh.LV.Res.HH.Thermal.SH.Biomass.WH.LPG.Solar.LPG</t>
  </si>
  <si>
    <t>TES_per_sqm.kWh.LV.Res.HH.Thermal.SH.Biomass.WH.LPG.Solar.Solar</t>
  </si>
  <si>
    <t>TES_per_sqm.kWh.LV.Res.HH.Thermal.SH.Biomass.WH.Elc.NoSolar.Elec</t>
  </si>
  <si>
    <t>TES_per_sqm.kWh.LV.Res.HH.Thermal.SH.Biomass.WH.Elc.Solar</t>
  </si>
  <si>
    <t>TES_per_sqm.kWh.LV.Res.HH.Thermal.SH.Biomass.WH.Elc.Solar.Elec</t>
  </si>
  <si>
    <t>TES_per_sqm.kWh.LV.Res.HH.Thermal.SH.Biomass.WH.Elc.Solar.Solar</t>
  </si>
  <si>
    <t>TES_per_sqm.kWh.LV.Res.HH.Thermal.SH.Biomass.CO</t>
  </si>
  <si>
    <t>TES_per_sqm.kWh.LV.Res.HH.Thermal.SH.Biomass.CO.Biomass.Biomass</t>
  </si>
  <si>
    <t>TES_per_sqm.kWh.LV.Res.HH.Thermal.SH.Biomass.CO.LPG.LPG</t>
  </si>
  <si>
    <t>TES_per_sqm.kWh.LV.Res.HH.Thermal.SH.Biomass.CO.Elc.Elec</t>
  </si>
  <si>
    <t>TES_per_sqm.kWh.LV.Res.HH.Thermal.SH.Geo</t>
  </si>
  <si>
    <t>TES_per_sqm.kWh.LV.Res.HH.Thermal.SH.Geo.SH</t>
  </si>
  <si>
    <t>TES_per_sqm.kWh.LV.Res.HH.Thermal.SH.Geo.SH.Geo</t>
  </si>
  <si>
    <t>TES_per_sqm.kWh.LV.Res.HH.Thermal.SH.Geo.SH.Elec</t>
  </si>
  <si>
    <t>TES_per_sqm.kWh.LV.Res.HH.Thermal.SH.Geo.SC</t>
  </si>
  <si>
    <t>TES_per_sqm.kWh.LV.Res.HH.Thermal.SH.Geo.SC.AC.Elec</t>
  </si>
  <si>
    <t>TES_per_sqm.kWh.LV.Res.HH.Thermal.SH.Geo.WH</t>
  </si>
  <si>
    <t>TES_per_sqm.kWh.LV.Res.HH.Thermal.SH.Geo.WH.Geo.NoSolar.Geo</t>
  </si>
  <si>
    <t>TES_per_sqm.kWh.LV.Res.HH.Thermal.SH.Geo.WH.Geo.Solar</t>
  </si>
  <si>
    <t>TES_per_sqm.kWh.LV.Res.HH.Thermal.SH.Geo.WH.Geo.Solar.Geo</t>
  </si>
  <si>
    <t>TES_per_sqm.kWh.LV.Res.HH.Thermal.SH.Geo.WH.Geo.Solar.Solar</t>
  </si>
  <si>
    <t>TES_per_sqm.kWh.LV.Res.HH.Thermal.SH.Geo.WH.Elc.NoSolar.Elec</t>
  </si>
  <si>
    <t>TES_per_sqm.kWh.LV.Res.HH.Thermal.SH.Geo.WH.Elc.Solar</t>
  </si>
  <si>
    <t>TES_per_sqm.kWh.LV.Res.HH.Thermal.SH.Geo.WH.Elc.Solar.Elec</t>
  </si>
  <si>
    <t>TES_per_sqm.kWh.LV.Res.HH.Thermal.SH.Geo.WH.Elc.Solar.Solar</t>
  </si>
  <si>
    <t>TES_per_sqm.kWh.LV.Res.HH.Thermal.SH.Geo.CO</t>
  </si>
  <si>
    <t>TES_per_sqm.kWh.LV.Res.HH.Thermal.SH.Geo.CO.LPG.LPG</t>
  </si>
  <si>
    <t>TES_per_sqm.kWh.LV.Res.HH.Thermal.SH.Geo.CO.Elc.Elec</t>
  </si>
  <si>
    <t>TES_per_sqm.kWh.LV.Res.HH.Thermal.SH.DistrHeat</t>
  </si>
  <si>
    <t>TES_per_sqm.kWh.LV.Res.HH.Thermal.SH.DistrHeat.SH</t>
  </si>
  <si>
    <t>TES_per_sqm.kWh.LV.Res.HH.Thermal.SH.DistrHeat.SH.Steam_Distr</t>
  </si>
  <si>
    <t>TES_per_sqm.kWh.LV.Res.HH.Thermal.SH.DistrHeat.SH.Elec</t>
  </si>
  <si>
    <t>TES_per_sqm.kWh.LV.Res.HH.Thermal.SH.DistrHeat.SC</t>
  </si>
  <si>
    <t>TES_per_sqm.kWh.LV.Res.HH.Thermal.SH.DistrHeat.SC.AC.Elec</t>
  </si>
  <si>
    <t>TES_per_sqm.kWh.LV.Res.HH.Thermal.SH.DistrHeat.WH</t>
  </si>
  <si>
    <t>TES_per_sqm.kWh.LV.Res.HH.Thermal.SH.DistrHeat.WH.DistrHeat.NoSolar.Steam_Distr</t>
  </si>
  <si>
    <t>TES_per_sqm.kWh.LV.Res.HH.Thermal.SH.DistrHeat.WH.DistrHeat.Solar</t>
  </si>
  <si>
    <t>TES_per_sqm.kWh.LV.Res.HH.Thermal.SH.DistrHeat.WH.DistrHeat.Solar.Steam_Distr</t>
  </si>
  <si>
    <t>TES_per_sqm.kWh.LV.Res.HH.Thermal.SH.DistrHeat.WH.DistrHeat.Solar.Solar</t>
  </si>
  <si>
    <t>TES_per_sqm.kWh.LV.Res.HH.Thermal.SH.DistrHeat.WH.Elc.NoSolar.Elec</t>
  </si>
  <si>
    <t>TES_per_sqm.kWh.LV.Res.HH.Thermal.SH.DistrHeat.WH.Elc.Solar</t>
  </si>
  <si>
    <t>TES_per_sqm.kWh.LV.Res.HH.Thermal.SH.DistrHeat.WH.Elc.Solar.Elec</t>
  </si>
  <si>
    <t>TES_per_sqm.kWh.LV.Res.HH.Thermal.SH.DistrHeat.WH.Elc.Solar.Solar</t>
  </si>
  <si>
    <t>TES_per_sqm.kWh.LV.Res.HH.Thermal.SH.DistrHeat.CO</t>
  </si>
  <si>
    <t>TES_per_sqm.kWh.LV.Res.HH.Thermal.SH.DistrHeat.CO.LPG.LPG</t>
  </si>
  <si>
    <t>TES_per_sqm.kWh.LV.Res.HH.Thermal.SH.DistrHeat.CO.Elc.Elec</t>
  </si>
  <si>
    <t>TES_per_sqm.kWh.LV.Res.HH.Thermal.SH.AdvElc</t>
  </si>
  <si>
    <t>TES_per_sqm.kWh.LV.Res.HH.Thermal.SH.AdvElc.SH</t>
  </si>
  <si>
    <t>TES_per_sqm.kWh.LV.Res.HH.Thermal.SH.AdvElc.SH.Elec</t>
  </si>
  <si>
    <t>TES_per_sqm.kWh.LV.Res.HH.Thermal.SH.AdvElc.SC</t>
  </si>
  <si>
    <t>TES_per_sqm.kWh.LV.Res.HH.Thermal.SH.AdvElc.SC.AC.Elec</t>
  </si>
  <si>
    <t>TES_per_sqm.kWh.LV.Res.HH.Thermal.SH.AdvElc.WH</t>
  </si>
  <si>
    <t>TES_per_sqm.kWh.LV.Res.HH.Thermal.SH.AdvElc.WH.LPG.NoSolar.LPG</t>
  </si>
  <si>
    <t>TES_per_sqm.kWh.LV.Res.HH.Thermal.SH.AdvElc.WH.LPG.Solar</t>
  </si>
  <si>
    <t>TES_per_sqm.kWh.LV.Res.HH.Thermal.SH.AdvElc.WH.LPG.Solar.LPG</t>
  </si>
  <si>
    <t>TES_per_sqm.kWh.LV.Res.HH.Thermal.SH.AdvElc.WH.LPG.Solar.Solar</t>
  </si>
  <si>
    <t>TES_per_sqm.kWh.LV.Res.HH.Thermal.SH.AdvElc.WH.Elc.NoSolar.Elec</t>
  </si>
  <si>
    <t>TES_per_sqm.kWh.LV.Res.HH.Thermal.SH.AdvElc.WH.Elc.Solar</t>
  </si>
  <si>
    <t>TES_per_sqm.kWh.LV.Res.HH.Thermal.SH.AdvElc.WH.Elc.Solar.Elec</t>
  </si>
  <si>
    <t>TES_per_sqm.kWh.LV.Res.HH.Thermal.SH.AdvElc.WH.Elc.Solar.Solar</t>
  </si>
  <si>
    <t>TES_per_sqm.kWh.LV.Res.HH.Thermal.SH.AdvElc.CO</t>
  </si>
  <si>
    <t>TES_per_sqm.kWh.LV.Res.HH.Thermal.SH.AdvElc.CO.LPG.LPG</t>
  </si>
  <si>
    <t>TES_per_sqm.kWh.LV.Res.HH.Thermal.SH.AdvElc.CO.Elc.Elec</t>
  </si>
  <si>
    <t>TES_per_sqm.kWh.LV.Res.HH.Thermal.SH.ConvElc</t>
  </si>
  <si>
    <t>TES_per_sqm.kWh.LV.Res.HH.Thermal.SH.ConvElc.SH</t>
  </si>
  <si>
    <t>TES_per_sqm.kWh.LV.Res.HH.Thermal.SH.ConvElc.SH.Elec</t>
  </si>
  <si>
    <t>TES_per_sqm.kWh.LV.Res.HH.Thermal.SH.ConvElc.SC</t>
  </si>
  <si>
    <t>TES_per_sqm.kWh.LV.Res.HH.Thermal.SH.ConvElc.SC.AC.Elec</t>
  </si>
  <si>
    <t>TES_per_sqm.kWh.LV.Res.HH.Thermal.SH.ConvElc.WH</t>
  </si>
  <si>
    <t>TES_per_sqm.kWh.LV.Res.HH.Thermal.SH.ConvElc.WH.LPG.NoSolar.LPG</t>
  </si>
  <si>
    <t>TES_per_sqm.kWh.LV.Res.HH.Thermal.SH.ConvElc.WH.LPG.Solar</t>
  </si>
  <si>
    <t>TES_per_sqm.kWh.LV.Res.HH.Thermal.SH.ConvElc.WH.LPG.Solar.LPG</t>
  </si>
  <si>
    <t>TES_per_sqm.kWh.LV.Res.HH.Thermal.SH.ConvElc.WH.LPG.Solar.Solar</t>
  </si>
  <si>
    <t>TES_per_sqm.kWh.LV.Res.HH.Thermal.SH.ConvElc.WH.Elc.NoSolar.Elec</t>
  </si>
  <si>
    <t>TES_per_sqm.kWh.LV.Res.HH.Thermal.SH.ConvElc.WH.Elc.Solar</t>
  </si>
  <si>
    <t>TES_per_sqm.kWh.LV.Res.HH.Thermal.SH.ConvElc.WH.Elc.Solar.Elec</t>
  </si>
  <si>
    <t>TES_per_sqm.kWh.LV.Res.HH.Thermal.SH.ConvElc.WH.Elc.Solar.Solar</t>
  </si>
  <si>
    <t>TES_per_sqm.kWh.LV.Res.HH.Thermal.SH.ConvElc.CO</t>
  </si>
  <si>
    <t>TES_per_sqm.kWh.LV.Res.HH.Thermal.SH.ConvElc.CO.LPG.LPG</t>
  </si>
  <si>
    <t>TES_per_sqm.kWh.LV.Res.HH.Thermal.SH.ConvElc.CO.Elc.Elec</t>
  </si>
  <si>
    <t>LV - CO2 emissions per surface area (detailed structure)</t>
  </si>
  <si>
    <t>EMI_per_sqm.kgCO2.LV.Res.HH.Thermal.SH.Solids</t>
  </si>
  <si>
    <t>EMI_per_sqm.kgCO2.LV.Res.HH.Thermal.SH.Solids.SH</t>
  </si>
  <si>
    <t>EMI_per_sqm.kgCO2.LV.Res.HH.Thermal.SH.Solids.SH.Solids</t>
  </si>
  <si>
    <t>EMI_per_sqm.kgCO2.LV.Res.HH.Thermal.SH.Solids.SH.Elec</t>
  </si>
  <si>
    <t>EMI_per_sqm.kgCO2.LV.Res.HH.Thermal.SH.Solids.SC</t>
  </si>
  <si>
    <t>EMI_per_sqm.kgCO2.LV.Res.HH.Thermal.SH.Solids.SC.AC.Elec</t>
  </si>
  <si>
    <t>EMI_per_sqm.kgCO2.LV.Res.HH.Thermal.SH.Solids.WH</t>
  </si>
  <si>
    <t>EMI_per_sqm.kgCO2.LV.Res.HH.Thermal.SH.Solids.WH.Solids.NoSolar.Solids</t>
  </si>
  <si>
    <t>EMI_per_sqm.kgCO2.LV.Res.HH.Thermal.SH.Solids.WH.LPG.NoSolar.LPG</t>
  </si>
  <si>
    <t>EMI_per_sqm.kgCO2.LV.Res.HH.Thermal.SH.Solids.WH.LPG.Solar</t>
  </si>
  <si>
    <t>EMI_per_sqm.kgCO2.LV.Res.HH.Thermal.SH.Solids.WH.LPG.Solar.LPG</t>
  </si>
  <si>
    <t>EMI_per_sqm.kgCO2.LV.Res.HH.Thermal.SH.Solids.WH.LPG.Solar.Solar</t>
  </si>
  <si>
    <t>EMI_per_sqm.kgCO2.LV.Res.HH.Thermal.SH.Solids.WH.Elc.NoSolar.Elec</t>
  </si>
  <si>
    <t>EMI_per_sqm.kgCO2.LV.Res.HH.Thermal.SH.Solids.WH.Elc.Solar</t>
  </si>
  <si>
    <t>EMI_per_sqm.kgCO2.LV.Res.HH.Thermal.SH.Solids.WH.Elc.Solar.Elec</t>
  </si>
  <si>
    <t>EMI_per_sqm.kgCO2.LV.Res.HH.Thermal.SH.Solids.WH.Elc.Solar.Solar</t>
  </si>
  <si>
    <t>EMI_per_sqm.kgCO2.LV.Res.HH.Thermal.SH.Solids.CO</t>
  </si>
  <si>
    <t>EMI_per_sqm.kgCO2.LV.Res.HH.Thermal.SH.Solids.CO.Solids.Solids</t>
  </si>
  <si>
    <t>EMI_per_sqm.kgCO2.LV.Res.HH.Thermal.SH.Solids.CO.LPG.LPG</t>
  </si>
  <si>
    <t>EMI_per_sqm.kgCO2.LV.Res.HH.Thermal.SH.Solids.CO.Elc.Elec</t>
  </si>
  <si>
    <t>EMI_per_sqm.kgCO2.LV.Res.HH.Thermal.SH.LPG</t>
  </si>
  <si>
    <t>EMI_per_sqm.kgCO2.LV.Res.HH.Thermal.SH.LPG.SH</t>
  </si>
  <si>
    <t>EMI_per_sqm.kgCO2.LV.Res.HH.Thermal.SH.LPG.SH.LPG</t>
  </si>
  <si>
    <t>EMI_per_sqm.kgCO2.LV.Res.HH.Thermal.SH.LPG.SH.Elec</t>
  </si>
  <si>
    <t>EMI_per_sqm.kgCO2.LV.Res.HH.Thermal.SH.LPG.SC</t>
  </si>
  <si>
    <t>EMI_per_sqm.kgCO2.LV.Res.HH.Thermal.SH.LPG.SC.AC.Elec</t>
  </si>
  <si>
    <t>EMI_per_sqm.kgCO2.LV.Res.HH.Thermal.SH.LPG.WH</t>
  </si>
  <si>
    <t>EMI_per_sqm.kgCO2.LV.Res.HH.Thermal.SH.LPG.WH.LPG.NoSolar.LPG</t>
  </si>
  <si>
    <t>EMI_per_sqm.kgCO2.LV.Res.HH.Thermal.SH.LPG.WH.LPG.Solar</t>
  </si>
  <si>
    <t>EMI_per_sqm.kgCO2.LV.Res.HH.Thermal.SH.LPG.WH.LPG.Solar.LPG</t>
  </si>
  <si>
    <t>EMI_per_sqm.kgCO2.LV.Res.HH.Thermal.SH.LPG.WH.LPG.Solar.Solar</t>
  </si>
  <si>
    <t>EMI_per_sqm.kgCO2.LV.Res.HH.Thermal.SH.LPG.WH.Elc.NoSolar.Elec</t>
  </si>
  <si>
    <t>EMI_per_sqm.kgCO2.LV.Res.HH.Thermal.SH.LPG.WH.Elc.Solar</t>
  </si>
  <si>
    <t>EMI_per_sqm.kgCO2.LV.Res.HH.Thermal.SH.LPG.WH.Elc.Solar.Elec</t>
  </si>
  <si>
    <t>EMI_per_sqm.kgCO2.LV.Res.HH.Thermal.SH.LPG.WH.Elc.Solar.Solar</t>
  </si>
  <si>
    <t>EMI_per_sqm.kgCO2.LV.Res.HH.Thermal.SH.LPG.CO</t>
  </si>
  <si>
    <t>EMI_per_sqm.kgCO2.LV.Res.HH.Thermal.SH.LPG.CO.LPG.LPG</t>
  </si>
  <si>
    <t>EMI_per_sqm.kgCO2.LV.Res.HH.Thermal.SH.LPG.CO.Elc.Elec</t>
  </si>
  <si>
    <t>EMI_per_sqm.kgCO2.LV.Res.HH.Thermal.SH.Oil</t>
  </si>
  <si>
    <t>EMI_per_sqm.kgCO2.LV.Res.HH.Thermal.SH.Oil.SH</t>
  </si>
  <si>
    <t>EMI_per_sqm.kgCO2.LV.Res.HH.Thermal.SH.Oil.SH.Oil</t>
  </si>
  <si>
    <t>EMI_per_sqm.kgCO2.LV.Res.HH.Thermal.SH.Oil.SH.Elec</t>
  </si>
  <si>
    <t>EMI_per_sqm.kgCO2.LV.Res.HH.Thermal.SH.Oil.SC</t>
  </si>
  <si>
    <t>EMI_per_sqm.kgCO2.LV.Res.HH.Thermal.SH.Oil.SC.AC.Elec</t>
  </si>
  <si>
    <t>EMI_per_sqm.kgCO2.LV.Res.HH.Thermal.SH.Oil.WH</t>
  </si>
  <si>
    <t>EMI_per_sqm.kgCO2.LV.Res.HH.Thermal.SH.Oil.WH.Oil.NoSolar.Oil</t>
  </si>
  <si>
    <t>EMI_per_sqm.kgCO2.LV.Res.HH.Thermal.SH.Oil.WH.Oil.Solar</t>
  </si>
  <si>
    <t>EMI_per_sqm.kgCO2.LV.Res.HH.Thermal.SH.Oil.WH.Oil.Solar.Oil</t>
  </si>
  <si>
    <t>EMI_per_sqm.kgCO2.LV.Res.HH.Thermal.SH.Oil.WH.Oil.Solar.Solar</t>
  </si>
  <si>
    <t>EMI_per_sqm.kgCO2.LV.Res.HH.Thermal.SH.Oil.WH.Elc.NoSolar.Elec</t>
  </si>
  <si>
    <t>EMI_per_sqm.kgCO2.LV.Res.HH.Thermal.SH.Oil.WH.Elc.Solar</t>
  </si>
  <si>
    <t>EMI_per_sqm.kgCO2.LV.Res.HH.Thermal.SH.Oil.WH.Elc.Solar.Elec</t>
  </si>
  <si>
    <t>EMI_per_sqm.kgCO2.LV.Res.HH.Thermal.SH.Oil.WH.Elc.Solar.Solar</t>
  </si>
  <si>
    <t>EMI_per_sqm.kgCO2.LV.Res.HH.Thermal.SH.Oil.CO</t>
  </si>
  <si>
    <t>EMI_per_sqm.kgCO2.LV.Res.HH.Thermal.SH.Oil.CO.LPG.LPG</t>
  </si>
  <si>
    <t>EMI_per_sqm.kgCO2.LV.Res.HH.Thermal.SH.Oil.CO.Elc.Elec</t>
  </si>
  <si>
    <t>EMI_per_sqm.kgCO2.LV.Res.HH.Thermal.SH.Gas</t>
  </si>
  <si>
    <t>EMI_per_sqm.kgCO2.LV.Res.HH.Thermal.SH.Gas.SH</t>
  </si>
  <si>
    <t>EMI_per_sqm.kgCO2.LV.Res.HH.Thermal.SH.Gas.SH.Gas</t>
  </si>
  <si>
    <t>EMI_per_sqm.kgCO2.LV.Res.HH.Thermal.SH.Gas.SH.Elec</t>
  </si>
  <si>
    <t>EMI_per_sqm.kgCO2.LV.Res.HH.Thermal.SH.Gas.SC</t>
  </si>
  <si>
    <t>EMI_per_sqm.kgCO2.LV.Res.HH.Thermal.SH.Gas.SC.AC.Elec</t>
  </si>
  <si>
    <t>EMI_per_sqm.kgCO2.LV.Res.HH.Thermal.SH.Gas.WH</t>
  </si>
  <si>
    <t>EMI_per_sqm.kgCO2.LV.Res.HH.Thermal.SH.Gas.WH.Gas.NoSolar.Gas</t>
  </si>
  <si>
    <t>EMI_per_sqm.kgCO2.LV.Res.HH.Thermal.SH.Gas.WH.Gas.Solar</t>
  </si>
  <si>
    <t>EMI_per_sqm.kgCO2.LV.Res.HH.Thermal.SH.Gas.WH.Gas.Solar.Gas</t>
  </si>
  <si>
    <t>EMI_per_sqm.kgCO2.LV.Res.HH.Thermal.SH.Gas.WH.Gas.Solar.Solar</t>
  </si>
  <si>
    <t>EMI_per_sqm.kgCO2.LV.Res.HH.Thermal.SH.Gas.WH.Elc.NoSolar.Elec</t>
  </si>
  <si>
    <t>EMI_per_sqm.kgCO2.LV.Res.HH.Thermal.SH.Gas.WH.Elc.Solar</t>
  </si>
  <si>
    <t>EMI_per_sqm.kgCO2.LV.Res.HH.Thermal.SH.Gas.WH.Elc.Solar.Elec</t>
  </si>
  <si>
    <t>EMI_per_sqm.kgCO2.LV.Res.HH.Thermal.SH.Gas.WH.Elc.Solar.Solar</t>
  </si>
  <si>
    <t>EMI_per_sqm.kgCO2.LV.Res.HH.Thermal.SH.Gas.CO</t>
  </si>
  <si>
    <t>EMI_per_sqm.kgCO2.LV.Res.HH.Thermal.SH.Gas.CO.Gas.Gas</t>
  </si>
  <si>
    <t>EMI_per_sqm.kgCO2.LV.Res.HH.Thermal.SH.Gas.CO.Elc.Elec</t>
  </si>
  <si>
    <t>EMI_per_sqm.kgCO2.LV.Res.HH.Thermal.SH.Biomass</t>
  </si>
  <si>
    <t>EMI_per_sqm.kgCO2.LV.Res.HH.Thermal.SH.Biomass.SH</t>
  </si>
  <si>
    <t>EMI_per_sqm.kgCO2.LV.Res.HH.Thermal.SH.Biomass.SH.Biomass</t>
  </si>
  <si>
    <t>EMI_per_sqm.kgCO2.LV.Res.HH.Thermal.SH.Biomass.SH.Elec</t>
  </si>
  <si>
    <t>EMI_per_sqm.kgCO2.LV.Res.HH.Thermal.SH.Biomass.SC</t>
  </si>
  <si>
    <t>EMI_per_sqm.kgCO2.LV.Res.HH.Thermal.SH.Biomass.SC.AC.Elec</t>
  </si>
  <si>
    <t>EMI_per_sqm.kgCO2.LV.Res.HH.Thermal.SH.Biomass.WH</t>
  </si>
  <si>
    <t>EMI_per_sqm.kgCO2.LV.Res.HH.Thermal.SH.Biomass.WH.Biomass.NoSolar.Biomass</t>
  </si>
  <si>
    <t>EMI_per_sqm.kgCO2.LV.Res.HH.Thermal.SH.Biomass.WH.Biomass.Solar</t>
  </si>
  <si>
    <t>EMI_per_sqm.kgCO2.LV.Res.HH.Thermal.SH.Biomass.WH.Biomass.Solar.Biomass</t>
  </si>
  <si>
    <t>EMI_per_sqm.kgCO2.LV.Res.HH.Thermal.SH.Biomass.WH.Biomass.Solar.Solar</t>
  </si>
  <si>
    <t>EMI_per_sqm.kgCO2.LV.Res.HH.Thermal.SH.Biomass.WH.LPG.NoSolar.LPG</t>
  </si>
  <si>
    <t>EMI_per_sqm.kgCO2.LV.Res.HH.Thermal.SH.Biomass.WH.LPG.Solar</t>
  </si>
  <si>
    <t>EMI_per_sqm.kgCO2.LV.Res.HH.Thermal.SH.Biomass.WH.LPG.Solar.LPG</t>
  </si>
  <si>
    <t>EMI_per_sqm.kgCO2.LV.Res.HH.Thermal.SH.Biomass.WH.LPG.Solar.Solar</t>
  </si>
  <si>
    <t>EMI_per_sqm.kgCO2.LV.Res.HH.Thermal.SH.Biomass.WH.Elc.NoSolar.Elec</t>
  </si>
  <si>
    <t>EMI_per_sqm.kgCO2.LV.Res.HH.Thermal.SH.Biomass.WH.Elc.Solar</t>
  </si>
  <si>
    <t>EMI_per_sqm.kgCO2.LV.Res.HH.Thermal.SH.Biomass.WH.Elc.Solar.Elec</t>
  </si>
  <si>
    <t>EMI_per_sqm.kgCO2.LV.Res.HH.Thermal.SH.Biomass.WH.Elc.Solar.Solar</t>
  </si>
  <si>
    <t>EMI_per_sqm.kgCO2.LV.Res.HH.Thermal.SH.Biomass.CO</t>
  </si>
  <si>
    <t>EMI_per_sqm.kgCO2.LV.Res.HH.Thermal.SH.Biomass.CO.Biomass.Biomass</t>
  </si>
  <si>
    <t>EMI_per_sqm.kgCO2.LV.Res.HH.Thermal.SH.Biomass.CO.LPG.LPG</t>
  </si>
  <si>
    <t>EMI_per_sqm.kgCO2.LV.Res.HH.Thermal.SH.Biomass.CO.Elc.Elec</t>
  </si>
  <si>
    <t>EMI_per_sqm.kgCO2.LV.Res.HH.Thermal.SH.Geo</t>
  </si>
  <si>
    <t>EMI_per_sqm.kgCO2.LV.Res.HH.Thermal.SH.Geo.SH</t>
  </si>
  <si>
    <t>EMI_per_sqm.kgCO2.LV.Res.HH.Thermal.SH.Geo.SH.Geo</t>
  </si>
  <si>
    <t>EMI_per_sqm.kgCO2.LV.Res.HH.Thermal.SH.Geo.SH.Elec</t>
  </si>
  <si>
    <t>EMI_per_sqm.kgCO2.LV.Res.HH.Thermal.SH.Geo.SC</t>
  </si>
  <si>
    <t>EMI_per_sqm.kgCO2.LV.Res.HH.Thermal.SH.Geo.SC.AC.Elec</t>
  </si>
  <si>
    <t>EMI_per_sqm.kgCO2.LV.Res.HH.Thermal.SH.Geo.WH</t>
  </si>
  <si>
    <t>EMI_per_sqm.kgCO2.LV.Res.HH.Thermal.SH.Geo.WH.Geo.NoSolar.Geo</t>
  </si>
  <si>
    <t>EMI_per_sqm.kgCO2.LV.Res.HH.Thermal.SH.Geo.WH.Geo.Solar</t>
  </si>
  <si>
    <t>EMI_per_sqm.kgCO2.LV.Res.HH.Thermal.SH.Geo.WH.Geo.Solar.Geo</t>
  </si>
  <si>
    <t>EMI_per_sqm.kgCO2.LV.Res.HH.Thermal.SH.Geo.WH.Geo.Solar.Solar</t>
  </si>
  <si>
    <t>EMI_per_sqm.kgCO2.LV.Res.HH.Thermal.SH.Geo.WH.Elc.NoSolar.Elec</t>
  </si>
  <si>
    <t>EMI_per_sqm.kgCO2.LV.Res.HH.Thermal.SH.Geo.WH.Elc.Solar</t>
  </si>
  <si>
    <t>EMI_per_sqm.kgCO2.LV.Res.HH.Thermal.SH.Geo.WH.Elc.Solar.Elec</t>
  </si>
  <si>
    <t>EMI_per_sqm.kgCO2.LV.Res.HH.Thermal.SH.Geo.WH.Elc.Solar.Solar</t>
  </si>
  <si>
    <t>EMI_per_sqm.kgCO2.LV.Res.HH.Thermal.SH.Geo.CO</t>
  </si>
  <si>
    <t>EMI_per_sqm.kgCO2.LV.Res.HH.Thermal.SH.Geo.CO.LPG.LPG</t>
  </si>
  <si>
    <t>EMI_per_sqm.kgCO2.LV.Res.HH.Thermal.SH.Geo.CO.Elc.Elec</t>
  </si>
  <si>
    <t>EMI_per_sqm.kgCO2.LV.Res.HH.Thermal.SH.DistrHeat</t>
  </si>
  <si>
    <t>EMI_per_sqm.kgCO2.LV.Res.HH.Thermal.SH.DistrHeat.SH</t>
  </si>
  <si>
    <t>EMI_per_sqm.kgCO2.LV.Res.HH.Thermal.SH.DistrHeat.SH.Steam_Distr</t>
  </si>
  <si>
    <t>EMI_per_sqm.kgCO2.LV.Res.HH.Thermal.SH.DistrHeat.SH.Elec</t>
  </si>
  <si>
    <t>EMI_per_sqm.kgCO2.LV.Res.HH.Thermal.SH.DistrHeat.SC</t>
  </si>
  <si>
    <t>EMI_per_sqm.kgCO2.LV.Res.HH.Thermal.SH.DistrHeat.SC.AC.Elec</t>
  </si>
  <si>
    <t>EMI_per_sqm.kgCO2.LV.Res.HH.Thermal.SH.DistrHeat.WH</t>
  </si>
  <si>
    <t>EMI_per_sqm.kgCO2.LV.Res.HH.Thermal.SH.DistrHeat.WH.DistrHeat.NoSolar.Steam_Distr</t>
  </si>
  <si>
    <t>EMI_per_sqm.kgCO2.LV.Res.HH.Thermal.SH.DistrHeat.WH.DistrHeat.Solar</t>
  </si>
  <si>
    <t>EMI_per_sqm.kgCO2.LV.Res.HH.Thermal.SH.DistrHeat.WH.DistrHeat.Solar.Steam_Distr</t>
  </si>
  <si>
    <t>EMI_per_sqm.kgCO2.LV.Res.HH.Thermal.SH.DistrHeat.WH.DistrHeat.Solar.Solar</t>
  </si>
  <si>
    <t>EMI_per_sqm.kgCO2.LV.Res.HH.Thermal.SH.DistrHeat.WH.Elc.NoSolar.Elec</t>
  </si>
  <si>
    <t>EMI_per_sqm.kgCO2.LV.Res.HH.Thermal.SH.DistrHeat.WH.Elc.Solar</t>
  </si>
  <si>
    <t>EMI_per_sqm.kgCO2.LV.Res.HH.Thermal.SH.DistrHeat.WH.Elc.Solar.Elec</t>
  </si>
  <si>
    <t>EMI_per_sqm.kgCO2.LV.Res.HH.Thermal.SH.DistrHeat.WH.Elc.Solar.Solar</t>
  </si>
  <si>
    <t>EMI_per_sqm.kgCO2.LV.Res.HH.Thermal.SH.DistrHeat.CO</t>
  </si>
  <si>
    <t>EMI_per_sqm.kgCO2.LV.Res.HH.Thermal.SH.DistrHeat.CO.LPG.LPG</t>
  </si>
  <si>
    <t>EMI_per_sqm.kgCO2.LV.Res.HH.Thermal.SH.DistrHeat.CO.Elc.Elec</t>
  </si>
  <si>
    <t>EMI_per_sqm.kgCO2.LV.Res.HH.Thermal.SH.AdvElc</t>
  </si>
  <si>
    <t>EMI_per_sqm.kgCO2.LV.Res.HH.Thermal.SH.AdvElc.SH</t>
  </si>
  <si>
    <t>EMI_per_sqm.kgCO2.LV.Res.HH.Thermal.SH.AdvElc.SH.Elec</t>
  </si>
  <si>
    <t>EMI_per_sqm.kgCO2.LV.Res.HH.Thermal.SH.AdvElc.SC</t>
  </si>
  <si>
    <t>EMI_per_sqm.kgCO2.LV.Res.HH.Thermal.SH.AdvElc.SC.AC.Elec</t>
  </si>
  <si>
    <t>EMI_per_sqm.kgCO2.LV.Res.HH.Thermal.SH.AdvElc.WH</t>
  </si>
  <si>
    <t>EMI_per_sqm.kgCO2.LV.Res.HH.Thermal.SH.AdvElc.WH.LPG.NoSolar.LPG</t>
  </si>
  <si>
    <t>EMI_per_sqm.kgCO2.LV.Res.HH.Thermal.SH.AdvElc.WH.LPG.Solar</t>
  </si>
  <si>
    <t>EMI_per_sqm.kgCO2.LV.Res.HH.Thermal.SH.AdvElc.WH.LPG.Solar.LPG</t>
  </si>
  <si>
    <t>EMI_per_sqm.kgCO2.LV.Res.HH.Thermal.SH.AdvElc.WH.LPG.Solar.Solar</t>
  </si>
  <si>
    <t>EMI_per_sqm.kgCO2.LV.Res.HH.Thermal.SH.AdvElc.WH.Elc.NoSolar.Elec</t>
  </si>
  <si>
    <t>EMI_per_sqm.kgCO2.LV.Res.HH.Thermal.SH.AdvElc.WH.Elc.Solar</t>
  </si>
  <si>
    <t>EMI_per_sqm.kgCO2.LV.Res.HH.Thermal.SH.AdvElc.WH.Elc.Solar.Elec</t>
  </si>
  <si>
    <t>EMI_per_sqm.kgCO2.LV.Res.HH.Thermal.SH.AdvElc.WH.Elc.Solar.Solar</t>
  </si>
  <si>
    <t>EMI_per_sqm.kgCO2.LV.Res.HH.Thermal.SH.AdvElc.CO</t>
  </si>
  <si>
    <t>EMI_per_sqm.kgCO2.LV.Res.HH.Thermal.SH.AdvElc.CO.LPG.LPG</t>
  </si>
  <si>
    <t>EMI_per_sqm.kgCO2.LV.Res.HH.Thermal.SH.AdvElc.CO.Elc.Elec</t>
  </si>
  <si>
    <t>EMI_per_sqm.kgCO2.LV.Res.HH.Thermal.SH.ConvElc</t>
  </si>
  <si>
    <t>EMI_per_sqm.kgCO2.LV.Res.HH.Thermal.SH.ConvElc.SH</t>
  </si>
  <si>
    <t>EMI_per_sqm.kgCO2.LV.Res.HH.Thermal.SH.ConvElc.SH.Elec</t>
  </si>
  <si>
    <t>EMI_per_sqm.kgCO2.LV.Res.HH.Thermal.SH.ConvElc.SC</t>
  </si>
  <si>
    <t>EMI_per_sqm.kgCO2.LV.Res.HH.Thermal.SH.ConvElc.SC.AC.Elec</t>
  </si>
  <si>
    <t>EMI_per_sqm.kgCO2.LV.Res.HH.Thermal.SH.ConvElc.WH</t>
  </si>
  <si>
    <t>EMI_per_sqm.kgCO2.LV.Res.HH.Thermal.SH.ConvElc.WH.LPG.NoSolar.LPG</t>
  </si>
  <si>
    <t>EMI_per_sqm.kgCO2.LV.Res.HH.Thermal.SH.ConvElc.WH.LPG.Solar</t>
  </si>
  <si>
    <t>EMI_per_sqm.kgCO2.LV.Res.HH.Thermal.SH.ConvElc.WH.LPG.Solar.LPG</t>
  </si>
  <si>
    <t>EMI_per_sqm.kgCO2.LV.Res.HH.Thermal.SH.ConvElc.WH.LPG.Solar.Solar</t>
  </si>
  <si>
    <t>EMI_per_sqm.kgCO2.LV.Res.HH.Thermal.SH.ConvElc.WH.Elc.NoSolar.Elec</t>
  </si>
  <si>
    <t>EMI_per_sqm.kgCO2.LV.Res.HH.Thermal.SH.ConvElc.WH.Elc.Solar</t>
  </si>
  <si>
    <t>EMI_per_sqm.kgCO2.LV.Res.HH.Thermal.SH.ConvElc.WH.Elc.Solar.Elec</t>
  </si>
  <si>
    <t>EMI_per_sqm.kgCO2.LV.Res.HH.Thermal.SH.ConvElc.WH.Elc.Solar.Solar</t>
  </si>
  <si>
    <t>EMI_per_sqm.kgCO2.LV.Res.HH.Thermal.SH.ConvElc.CO</t>
  </si>
  <si>
    <t>EMI_per_sqm.kgCO2.LV.Res.HH.Thermal.SH.ConvElc.CO.LPG.LPG</t>
  </si>
  <si>
    <t>EMI_per_sqm.kgCO2.LV.Res.HH.Thermal.SH.ConvElc.CO.Elc.Elec</t>
  </si>
  <si>
    <t>LV - Final energy consumption in new and renovated households (detailed structure)</t>
  </si>
  <si>
    <t>FEC.ktoe.LV.Res.HHnew.Thermal.SH.Solids</t>
  </si>
  <si>
    <t>FEC.ktoe.LV.Res.HHnew.Thermal.SH.Solids.SH</t>
  </si>
  <si>
    <t>FEC.ktoe.LV.Res.HHnew.Thermal.SH.Solids.SH.Solids</t>
  </si>
  <si>
    <t>FEC.ktoe.LV.Res.HHnew.Thermal.SH.Solids.SH.Elec</t>
  </si>
  <si>
    <t>FEC.ktoe.LV.Res.HHnew.Thermal.SH.Solids.SC</t>
  </si>
  <si>
    <t>FEC.ktoe.LV.Res.HHnew.Thermal.SH.Solids.SC.AC.Elec</t>
  </si>
  <si>
    <t>FEC.ktoe.LV.Res.HHnew.Thermal.SH.Solids.WH</t>
  </si>
  <si>
    <t>FEC.ktoe.LV.Res.HHnew.Thermal.SH.Solids.WH.Solids.NoSolar.Solids</t>
  </si>
  <si>
    <t>FEC.ktoe.LV.Res.HHnew.Thermal.SH.Solids.WH.LPG.NoSolar.LPG</t>
  </si>
  <si>
    <t>FEC.ktoe.LV.Res.HHnew.Thermal.SH.Solids.WH.LPG.Solar</t>
  </si>
  <si>
    <t>FEC.ktoe.LV.Res.HHnew.Thermal.SH.Solids.WH.LPG.Solar.LPG</t>
  </si>
  <si>
    <t>FEC.ktoe.LV.Res.HHnew.Thermal.SH.Solids.WH.LPG.Solar.Solar</t>
  </si>
  <si>
    <t>FEC.ktoe.LV.Res.HHnew.Thermal.SH.Solids.WH.Elc.NoSolar.Elec</t>
  </si>
  <si>
    <t>FEC.ktoe.LV.Res.HHnew.Thermal.SH.Solids.WH.Elc.Solar</t>
  </si>
  <si>
    <t>FEC.ktoe.LV.Res.HHnew.Thermal.SH.Solids.WH.Elc.Solar.Elec</t>
  </si>
  <si>
    <t>FEC.ktoe.LV.Res.HHnew.Thermal.SH.Solids.WH.Elc.Solar.Solar</t>
  </si>
  <si>
    <t>FEC.ktoe.LV.Res.HHnew.Thermal.SH.Solids.CO</t>
  </si>
  <si>
    <t>FEC.ktoe.LV.Res.HHnew.Thermal.SH.Solids.CO.Solids.Solids</t>
  </si>
  <si>
    <t>FEC.ktoe.LV.Res.HHnew.Thermal.SH.Solids.CO.LPG.LPG</t>
  </si>
  <si>
    <t>FEC.ktoe.LV.Res.HHnew.Thermal.SH.Solids.CO.Elc.Elec</t>
  </si>
  <si>
    <t>FEC.ktoe.LV.Res.HHnew.Thermal.SH.LPG</t>
  </si>
  <si>
    <t>FEC.ktoe.LV.Res.HHnew.Thermal.SH.LPG.SH</t>
  </si>
  <si>
    <t>FEC.ktoe.LV.Res.HHnew.Thermal.SH.LPG.SH.LPG</t>
  </si>
  <si>
    <t>FEC.ktoe.LV.Res.HHnew.Thermal.SH.LPG.SH.Elec</t>
  </si>
  <si>
    <t>FEC.ktoe.LV.Res.HHnew.Thermal.SH.LPG.SC</t>
  </si>
  <si>
    <t>FEC.ktoe.LV.Res.HHnew.Thermal.SH.LPG.SC.AC.Elec</t>
  </si>
  <si>
    <t>FEC.ktoe.LV.Res.HHnew.Thermal.SH.LPG.WH</t>
  </si>
  <si>
    <t>FEC.ktoe.LV.Res.HHnew.Thermal.SH.LPG.WH.LPG.NoSolar.LPG</t>
  </si>
  <si>
    <t>FEC.ktoe.LV.Res.HHnew.Thermal.SH.LPG.WH.LPG.Solar</t>
  </si>
  <si>
    <t>FEC.ktoe.LV.Res.HHnew.Thermal.SH.LPG.WH.LPG.Solar.LPG</t>
  </si>
  <si>
    <t>FEC.ktoe.LV.Res.HHnew.Thermal.SH.LPG.WH.LPG.Solar.Solar</t>
  </si>
  <si>
    <t>FEC.ktoe.LV.Res.HHnew.Thermal.SH.LPG.WH.Elc.NoSolar.Elec</t>
  </si>
  <si>
    <t>FEC.ktoe.LV.Res.HHnew.Thermal.SH.LPG.WH.Elc.Solar</t>
  </si>
  <si>
    <t>FEC.ktoe.LV.Res.HHnew.Thermal.SH.LPG.WH.Elc.Solar.Elec</t>
  </si>
  <si>
    <t>FEC.ktoe.LV.Res.HHnew.Thermal.SH.LPG.WH.Elc.Solar.Solar</t>
  </si>
  <si>
    <t>FEC.ktoe.LV.Res.HHnew.Thermal.SH.LPG.CO</t>
  </si>
  <si>
    <t>FEC.ktoe.LV.Res.HHnew.Thermal.SH.LPG.CO.LPG.LPG</t>
  </si>
  <si>
    <t>FEC.ktoe.LV.Res.HHnew.Thermal.SH.LPG.CO.Elc.Elec</t>
  </si>
  <si>
    <t>FEC.ktoe.LV.Res.HHnew.Thermal.SH.Oil</t>
  </si>
  <si>
    <t>FEC.ktoe.LV.Res.HHnew.Thermal.SH.Oil.SH</t>
  </si>
  <si>
    <t>FEC.ktoe.LV.Res.HHnew.Thermal.SH.Oil.SH.Oil</t>
  </si>
  <si>
    <t>FEC.ktoe.LV.Res.HHnew.Thermal.SH.Oil.SH.Elec</t>
  </si>
  <si>
    <t>FEC.ktoe.LV.Res.HHnew.Thermal.SH.Oil.SC</t>
  </si>
  <si>
    <t>FEC.ktoe.LV.Res.HHnew.Thermal.SH.Oil.SC.AC.Elec</t>
  </si>
  <si>
    <t>FEC.ktoe.LV.Res.HHnew.Thermal.SH.Oil.WH</t>
  </si>
  <si>
    <t>FEC.ktoe.LV.Res.HHnew.Thermal.SH.Oil.WH.Oil.NoSolar.Oil</t>
  </si>
  <si>
    <t>FEC.ktoe.LV.Res.HHnew.Thermal.SH.Oil.WH.Oil.Solar</t>
  </si>
  <si>
    <t>FEC.ktoe.LV.Res.HHnew.Thermal.SH.Oil.WH.Oil.Solar.Oil</t>
  </si>
  <si>
    <t>FEC.ktoe.LV.Res.HHnew.Thermal.SH.Oil.WH.Oil.Solar.Solar</t>
  </si>
  <si>
    <t>FEC.ktoe.LV.Res.HHnew.Thermal.SH.Oil.WH.Elc.NoSolar.Elec</t>
  </si>
  <si>
    <t>FEC.ktoe.LV.Res.HHnew.Thermal.SH.Oil.WH.Elc.Solar</t>
  </si>
  <si>
    <t>FEC.ktoe.LV.Res.HHnew.Thermal.SH.Oil.WH.Elc.Solar.Elec</t>
  </si>
  <si>
    <t>FEC.ktoe.LV.Res.HHnew.Thermal.SH.Oil.WH.Elc.Solar.Solar</t>
  </si>
  <si>
    <t>FEC.ktoe.LV.Res.HHnew.Thermal.SH.Oil.CO</t>
  </si>
  <si>
    <t>FEC.ktoe.LV.Res.HHnew.Thermal.SH.Oil.CO.LPG.LPG</t>
  </si>
  <si>
    <t>FEC.ktoe.LV.Res.HHnew.Thermal.SH.Oil.CO.Elc.Elec</t>
  </si>
  <si>
    <t>FEC.ktoe.LV.Res.HHnew.Thermal.SH.Gas</t>
  </si>
  <si>
    <t>FEC.ktoe.LV.Res.HHnew.Thermal.SH.Gas.SH</t>
  </si>
  <si>
    <t>FEC.ktoe.LV.Res.HHnew.Thermal.SH.Gas.SH.Gas</t>
  </si>
  <si>
    <t>FEC.ktoe.LV.Res.HHnew.Thermal.SH.Gas.SH.Elec</t>
  </si>
  <si>
    <t>FEC.ktoe.LV.Res.HHnew.Thermal.SH.Gas.SC</t>
  </si>
  <si>
    <t>FEC.ktoe.LV.Res.HHnew.Thermal.SH.Gas.SC.AC.Elec</t>
  </si>
  <si>
    <t>FEC.ktoe.LV.Res.HHnew.Thermal.SH.Gas.WH</t>
  </si>
  <si>
    <t>FEC.ktoe.LV.Res.HHnew.Thermal.SH.Gas.WH.Gas.NoSolar.Gas</t>
  </si>
  <si>
    <t>FEC.ktoe.LV.Res.HHnew.Thermal.SH.Gas.WH.Gas.Solar</t>
  </si>
  <si>
    <t>FEC.ktoe.LV.Res.HHnew.Thermal.SH.Gas.WH.Gas.Solar.Gas</t>
  </si>
  <si>
    <t>FEC.ktoe.LV.Res.HHnew.Thermal.SH.Gas.WH.Gas.Solar.Solar</t>
  </si>
  <si>
    <t>FEC.ktoe.LV.Res.HHnew.Thermal.SH.Gas.WH.Elc.NoSolar.Elec</t>
  </si>
  <si>
    <t>FEC.ktoe.LV.Res.HHnew.Thermal.SH.Gas.WH.Elc.Solar</t>
  </si>
  <si>
    <t>FEC.ktoe.LV.Res.HHnew.Thermal.SH.Gas.WH.Elc.Solar.Elec</t>
  </si>
  <si>
    <t>FEC.ktoe.LV.Res.HHnew.Thermal.SH.Gas.WH.Elc.Solar.Solar</t>
  </si>
  <si>
    <t>FEC.ktoe.LV.Res.HHnew.Thermal.SH.Gas.CO</t>
  </si>
  <si>
    <t>FEC.ktoe.LV.Res.HHnew.Thermal.SH.Gas.CO.Gas.Gas</t>
  </si>
  <si>
    <t>FEC.ktoe.LV.Res.HHnew.Thermal.SH.Gas.CO.Elc.Elec</t>
  </si>
  <si>
    <t>FEC.ktoe.LV.Res.HHnew.Thermal.SH.Biomass</t>
  </si>
  <si>
    <t>FEC.ktoe.LV.Res.HHnew.Thermal.SH.Biomass.SH</t>
  </si>
  <si>
    <t>FEC.ktoe.LV.Res.HHnew.Thermal.SH.Biomass.SH.Biomass</t>
  </si>
  <si>
    <t>FEC.ktoe.LV.Res.HHnew.Thermal.SH.Biomass.SH.Elec</t>
  </si>
  <si>
    <t>FEC.ktoe.LV.Res.HHnew.Thermal.SH.Biomass.SC</t>
  </si>
  <si>
    <t>FEC.ktoe.LV.Res.HHnew.Thermal.SH.Biomass.SC.AC.Elec</t>
  </si>
  <si>
    <t>FEC.ktoe.LV.Res.HHnew.Thermal.SH.Biomass.WH</t>
  </si>
  <si>
    <t>FEC.ktoe.LV.Res.HHnew.Thermal.SH.Biomass.WH.Biomass.NoSolar.Biomass</t>
  </si>
  <si>
    <t>FEC.ktoe.LV.Res.HHnew.Thermal.SH.Biomass.WH.Biomass.Solar</t>
  </si>
  <si>
    <t>FEC.ktoe.LV.Res.HHnew.Thermal.SH.Biomass.WH.Biomass.Solar.Biomass</t>
  </si>
  <si>
    <t>FEC.ktoe.LV.Res.HHnew.Thermal.SH.Biomass.WH.Biomass.Solar.Solar</t>
  </si>
  <si>
    <t>FEC.ktoe.LV.Res.HHnew.Thermal.SH.Biomass.WH.LPG.NoSolar.LPG</t>
  </si>
  <si>
    <t>FEC.ktoe.LV.Res.HHnew.Thermal.SH.Biomass.WH.LPG.Solar</t>
  </si>
  <si>
    <t>FEC.ktoe.LV.Res.HHnew.Thermal.SH.Biomass.WH.LPG.Solar.LPG</t>
  </si>
  <si>
    <t>FEC.ktoe.LV.Res.HHnew.Thermal.SH.Biomass.WH.LPG.Solar.Solar</t>
  </si>
  <si>
    <t>FEC.ktoe.LV.Res.HHnew.Thermal.SH.Biomass.WH.Elc.NoSolar.Elec</t>
  </si>
  <si>
    <t>FEC.ktoe.LV.Res.HHnew.Thermal.SH.Biomass.WH.Elc.Solar</t>
  </si>
  <si>
    <t>FEC.ktoe.LV.Res.HHnew.Thermal.SH.Biomass.WH.Elc.Solar.Elec</t>
  </si>
  <si>
    <t>FEC.ktoe.LV.Res.HHnew.Thermal.SH.Biomass.WH.Elc.Solar.Solar</t>
  </si>
  <si>
    <t>FEC.ktoe.LV.Res.HHnew.Thermal.SH.Biomass.CO</t>
  </si>
  <si>
    <t>FEC.ktoe.LV.Res.HHnew.Thermal.SH.Biomass.CO.Biomass.Biomass</t>
  </si>
  <si>
    <t>FEC.ktoe.LV.Res.HHnew.Thermal.SH.Biomass.CO.LPG.LPG</t>
  </si>
  <si>
    <t>FEC.ktoe.LV.Res.HHnew.Thermal.SH.Biomass.CO.Elc.Elec</t>
  </si>
  <si>
    <t>FEC.ktoe.LV.Res.HHnew.Thermal.SH.Geo</t>
  </si>
  <si>
    <t>FEC.ktoe.LV.Res.HHnew.Thermal.SH.Geo.SH</t>
  </si>
  <si>
    <t>FEC.ktoe.LV.Res.HHnew.Thermal.SH.Geo.SH.Geo</t>
  </si>
  <si>
    <t>FEC.ktoe.LV.Res.HHnew.Thermal.SH.Geo.SH.Elec</t>
  </si>
  <si>
    <t>FEC.ktoe.LV.Res.HHnew.Thermal.SH.Geo.SC</t>
  </si>
  <si>
    <t>FEC.ktoe.LV.Res.HHnew.Thermal.SH.Geo.SC.AC.Elec</t>
  </si>
  <si>
    <t>FEC.ktoe.LV.Res.HHnew.Thermal.SH.Geo.WH</t>
  </si>
  <si>
    <t>FEC.ktoe.LV.Res.HHnew.Thermal.SH.Geo.WH.Geo.NoSolar.Geo</t>
  </si>
  <si>
    <t>FEC.ktoe.LV.Res.HHnew.Thermal.SH.Geo.WH.Geo.Solar</t>
  </si>
  <si>
    <t>FEC.ktoe.LV.Res.HHnew.Thermal.SH.Geo.WH.Geo.Solar.Geo</t>
  </si>
  <si>
    <t>FEC.ktoe.LV.Res.HHnew.Thermal.SH.Geo.WH.Geo.Solar.Solar</t>
  </si>
  <si>
    <t>FEC.ktoe.LV.Res.HHnew.Thermal.SH.Geo.WH.Elc.NoSolar.Elec</t>
  </si>
  <si>
    <t>FEC.ktoe.LV.Res.HHnew.Thermal.SH.Geo.WH.Elc.Solar</t>
  </si>
  <si>
    <t>FEC.ktoe.LV.Res.HHnew.Thermal.SH.Geo.WH.Elc.Solar.Elec</t>
  </si>
  <si>
    <t>FEC.ktoe.LV.Res.HHnew.Thermal.SH.Geo.WH.Elc.Solar.Solar</t>
  </si>
  <si>
    <t>FEC.ktoe.LV.Res.HHnew.Thermal.SH.Geo.CO</t>
  </si>
  <si>
    <t>FEC.ktoe.LV.Res.HHnew.Thermal.SH.Geo.CO.LPG.LPG</t>
  </si>
  <si>
    <t>FEC.ktoe.LV.Res.HHnew.Thermal.SH.Geo.CO.Elc.Elec</t>
  </si>
  <si>
    <t>FEC.ktoe.LV.Res.HHnew.Thermal.SH.DistrHeat</t>
  </si>
  <si>
    <t>FEC.ktoe.LV.Res.HHnew.Thermal.SH.DistrHeat.SH</t>
  </si>
  <si>
    <t>FEC.ktoe.LV.Res.HHnew.Thermal.SH.DistrHeat.SH.Steam_Distr</t>
  </si>
  <si>
    <t>FEC.ktoe.LV.Res.HHnew.Thermal.SH.DistrHeat.SH.Elec</t>
  </si>
  <si>
    <t>FEC.ktoe.LV.Res.HHnew.Thermal.SH.DistrHeat.SC</t>
  </si>
  <si>
    <t>FEC.ktoe.LV.Res.HHnew.Thermal.SH.DistrHeat.SC.AC.Elec</t>
  </si>
  <si>
    <t>FEC.ktoe.LV.Res.HHnew.Thermal.SH.DistrHeat.WH</t>
  </si>
  <si>
    <t>FEC.ktoe.LV.Res.HHnew.Thermal.SH.DistrHeat.WH.DistrHeat.NoSolar.Steam_Distr</t>
  </si>
  <si>
    <t>FEC.ktoe.LV.Res.HHnew.Thermal.SH.DistrHeat.WH.DistrHeat.Solar</t>
  </si>
  <si>
    <t>FEC.ktoe.LV.Res.HHnew.Thermal.SH.DistrHeat.WH.DistrHeat.Solar.Steam_Distr</t>
  </si>
  <si>
    <t>FEC.ktoe.LV.Res.HHnew.Thermal.SH.DistrHeat.WH.DistrHeat.Solar.Solar</t>
  </si>
  <si>
    <t>FEC.ktoe.LV.Res.HHnew.Thermal.SH.DistrHeat.WH.Elc.NoSolar.Elec</t>
  </si>
  <si>
    <t>FEC.ktoe.LV.Res.HHnew.Thermal.SH.DistrHeat.WH.Elc.Solar</t>
  </si>
  <si>
    <t>FEC.ktoe.LV.Res.HHnew.Thermal.SH.DistrHeat.WH.Elc.Solar.Elec</t>
  </si>
  <si>
    <t>FEC.ktoe.LV.Res.HHnew.Thermal.SH.DistrHeat.WH.Elc.Solar.Solar</t>
  </si>
  <si>
    <t>FEC.ktoe.LV.Res.HHnew.Thermal.SH.DistrHeat.CO</t>
  </si>
  <si>
    <t>FEC.ktoe.LV.Res.HHnew.Thermal.SH.DistrHeat.CO.LPG.LPG</t>
  </si>
  <si>
    <t>FEC.ktoe.LV.Res.HHnew.Thermal.SH.DistrHeat.CO.Elc.Elec</t>
  </si>
  <si>
    <t>FEC.ktoe.LV.Res.HHnew.Thermal.SH.AdvElc</t>
  </si>
  <si>
    <t>FEC.ktoe.LV.Res.HHnew.Thermal.SH.AdvElc.SH</t>
  </si>
  <si>
    <t>FEC.ktoe.LV.Res.HHnew.Thermal.SH.AdvElc.SH.Elec</t>
  </si>
  <si>
    <t>FEC.ktoe.LV.Res.HHnew.Thermal.SH.AdvElc.SC</t>
  </si>
  <si>
    <t>FEC.ktoe.LV.Res.HHnew.Thermal.SH.AdvElc.SC.AC.Elec</t>
  </si>
  <si>
    <t>FEC.ktoe.LV.Res.HHnew.Thermal.SH.AdvElc.WH</t>
  </si>
  <si>
    <t>FEC.ktoe.LV.Res.HHnew.Thermal.SH.AdvElc.WH.LPG.NoSolar.LPG</t>
  </si>
  <si>
    <t>FEC.ktoe.LV.Res.HHnew.Thermal.SH.AdvElc.WH.LPG.Solar</t>
  </si>
  <si>
    <t>FEC.ktoe.LV.Res.HHnew.Thermal.SH.AdvElc.WH.LPG.Solar.LPG</t>
  </si>
  <si>
    <t>FEC.ktoe.LV.Res.HHnew.Thermal.SH.AdvElc.WH.LPG.Solar.Solar</t>
  </si>
  <si>
    <t>FEC.ktoe.LV.Res.HHnew.Thermal.SH.AdvElc.WH.Elc.NoSolar.Elec</t>
  </si>
  <si>
    <t>FEC.ktoe.LV.Res.HHnew.Thermal.SH.AdvElc.WH.Elc.Solar</t>
  </si>
  <si>
    <t>FEC.ktoe.LV.Res.HHnew.Thermal.SH.AdvElc.WH.Elc.Solar.Elec</t>
  </si>
  <si>
    <t>FEC.ktoe.LV.Res.HHnew.Thermal.SH.AdvElc.WH.Elc.Solar.Solar</t>
  </si>
  <si>
    <t>FEC.ktoe.LV.Res.HHnew.Thermal.SH.AdvElc.CO</t>
  </si>
  <si>
    <t>FEC.ktoe.LV.Res.HHnew.Thermal.SH.AdvElc.CO.LPG.LPG</t>
  </si>
  <si>
    <t>FEC.ktoe.LV.Res.HHnew.Thermal.SH.AdvElc.CO.Elc.Elec</t>
  </si>
  <si>
    <t>FEC.ktoe.LV.Res.HHnew.Thermal.SH.ConvElc</t>
  </si>
  <si>
    <t>FEC.ktoe.LV.Res.HHnew.Thermal.SH.ConvElc.SH</t>
  </si>
  <si>
    <t>FEC.ktoe.LV.Res.HHnew.Thermal.SH.ConvElc.SH.Elec</t>
  </si>
  <si>
    <t>FEC.ktoe.LV.Res.HHnew.Thermal.SH.ConvElc.SC</t>
  </si>
  <si>
    <t>FEC.ktoe.LV.Res.HHnew.Thermal.SH.ConvElc.SC.AC.Elec</t>
  </si>
  <si>
    <t>FEC.ktoe.LV.Res.HHnew.Thermal.SH.ConvElc.WH</t>
  </si>
  <si>
    <t>FEC.ktoe.LV.Res.HHnew.Thermal.SH.ConvElc.WH.LPG.NoSolar.LPG</t>
  </si>
  <si>
    <t>FEC.ktoe.LV.Res.HHnew.Thermal.SH.ConvElc.WH.LPG.Solar</t>
  </si>
  <si>
    <t>FEC.ktoe.LV.Res.HHnew.Thermal.SH.ConvElc.WH.LPG.Solar.LPG</t>
  </si>
  <si>
    <t>FEC.ktoe.LV.Res.HHnew.Thermal.SH.ConvElc.WH.LPG.Solar.Solar</t>
  </si>
  <si>
    <t>FEC.ktoe.LV.Res.HHnew.Thermal.SH.ConvElc.WH.Elc.NoSolar.Elec</t>
  </si>
  <si>
    <t>FEC.ktoe.LV.Res.HHnew.Thermal.SH.ConvElc.WH.Elc.Solar</t>
  </si>
  <si>
    <t>FEC.ktoe.LV.Res.HHnew.Thermal.SH.ConvElc.WH.Elc.Solar.Elec</t>
  </si>
  <si>
    <t>FEC.ktoe.LV.Res.HHnew.Thermal.SH.ConvElc.WH.Elc.Solar.Solar</t>
  </si>
  <si>
    <t>FEC.ktoe.LV.Res.HHnew.Thermal.SH.ConvElc.CO</t>
  </si>
  <si>
    <t>FEC.ktoe.LV.Res.HHnew.Thermal.SH.ConvElc.CO.LPG.LPG</t>
  </si>
  <si>
    <t>FEC.ktoe.LV.Res.HHnew.Thermal.SH.ConvElc.CO.Elc.Elec</t>
  </si>
  <si>
    <t>LV - Thermal energy service in new and renovated households (detailed structure)</t>
  </si>
  <si>
    <t>TES.ktoe.LV.Res.HHnew.Thermal.SH.Solids</t>
  </si>
  <si>
    <t>TES.ktoe.LV.Res.HHnew.Thermal.SH.Solids.SH</t>
  </si>
  <si>
    <t>TES.ktoe.LV.Res.HHnew.Thermal.SH.Solids.SH.Solids</t>
  </si>
  <si>
    <t>TES.ktoe.LV.Res.HHnew.Thermal.SH.Solids.SH.Elec</t>
  </si>
  <si>
    <t>TES.ktoe.LV.Res.HHnew.Thermal.SH.Solids.SC</t>
  </si>
  <si>
    <t>TES.ktoe.LV.Res.HHnew.Thermal.SH.Solids.SC.AC.Elec</t>
  </si>
  <si>
    <t>TES.ktoe.LV.Res.HHnew.Thermal.SH.Solids.WH</t>
  </si>
  <si>
    <t>TES.ktoe.LV.Res.HHnew.Thermal.SH.Solids.WH.Solids.NoSolar.Solids</t>
  </si>
  <si>
    <t>TES.ktoe.LV.Res.HHnew.Thermal.SH.Solids.WH.LPG.NoSolar.LPG</t>
  </si>
  <si>
    <t>TES.ktoe.LV.Res.HHnew.Thermal.SH.Solids.WH.LPG.Solar</t>
  </si>
  <si>
    <t>TES.ktoe.LV.Res.HHnew.Thermal.SH.Solids.WH.LPG.Solar.LPG</t>
  </si>
  <si>
    <t>TES.ktoe.LV.Res.HHnew.Thermal.SH.Solids.WH.LPG.Solar.Solar</t>
  </si>
  <si>
    <t>TES.ktoe.LV.Res.HHnew.Thermal.SH.Solids.WH.Elc.NoSolar.Elec</t>
  </si>
  <si>
    <t>TES.ktoe.LV.Res.HHnew.Thermal.SH.Solids.WH.Elc.Solar</t>
  </si>
  <si>
    <t>TES.ktoe.LV.Res.HHnew.Thermal.SH.Solids.WH.Elc.Solar.Elec</t>
  </si>
  <si>
    <t>TES.ktoe.LV.Res.HHnew.Thermal.SH.Solids.WH.Elc.Solar.Solar</t>
  </si>
  <si>
    <t>TES.ktoe.LV.Res.HHnew.Thermal.SH.Solids.CO</t>
  </si>
  <si>
    <t>TES.ktoe.LV.Res.HHnew.Thermal.SH.Solids.CO.Solids.Solids</t>
  </si>
  <si>
    <t>TES.ktoe.LV.Res.HHnew.Thermal.SH.Solids.CO.LPG.LPG</t>
  </si>
  <si>
    <t>TES.ktoe.LV.Res.HHnew.Thermal.SH.Solids.CO.Elc.Elec</t>
  </si>
  <si>
    <t>TES.ktoe.LV.Res.HHnew.Thermal.SH.LPG</t>
  </si>
  <si>
    <t>TES.ktoe.LV.Res.HHnew.Thermal.SH.LPG.SH</t>
  </si>
  <si>
    <t>TES.ktoe.LV.Res.HHnew.Thermal.SH.LPG.SH.LPG</t>
  </si>
  <si>
    <t>TES.ktoe.LV.Res.HHnew.Thermal.SH.LPG.SH.Elec</t>
  </si>
  <si>
    <t>TES.ktoe.LV.Res.HHnew.Thermal.SH.LPG.SC</t>
  </si>
  <si>
    <t>TES.ktoe.LV.Res.HHnew.Thermal.SH.LPG.SC.AC.Elec</t>
  </si>
  <si>
    <t>TES.ktoe.LV.Res.HHnew.Thermal.SH.LPG.WH</t>
  </si>
  <si>
    <t>TES.ktoe.LV.Res.HHnew.Thermal.SH.LPG.WH.LPG.NoSolar.LPG</t>
  </si>
  <si>
    <t>TES.ktoe.LV.Res.HHnew.Thermal.SH.LPG.WH.LPG.Solar</t>
  </si>
  <si>
    <t>TES.ktoe.LV.Res.HHnew.Thermal.SH.LPG.WH.LPG.Solar.LPG</t>
  </si>
  <si>
    <t>TES.ktoe.LV.Res.HHnew.Thermal.SH.LPG.WH.LPG.Solar.Solar</t>
  </si>
  <si>
    <t>TES.ktoe.LV.Res.HHnew.Thermal.SH.LPG.WH.Elc.NoSolar.Elec</t>
  </si>
  <si>
    <t>TES.ktoe.LV.Res.HHnew.Thermal.SH.LPG.WH.Elc.Solar</t>
  </si>
  <si>
    <t>TES.ktoe.LV.Res.HHnew.Thermal.SH.LPG.WH.Elc.Solar.Elec</t>
  </si>
  <si>
    <t>TES.ktoe.LV.Res.HHnew.Thermal.SH.LPG.WH.Elc.Solar.Solar</t>
  </si>
  <si>
    <t>TES.ktoe.LV.Res.HHnew.Thermal.SH.LPG.CO</t>
  </si>
  <si>
    <t>TES.ktoe.LV.Res.HHnew.Thermal.SH.LPG.CO.LPG.LPG</t>
  </si>
  <si>
    <t>TES.ktoe.LV.Res.HHnew.Thermal.SH.LPG.CO.Elc.Elec</t>
  </si>
  <si>
    <t>TES.ktoe.LV.Res.HHnew.Thermal.SH.Oil</t>
  </si>
  <si>
    <t>TES.ktoe.LV.Res.HHnew.Thermal.SH.Oil.SH</t>
  </si>
  <si>
    <t>TES.ktoe.LV.Res.HHnew.Thermal.SH.Oil.SH.Oil</t>
  </si>
  <si>
    <t>TES.ktoe.LV.Res.HHnew.Thermal.SH.Oil.SH.Elec</t>
  </si>
  <si>
    <t>TES.ktoe.LV.Res.HHnew.Thermal.SH.Oil.SC</t>
  </si>
  <si>
    <t>TES.ktoe.LV.Res.HHnew.Thermal.SH.Oil.SC.AC.Elec</t>
  </si>
  <si>
    <t>TES.ktoe.LV.Res.HHnew.Thermal.SH.Oil.WH</t>
  </si>
  <si>
    <t>TES.ktoe.LV.Res.HHnew.Thermal.SH.Oil.WH.Oil.NoSolar.Oil</t>
  </si>
  <si>
    <t>TES.ktoe.LV.Res.HHnew.Thermal.SH.Oil.WH.Oil.Solar</t>
  </si>
  <si>
    <t>TES.ktoe.LV.Res.HHnew.Thermal.SH.Oil.WH.Oil.Solar.Oil</t>
  </si>
  <si>
    <t>TES.ktoe.LV.Res.HHnew.Thermal.SH.Oil.WH.Oil.Solar.Solar</t>
  </si>
  <si>
    <t>TES.ktoe.LV.Res.HHnew.Thermal.SH.Oil.WH.Elc.NoSolar.Elec</t>
  </si>
  <si>
    <t>TES.ktoe.LV.Res.HHnew.Thermal.SH.Oil.WH.Elc.Solar</t>
  </si>
  <si>
    <t>TES.ktoe.LV.Res.HHnew.Thermal.SH.Oil.WH.Elc.Solar.Elec</t>
  </si>
  <si>
    <t>TES.ktoe.LV.Res.HHnew.Thermal.SH.Oil.WH.Elc.Solar.Solar</t>
  </si>
  <si>
    <t>TES.ktoe.LV.Res.HHnew.Thermal.SH.Oil.CO</t>
  </si>
  <si>
    <t>TES.ktoe.LV.Res.HHnew.Thermal.SH.Oil.CO.LPG.LPG</t>
  </si>
  <si>
    <t>TES.ktoe.LV.Res.HHnew.Thermal.SH.Oil.CO.Elc.Elec</t>
  </si>
  <si>
    <t>TES.ktoe.LV.Res.HHnew.Thermal.SH.Gas</t>
  </si>
  <si>
    <t>TES.ktoe.LV.Res.HHnew.Thermal.SH.Gas.SH</t>
  </si>
  <si>
    <t>TES.ktoe.LV.Res.HHnew.Thermal.SH.Gas.SH.Gas</t>
  </si>
  <si>
    <t>TES.ktoe.LV.Res.HHnew.Thermal.SH.Gas.SH.Elec</t>
  </si>
  <si>
    <t>TES.ktoe.LV.Res.HHnew.Thermal.SH.Gas.SC</t>
  </si>
  <si>
    <t>TES.ktoe.LV.Res.HHnew.Thermal.SH.Gas.SC.AC.Elec</t>
  </si>
  <si>
    <t>TES.ktoe.LV.Res.HHnew.Thermal.SH.Gas.WH</t>
  </si>
  <si>
    <t>TES.ktoe.LV.Res.HHnew.Thermal.SH.Gas.WH.Gas.NoSolar.Gas</t>
  </si>
  <si>
    <t>TES.ktoe.LV.Res.HHnew.Thermal.SH.Gas.WH.Gas.Solar</t>
  </si>
  <si>
    <t>TES.ktoe.LV.Res.HHnew.Thermal.SH.Gas.WH.Gas.Solar.Gas</t>
  </si>
  <si>
    <t>TES.ktoe.LV.Res.HHnew.Thermal.SH.Gas.WH.Gas.Solar.Solar</t>
  </si>
  <si>
    <t>TES.ktoe.LV.Res.HHnew.Thermal.SH.Gas.WH.Elc.NoSolar.Elec</t>
  </si>
  <si>
    <t>TES.ktoe.LV.Res.HHnew.Thermal.SH.Gas.WH.Elc.Solar</t>
  </si>
  <si>
    <t>TES.ktoe.LV.Res.HHnew.Thermal.SH.Gas.WH.Elc.Solar.Elec</t>
  </si>
  <si>
    <t>TES.ktoe.LV.Res.HHnew.Thermal.SH.Gas.WH.Elc.Solar.Solar</t>
  </si>
  <si>
    <t>TES.ktoe.LV.Res.HHnew.Thermal.SH.Gas.CO</t>
  </si>
  <si>
    <t>TES.ktoe.LV.Res.HHnew.Thermal.SH.Gas.CO.Gas.Gas</t>
  </si>
  <si>
    <t>TES.ktoe.LV.Res.HHnew.Thermal.SH.Gas.CO.Elc.Elec</t>
  </si>
  <si>
    <t>TES.ktoe.LV.Res.HHnew.Thermal.SH.Biomass</t>
  </si>
  <si>
    <t>TES.ktoe.LV.Res.HHnew.Thermal.SH.Biomass.SH</t>
  </si>
  <si>
    <t>TES.ktoe.LV.Res.HHnew.Thermal.SH.Biomass.SH.Biomass</t>
  </si>
  <si>
    <t>TES.ktoe.LV.Res.HHnew.Thermal.SH.Biomass.SH.Elec</t>
  </si>
  <si>
    <t>TES.ktoe.LV.Res.HHnew.Thermal.SH.Biomass.SC</t>
  </si>
  <si>
    <t>TES.ktoe.LV.Res.HHnew.Thermal.SH.Biomass.SC.AC.Elec</t>
  </si>
  <si>
    <t>TES.ktoe.LV.Res.HHnew.Thermal.SH.Biomass.WH</t>
  </si>
  <si>
    <t>TES.ktoe.LV.Res.HHnew.Thermal.SH.Biomass.WH.Biomass.NoSolar.Biomass</t>
  </si>
  <si>
    <t>TES.ktoe.LV.Res.HHnew.Thermal.SH.Biomass.WH.Biomass.Solar</t>
  </si>
  <si>
    <t>TES.ktoe.LV.Res.HHnew.Thermal.SH.Biomass.WH.Biomass.Solar.Biomass</t>
  </si>
  <si>
    <t>TES.ktoe.LV.Res.HHnew.Thermal.SH.Biomass.WH.Biomass.Solar.Solar</t>
  </si>
  <si>
    <t>TES.ktoe.LV.Res.HHnew.Thermal.SH.Biomass.WH.LPG.NoSolar.LPG</t>
  </si>
  <si>
    <t>TES.ktoe.LV.Res.HHnew.Thermal.SH.Biomass.WH.LPG.Solar</t>
  </si>
  <si>
    <t>TES.ktoe.LV.Res.HHnew.Thermal.SH.Biomass.WH.LPG.Solar.LPG</t>
  </si>
  <si>
    <t>TES.ktoe.LV.Res.HHnew.Thermal.SH.Biomass.WH.LPG.Solar.Solar</t>
  </si>
  <si>
    <t>TES.ktoe.LV.Res.HHnew.Thermal.SH.Biomass.WH.Elc.NoSolar.Elec</t>
  </si>
  <si>
    <t>TES.ktoe.LV.Res.HHnew.Thermal.SH.Biomass.WH.Elc.Solar</t>
  </si>
  <si>
    <t>TES.ktoe.LV.Res.HHnew.Thermal.SH.Biomass.WH.Elc.Solar.Elec</t>
  </si>
  <si>
    <t>TES.ktoe.LV.Res.HHnew.Thermal.SH.Biomass.WH.Elc.Solar.Solar</t>
  </si>
  <si>
    <t>TES.ktoe.LV.Res.HHnew.Thermal.SH.Biomass.CO</t>
  </si>
  <si>
    <t>TES.ktoe.LV.Res.HHnew.Thermal.SH.Biomass.CO.Biomass.Biomass</t>
  </si>
  <si>
    <t>TES.ktoe.LV.Res.HHnew.Thermal.SH.Biomass.CO.LPG.LPG</t>
  </si>
  <si>
    <t>TES.ktoe.LV.Res.HHnew.Thermal.SH.Biomass.CO.Elc.Elec</t>
  </si>
  <si>
    <t>TES.ktoe.LV.Res.HHnew.Thermal.SH.Geo</t>
  </si>
  <si>
    <t>TES.ktoe.LV.Res.HHnew.Thermal.SH.Geo.SH</t>
  </si>
  <si>
    <t>TES.ktoe.LV.Res.HHnew.Thermal.SH.Geo.SH.Geo</t>
  </si>
  <si>
    <t>TES.ktoe.LV.Res.HHnew.Thermal.SH.Geo.SH.Elec</t>
  </si>
  <si>
    <t>TES.ktoe.LV.Res.HHnew.Thermal.SH.Geo.SC</t>
  </si>
  <si>
    <t>TES.ktoe.LV.Res.HHnew.Thermal.SH.Geo.SC.AC.Elec</t>
  </si>
  <si>
    <t>TES.ktoe.LV.Res.HHnew.Thermal.SH.Geo.WH</t>
  </si>
  <si>
    <t>TES.ktoe.LV.Res.HHnew.Thermal.SH.Geo.WH.Geo.NoSolar.Geo</t>
  </si>
  <si>
    <t>TES.ktoe.LV.Res.HHnew.Thermal.SH.Geo.WH.Geo.Solar</t>
  </si>
  <si>
    <t>TES.ktoe.LV.Res.HHnew.Thermal.SH.Geo.WH.Geo.Solar.Geo</t>
  </si>
  <si>
    <t>TES.ktoe.LV.Res.HHnew.Thermal.SH.Geo.WH.Geo.Solar.Solar</t>
  </si>
  <si>
    <t>TES.ktoe.LV.Res.HHnew.Thermal.SH.Geo.WH.Elc.NoSolar.Elec</t>
  </si>
  <si>
    <t>TES.ktoe.LV.Res.HHnew.Thermal.SH.Geo.WH.Elc.Solar</t>
  </si>
  <si>
    <t>TES.ktoe.LV.Res.HHnew.Thermal.SH.Geo.WH.Elc.Solar.Elec</t>
  </si>
  <si>
    <t>TES.ktoe.LV.Res.HHnew.Thermal.SH.Geo.WH.Elc.Solar.Solar</t>
  </si>
  <si>
    <t>TES.ktoe.LV.Res.HHnew.Thermal.SH.Geo.CO</t>
  </si>
  <si>
    <t>TES.ktoe.LV.Res.HHnew.Thermal.SH.Geo.CO.LPG.LPG</t>
  </si>
  <si>
    <t>TES.ktoe.LV.Res.HHnew.Thermal.SH.Geo.CO.Elc.Elec</t>
  </si>
  <si>
    <t>TES.ktoe.LV.Res.HHnew.Thermal.SH.DistrHeat</t>
  </si>
  <si>
    <t>TES.ktoe.LV.Res.HHnew.Thermal.SH.DistrHeat.SH</t>
  </si>
  <si>
    <t>TES.ktoe.LV.Res.HHnew.Thermal.SH.DistrHeat.SH.Steam_Distr</t>
  </si>
  <si>
    <t>TES.ktoe.LV.Res.HHnew.Thermal.SH.DistrHeat.SH.Elec</t>
  </si>
  <si>
    <t>TES.ktoe.LV.Res.HHnew.Thermal.SH.DistrHeat.SC</t>
  </si>
  <si>
    <t>TES.ktoe.LV.Res.HHnew.Thermal.SH.DistrHeat.SC.AC.Elec</t>
  </si>
  <si>
    <t>TES.ktoe.LV.Res.HHnew.Thermal.SH.DistrHeat.WH</t>
  </si>
  <si>
    <t>TES.ktoe.LV.Res.HHnew.Thermal.SH.DistrHeat.WH.DistrHeat.NoSolar.Steam_Distr</t>
  </si>
  <si>
    <t>TES.ktoe.LV.Res.HHnew.Thermal.SH.DistrHeat.WH.DistrHeat.Solar</t>
  </si>
  <si>
    <t>TES.ktoe.LV.Res.HHnew.Thermal.SH.DistrHeat.WH.DistrHeat.Solar.Steam_Distr</t>
  </si>
  <si>
    <t>TES.ktoe.LV.Res.HHnew.Thermal.SH.DistrHeat.WH.DistrHeat.Solar.Solar</t>
  </si>
  <si>
    <t>TES.ktoe.LV.Res.HHnew.Thermal.SH.DistrHeat.WH.Elc.NoSolar.Elec</t>
  </si>
  <si>
    <t>TES.ktoe.LV.Res.HHnew.Thermal.SH.DistrHeat.WH.Elc.Solar</t>
  </si>
  <si>
    <t>TES.ktoe.LV.Res.HHnew.Thermal.SH.DistrHeat.WH.Elc.Solar.Elec</t>
  </si>
  <si>
    <t>TES.ktoe.LV.Res.HHnew.Thermal.SH.DistrHeat.WH.Elc.Solar.Solar</t>
  </si>
  <si>
    <t>TES.ktoe.LV.Res.HHnew.Thermal.SH.DistrHeat.CO</t>
  </si>
  <si>
    <t>TES.ktoe.LV.Res.HHnew.Thermal.SH.DistrHeat.CO.LPG.LPG</t>
  </si>
  <si>
    <t>TES.ktoe.LV.Res.HHnew.Thermal.SH.DistrHeat.CO.Elc.Elec</t>
  </si>
  <si>
    <t>TES.ktoe.LV.Res.HHnew.Thermal.SH.AdvElc</t>
  </si>
  <si>
    <t>TES.ktoe.LV.Res.HHnew.Thermal.SH.AdvElc.SH</t>
  </si>
  <si>
    <t>TES.ktoe.LV.Res.HHnew.Thermal.SH.AdvElc.SH.Elec</t>
  </si>
  <si>
    <t>TES.ktoe.LV.Res.HHnew.Thermal.SH.AdvElc.SC</t>
  </si>
  <si>
    <t>TES.ktoe.LV.Res.HHnew.Thermal.SH.AdvElc.SC.AC.Elec</t>
  </si>
  <si>
    <t>TES.ktoe.LV.Res.HHnew.Thermal.SH.AdvElc.WH</t>
  </si>
  <si>
    <t>TES.ktoe.LV.Res.HHnew.Thermal.SH.AdvElc.WH.LPG.NoSolar.LPG</t>
  </si>
  <si>
    <t>TES.ktoe.LV.Res.HHnew.Thermal.SH.AdvElc.WH.LPG.Solar</t>
  </si>
  <si>
    <t>TES.ktoe.LV.Res.HHnew.Thermal.SH.AdvElc.WH.LPG.Solar.LPG</t>
  </si>
  <si>
    <t>TES.ktoe.LV.Res.HHnew.Thermal.SH.AdvElc.WH.LPG.Solar.Solar</t>
  </si>
  <si>
    <t>TES.ktoe.LV.Res.HHnew.Thermal.SH.AdvElc.WH.Elc.NoSolar.Elec</t>
  </si>
  <si>
    <t>TES.ktoe.LV.Res.HHnew.Thermal.SH.AdvElc.WH.Elc.Solar</t>
  </si>
  <si>
    <t>TES.ktoe.LV.Res.HHnew.Thermal.SH.AdvElc.WH.Elc.Solar.Elec</t>
  </si>
  <si>
    <t>TES.ktoe.LV.Res.HHnew.Thermal.SH.AdvElc.WH.Elc.Solar.Solar</t>
  </si>
  <si>
    <t>TES.ktoe.LV.Res.HHnew.Thermal.SH.AdvElc.CO</t>
  </si>
  <si>
    <t>TES.ktoe.LV.Res.HHnew.Thermal.SH.AdvElc.CO.LPG.LPG</t>
  </si>
  <si>
    <t>TES.ktoe.LV.Res.HHnew.Thermal.SH.AdvElc.CO.Elc.Elec</t>
  </si>
  <si>
    <t>TES.ktoe.LV.Res.HHnew.Thermal.SH.ConvElc</t>
  </si>
  <si>
    <t>TES.ktoe.LV.Res.HHnew.Thermal.SH.ConvElc.SH</t>
  </si>
  <si>
    <t>TES.ktoe.LV.Res.HHnew.Thermal.SH.ConvElc.SH.Elec</t>
  </si>
  <si>
    <t>TES.ktoe.LV.Res.HHnew.Thermal.SH.ConvElc.SC</t>
  </si>
  <si>
    <t>TES.ktoe.LV.Res.HHnew.Thermal.SH.ConvElc.SC.AC.Elec</t>
  </si>
  <si>
    <t>TES.ktoe.LV.Res.HHnew.Thermal.SH.ConvElc.WH</t>
  </si>
  <si>
    <t>TES.ktoe.LV.Res.HHnew.Thermal.SH.ConvElc.WH.LPG.NoSolar.LPG</t>
  </si>
  <si>
    <t>TES.ktoe.LV.Res.HHnew.Thermal.SH.ConvElc.WH.LPG.Solar</t>
  </si>
  <si>
    <t>TES.ktoe.LV.Res.HHnew.Thermal.SH.ConvElc.WH.LPG.Solar.LPG</t>
  </si>
  <si>
    <t>TES.ktoe.LV.Res.HHnew.Thermal.SH.ConvElc.WH.LPG.Solar.Solar</t>
  </si>
  <si>
    <t>TES.ktoe.LV.Res.HHnew.Thermal.SH.ConvElc.WH.Elc.NoSolar.Elec</t>
  </si>
  <si>
    <t>TES.ktoe.LV.Res.HHnew.Thermal.SH.ConvElc.WH.Elc.Solar</t>
  </si>
  <si>
    <t>TES.ktoe.LV.Res.HHnew.Thermal.SH.ConvElc.WH.Elc.Solar.Elec</t>
  </si>
  <si>
    <t>TES.ktoe.LV.Res.HHnew.Thermal.SH.ConvElc.WH.Elc.Solar.Solar</t>
  </si>
  <si>
    <t>TES.ktoe.LV.Res.HHnew.Thermal.SH.ConvElc.CO</t>
  </si>
  <si>
    <t>TES.ktoe.LV.Res.HHnew.Thermal.SH.ConvElc.CO.LPG.LPG</t>
  </si>
  <si>
    <t>TES.ktoe.LV.Res.HHnew.Thermal.SH.ConvElc.CO.Elc.Elec</t>
  </si>
  <si>
    <t>LV - System efficiency indicator of new and renovated households (detailed structure)</t>
  </si>
  <si>
    <t>Eff.ratio.LV.Res.HHnew.Thermal.SH.Solids</t>
  </si>
  <si>
    <t>Eff.ratio.LV.Res.HHnew.Thermal.SH.Solids.SH</t>
  </si>
  <si>
    <t>Eff.ratio.LV.Res.HHnew.Thermal.SH.Solids.SH.Solids</t>
  </si>
  <si>
    <t>Eff.ratio.LV.Res.HHnew.Thermal.SH.Solids.SH.Elec</t>
  </si>
  <si>
    <t>Eff.ratio.LV.Res.HHnew.Thermal.SH.Solids.SC</t>
  </si>
  <si>
    <t>Eff.ratio.LV.Res.HHnew.Thermal.SH.Solids.SC.AC.Elec</t>
  </si>
  <si>
    <t>Eff.ratio.LV.Res.HHnew.Thermal.SH.Solids.WH</t>
  </si>
  <si>
    <t>Eff.ratio.LV.Res.HHnew.Thermal.SH.Solids.WH.Solids.NoSolar.Solids</t>
  </si>
  <si>
    <t>Eff.ratio.LV.Res.HHnew.Thermal.SH.Solids.WH.LPG.NoSolar.LPG</t>
  </si>
  <si>
    <t>Eff.ratio.LV.Res.HHnew.Thermal.SH.Solids.WH.LPG.Solar</t>
  </si>
  <si>
    <t>Eff.ratio.LV.Res.HHnew.Thermal.SH.Solids.WH.LPG.Solar.LPG</t>
  </si>
  <si>
    <t>Eff.ratio.LV.Res.HHnew.Thermal.SH.Solids.WH.LPG.Solar.Solar</t>
  </si>
  <si>
    <t>Eff.ratio.LV.Res.HHnew.Thermal.SH.Solids.WH.Elc.NoSolar.Elec</t>
  </si>
  <si>
    <t>Eff.ratio.LV.Res.HHnew.Thermal.SH.Solids.WH.Elc.Solar</t>
  </si>
  <si>
    <t>Eff.ratio.LV.Res.HHnew.Thermal.SH.Solids.WH.Elc.Solar.Elec</t>
  </si>
  <si>
    <t>Eff.ratio.LV.Res.HHnew.Thermal.SH.Solids.WH.Elc.Solar.Solar</t>
  </si>
  <si>
    <t>Eff.ratio.LV.Res.HHnew.Thermal.SH.Solids.CO</t>
  </si>
  <si>
    <t>Eff.ratio.LV.Res.HHnew.Thermal.SH.Solids.CO.Solids.Solids</t>
  </si>
  <si>
    <t>Eff.ratio.LV.Res.HHnew.Thermal.SH.Solids.CO.LPG.LPG</t>
  </si>
  <si>
    <t>Eff.ratio.LV.Res.HHnew.Thermal.SH.Solids.CO.Elc.Elec</t>
  </si>
  <si>
    <t>Eff.ratio.LV.Res.HHnew.Thermal.SH.LPG</t>
  </si>
  <si>
    <t>Eff.ratio.LV.Res.HHnew.Thermal.SH.LPG.SH</t>
  </si>
  <si>
    <t>Eff.ratio.LV.Res.HHnew.Thermal.SH.LPG.SH.LPG</t>
  </si>
  <si>
    <t>Eff.ratio.LV.Res.HHnew.Thermal.SH.LPG.SH.Elec</t>
  </si>
  <si>
    <t>Eff.ratio.LV.Res.HHnew.Thermal.SH.LPG.SC</t>
  </si>
  <si>
    <t>Eff.ratio.LV.Res.HHnew.Thermal.SH.LPG.SC.AC.Elec</t>
  </si>
  <si>
    <t>Eff.ratio.LV.Res.HHnew.Thermal.SH.LPG.WH</t>
  </si>
  <si>
    <t>Eff.ratio.LV.Res.HHnew.Thermal.SH.LPG.WH.LPG.NoSolar.LPG</t>
  </si>
  <si>
    <t>Eff.ratio.LV.Res.HHnew.Thermal.SH.LPG.WH.LPG.Solar</t>
  </si>
  <si>
    <t>Eff.ratio.LV.Res.HHnew.Thermal.SH.LPG.WH.LPG.Solar.LPG</t>
  </si>
  <si>
    <t>Eff.ratio.LV.Res.HHnew.Thermal.SH.LPG.WH.LPG.Solar.Solar</t>
  </si>
  <si>
    <t>Eff.ratio.LV.Res.HHnew.Thermal.SH.LPG.WH.Elc.NoSolar.Elec</t>
  </si>
  <si>
    <t>Eff.ratio.LV.Res.HHnew.Thermal.SH.LPG.WH.Elc.Solar</t>
  </si>
  <si>
    <t>Eff.ratio.LV.Res.HHnew.Thermal.SH.LPG.WH.Elc.Solar.Elec</t>
  </si>
  <si>
    <t>Eff.ratio.LV.Res.HHnew.Thermal.SH.LPG.WH.Elc.Solar.Solar</t>
  </si>
  <si>
    <t>Eff.ratio.LV.Res.HHnew.Thermal.SH.LPG.CO</t>
  </si>
  <si>
    <t>Eff.ratio.LV.Res.HHnew.Thermal.SH.LPG.CO.LPG.LPG</t>
  </si>
  <si>
    <t>Eff.ratio.LV.Res.HHnew.Thermal.SH.LPG.CO.Elc.Elec</t>
  </si>
  <si>
    <t>Eff.ratio.LV.Res.HHnew.Thermal.SH.Oil</t>
  </si>
  <si>
    <t>Eff.ratio.LV.Res.HHnew.Thermal.SH.Oil.SH</t>
  </si>
  <si>
    <t>Eff.ratio.LV.Res.HHnew.Thermal.SH.Oil.SH.Oil</t>
  </si>
  <si>
    <t>Eff.ratio.LV.Res.HHnew.Thermal.SH.Oil.SH.Elec</t>
  </si>
  <si>
    <t>Eff.ratio.LV.Res.HHnew.Thermal.SH.Oil.SC</t>
  </si>
  <si>
    <t>Eff.ratio.LV.Res.HHnew.Thermal.SH.Oil.SC.AC.Elec</t>
  </si>
  <si>
    <t>Eff.ratio.LV.Res.HHnew.Thermal.SH.Oil.WH</t>
  </si>
  <si>
    <t>Eff.ratio.LV.Res.HHnew.Thermal.SH.Oil.WH.Oil.NoSolar.Oil</t>
  </si>
  <si>
    <t>Eff.ratio.LV.Res.HHnew.Thermal.SH.Oil.WH.Oil.Solar</t>
  </si>
  <si>
    <t>Eff.ratio.LV.Res.HHnew.Thermal.SH.Oil.WH.Oil.Solar.Oil</t>
  </si>
  <si>
    <t>Eff.ratio.LV.Res.HHnew.Thermal.SH.Oil.WH.Oil.Solar.Solar</t>
  </si>
  <si>
    <t>Eff.ratio.LV.Res.HHnew.Thermal.SH.Oil.WH.Elc.NoSolar.Elec</t>
  </si>
  <si>
    <t>Eff.ratio.LV.Res.HHnew.Thermal.SH.Oil.WH.Elc.Solar</t>
  </si>
  <si>
    <t>Eff.ratio.LV.Res.HHnew.Thermal.SH.Oil.WH.Elc.Solar.Elec</t>
  </si>
  <si>
    <t>Eff.ratio.LV.Res.HHnew.Thermal.SH.Oil.WH.Elc.Solar.Solar</t>
  </si>
  <si>
    <t>Eff.ratio.LV.Res.HHnew.Thermal.SH.Oil.CO</t>
  </si>
  <si>
    <t>Eff.ratio.LV.Res.HHnew.Thermal.SH.Oil.CO.LPG.LPG</t>
  </si>
  <si>
    <t>Eff.ratio.LV.Res.HHnew.Thermal.SH.Oil.CO.Elc.Elec</t>
  </si>
  <si>
    <t>Eff.ratio.LV.Res.HHnew.Thermal.SH.Gas</t>
  </si>
  <si>
    <t>Eff.ratio.LV.Res.HHnew.Thermal.SH.Gas.SH</t>
  </si>
  <si>
    <t>Eff.ratio.LV.Res.HHnew.Thermal.SH.Gas.SH.Gas</t>
  </si>
  <si>
    <t>Eff.ratio.LV.Res.HHnew.Thermal.SH.Gas.SH.Elec</t>
  </si>
  <si>
    <t>Eff.ratio.LV.Res.HHnew.Thermal.SH.Gas.SC</t>
  </si>
  <si>
    <t>Eff.ratio.LV.Res.HHnew.Thermal.SH.Gas.SC.AC.Elec</t>
  </si>
  <si>
    <t>Eff.ratio.LV.Res.HHnew.Thermal.SH.Gas.WH</t>
  </si>
  <si>
    <t>Eff.ratio.LV.Res.HHnew.Thermal.SH.Gas.WH.Gas.NoSolar.Gas</t>
  </si>
  <si>
    <t>Eff.ratio.LV.Res.HHnew.Thermal.SH.Gas.WH.Gas.Solar</t>
  </si>
  <si>
    <t>Eff.ratio.LV.Res.HHnew.Thermal.SH.Gas.WH.Gas.Solar.Gas</t>
  </si>
  <si>
    <t>Eff.ratio.LV.Res.HHnew.Thermal.SH.Gas.WH.Gas.Solar.Solar</t>
  </si>
  <si>
    <t>Eff.ratio.LV.Res.HHnew.Thermal.SH.Gas.WH.Elc.NoSolar.Elec</t>
  </si>
  <si>
    <t>Eff.ratio.LV.Res.HHnew.Thermal.SH.Gas.WH.Elc.Solar</t>
  </si>
  <si>
    <t>Eff.ratio.LV.Res.HHnew.Thermal.SH.Gas.WH.Elc.Solar.Elec</t>
  </si>
  <si>
    <t>Eff.ratio.LV.Res.HHnew.Thermal.SH.Gas.WH.Elc.Solar.Solar</t>
  </si>
  <si>
    <t>Eff.ratio.LV.Res.HHnew.Thermal.SH.Gas.CO</t>
  </si>
  <si>
    <t>Eff.ratio.LV.Res.HHnew.Thermal.SH.Gas.CO.Gas.Gas</t>
  </si>
  <si>
    <t>Eff.ratio.LV.Res.HHnew.Thermal.SH.Gas.CO.Elc.Elec</t>
  </si>
  <si>
    <t>Eff.ratio.LV.Res.HHnew.Thermal.SH.Biomass</t>
  </si>
  <si>
    <t>Eff.ratio.LV.Res.HHnew.Thermal.SH.Biomass.SH</t>
  </si>
  <si>
    <t>Eff.ratio.LV.Res.HHnew.Thermal.SH.Biomass.SH.Biomass</t>
  </si>
  <si>
    <t>Eff.ratio.LV.Res.HHnew.Thermal.SH.Biomass.SH.Elec</t>
  </si>
  <si>
    <t>Eff.ratio.LV.Res.HHnew.Thermal.SH.Biomass.SC</t>
  </si>
  <si>
    <t>Eff.ratio.LV.Res.HHnew.Thermal.SH.Biomass.SC.AC.Elec</t>
  </si>
  <si>
    <t>Eff.ratio.LV.Res.HHnew.Thermal.SH.Biomass.WH</t>
  </si>
  <si>
    <t>Eff.ratio.LV.Res.HHnew.Thermal.SH.Biomass.WH.Biomass.NoSolar.Biomass</t>
  </si>
  <si>
    <t>Eff.ratio.LV.Res.HHnew.Thermal.SH.Biomass.WH.Biomass.Solar</t>
  </si>
  <si>
    <t>Eff.ratio.LV.Res.HHnew.Thermal.SH.Biomass.WH.Biomass.Solar.Biomass</t>
  </si>
  <si>
    <t>Eff.ratio.LV.Res.HHnew.Thermal.SH.Biomass.WH.Biomass.Solar.Solar</t>
  </si>
  <si>
    <t>Eff.ratio.LV.Res.HHnew.Thermal.SH.Biomass.WH.LPG.NoSolar.LPG</t>
  </si>
  <si>
    <t>Eff.ratio.LV.Res.HHnew.Thermal.SH.Biomass.WH.LPG.Solar</t>
  </si>
  <si>
    <t>Eff.ratio.LV.Res.HHnew.Thermal.SH.Biomass.WH.LPG.Solar.LPG</t>
  </si>
  <si>
    <t>Eff.ratio.LV.Res.HHnew.Thermal.SH.Biomass.WH.LPG.Solar.Solar</t>
  </si>
  <si>
    <t>Eff.ratio.LV.Res.HHnew.Thermal.SH.Biomass.WH.Elc.NoSolar.Elec</t>
  </si>
  <si>
    <t>Eff.ratio.LV.Res.HHnew.Thermal.SH.Biomass.WH.Elc.Solar</t>
  </si>
  <si>
    <t>Eff.ratio.LV.Res.HHnew.Thermal.SH.Biomass.WH.Elc.Solar.Elec</t>
  </si>
  <si>
    <t>Eff.ratio.LV.Res.HHnew.Thermal.SH.Biomass.WH.Elc.Solar.Solar</t>
  </si>
  <si>
    <t>Eff.ratio.LV.Res.HHnew.Thermal.SH.Biomass.CO</t>
  </si>
  <si>
    <t>Eff.ratio.LV.Res.HHnew.Thermal.SH.Biomass.CO.Biomass.Biomass</t>
  </si>
  <si>
    <t>Eff.ratio.LV.Res.HHnew.Thermal.SH.Biomass.CO.LPG.LPG</t>
  </si>
  <si>
    <t>Eff.ratio.LV.Res.HHnew.Thermal.SH.Biomass.CO.Elc.Elec</t>
  </si>
  <si>
    <t>Eff.ratio.LV.Res.HHnew.Thermal.SH.Geo</t>
  </si>
  <si>
    <t>Eff.ratio.LV.Res.HHnew.Thermal.SH.Geo.SH</t>
  </si>
  <si>
    <t>Eff.ratio.LV.Res.HHnew.Thermal.SH.Geo.SH.Geo</t>
  </si>
  <si>
    <t>Eff.ratio.LV.Res.HHnew.Thermal.SH.Geo.SH.Elec</t>
  </si>
  <si>
    <t>Eff.ratio.LV.Res.HHnew.Thermal.SH.Geo.SC</t>
  </si>
  <si>
    <t>Eff.ratio.LV.Res.HHnew.Thermal.SH.Geo.SC.AC.Elec</t>
  </si>
  <si>
    <t>Eff.ratio.LV.Res.HHnew.Thermal.SH.Geo.WH</t>
  </si>
  <si>
    <t>Eff.ratio.LV.Res.HHnew.Thermal.SH.Geo.WH.Geo.NoSolar.Geo</t>
  </si>
  <si>
    <t>Eff.ratio.LV.Res.HHnew.Thermal.SH.Geo.WH.Geo.Solar</t>
  </si>
  <si>
    <t>Eff.ratio.LV.Res.HHnew.Thermal.SH.Geo.WH.Geo.Solar.Geo</t>
  </si>
  <si>
    <t>Eff.ratio.LV.Res.HHnew.Thermal.SH.Geo.WH.Geo.Solar.Solar</t>
  </si>
  <si>
    <t>Eff.ratio.LV.Res.HHnew.Thermal.SH.Geo.WH.Elc.NoSolar.Elec</t>
  </si>
  <si>
    <t>Eff.ratio.LV.Res.HHnew.Thermal.SH.Geo.WH.Elc.Solar</t>
  </si>
  <si>
    <t>Eff.ratio.LV.Res.HHnew.Thermal.SH.Geo.WH.Elc.Solar.Elec</t>
  </si>
  <si>
    <t>Eff.ratio.LV.Res.HHnew.Thermal.SH.Geo.WH.Elc.Solar.Solar</t>
  </si>
  <si>
    <t>Eff.ratio.LV.Res.HHnew.Thermal.SH.Geo.CO</t>
  </si>
  <si>
    <t>Eff.ratio.LV.Res.HHnew.Thermal.SH.Geo.CO.LPG.LPG</t>
  </si>
  <si>
    <t>Eff.ratio.LV.Res.HHnew.Thermal.SH.Geo.CO.Elc.Elec</t>
  </si>
  <si>
    <t>Eff.ratio.LV.Res.HHnew.Thermal.SH.DistrHeat</t>
  </si>
  <si>
    <t>Eff.ratio.LV.Res.HHnew.Thermal.SH.DistrHeat.SH</t>
  </si>
  <si>
    <t>Eff.ratio.LV.Res.HHnew.Thermal.SH.DistrHeat.SH.Steam_Distr</t>
  </si>
  <si>
    <t>Eff.ratio.LV.Res.HHnew.Thermal.SH.DistrHeat.SH.Elec</t>
  </si>
  <si>
    <t>Eff.ratio.LV.Res.HHnew.Thermal.SH.DistrHeat.SC</t>
  </si>
  <si>
    <t>Eff.ratio.LV.Res.HHnew.Thermal.SH.DistrHeat.SC.AC.Elec</t>
  </si>
  <si>
    <t>Eff.ratio.LV.Res.HHnew.Thermal.SH.DistrHeat.WH</t>
  </si>
  <si>
    <t>Eff.ratio.LV.Res.HHnew.Thermal.SH.DistrHeat.WH.DistrHeat.NoSolar.Steam_Distr</t>
  </si>
  <si>
    <t>Eff.ratio.LV.Res.HHnew.Thermal.SH.DistrHeat.WH.DistrHeat.Solar</t>
  </si>
  <si>
    <t>Eff.ratio.LV.Res.HHnew.Thermal.SH.DistrHeat.WH.DistrHeat.Solar.Steam_Distr</t>
  </si>
  <si>
    <t>Eff.ratio.LV.Res.HHnew.Thermal.SH.DistrHeat.WH.DistrHeat.Solar.Solar</t>
  </si>
  <si>
    <t>Eff.ratio.LV.Res.HHnew.Thermal.SH.DistrHeat.WH.Elc.NoSolar.Elec</t>
  </si>
  <si>
    <t>Eff.ratio.LV.Res.HHnew.Thermal.SH.DistrHeat.WH.Elc.Solar</t>
  </si>
  <si>
    <t>Eff.ratio.LV.Res.HHnew.Thermal.SH.DistrHeat.WH.Elc.Solar.Elec</t>
  </si>
  <si>
    <t>Eff.ratio.LV.Res.HHnew.Thermal.SH.DistrHeat.WH.Elc.Solar.Solar</t>
  </si>
  <si>
    <t>Eff.ratio.LV.Res.HHnew.Thermal.SH.DistrHeat.CO</t>
  </si>
  <si>
    <t>Eff.ratio.LV.Res.HHnew.Thermal.SH.DistrHeat.CO.LPG.LPG</t>
  </si>
  <si>
    <t>Eff.ratio.LV.Res.HHnew.Thermal.SH.DistrHeat.CO.Elc.Elec</t>
  </si>
  <si>
    <t>Eff.ratio.LV.Res.HHnew.Thermal.SH.AdvElc</t>
  </si>
  <si>
    <t>Eff.ratio.LV.Res.HHnew.Thermal.SH.AdvElc.SH</t>
  </si>
  <si>
    <t>Eff.ratio.LV.Res.HHnew.Thermal.SH.AdvElc.SH.Elec</t>
  </si>
  <si>
    <t>Eff.ratio.LV.Res.HHnew.Thermal.SH.AdvElc.SC</t>
  </si>
  <si>
    <t>Eff.ratio.LV.Res.HHnew.Thermal.SH.AdvElc.SC.AC.Elec</t>
  </si>
  <si>
    <t>Eff.ratio.LV.Res.HHnew.Thermal.SH.AdvElc.WH</t>
  </si>
  <si>
    <t>Eff.ratio.LV.Res.HHnew.Thermal.SH.AdvElc.WH.LPG.NoSolar.LPG</t>
  </si>
  <si>
    <t>Eff.ratio.LV.Res.HHnew.Thermal.SH.AdvElc.WH.LPG.Solar</t>
  </si>
  <si>
    <t>Eff.ratio.LV.Res.HHnew.Thermal.SH.AdvElc.WH.LPG.Solar.LPG</t>
  </si>
  <si>
    <t>Eff.ratio.LV.Res.HHnew.Thermal.SH.AdvElc.WH.LPG.Solar.Solar</t>
  </si>
  <si>
    <t>Eff.ratio.LV.Res.HHnew.Thermal.SH.AdvElc.WH.Elc.NoSolar.Elec</t>
  </si>
  <si>
    <t>Eff.ratio.LV.Res.HHnew.Thermal.SH.AdvElc.WH.Elc.Solar</t>
  </si>
  <si>
    <t>Eff.ratio.LV.Res.HHnew.Thermal.SH.AdvElc.WH.Elc.Solar.Elec</t>
  </si>
  <si>
    <t>Eff.ratio.LV.Res.HHnew.Thermal.SH.AdvElc.WH.Elc.Solar.Solar</t>
  </si>
  <si>
    <t>Eff.ratio.LV.Res.HHnew.Thermal.SH.AdvElc.CO</t>
  </si>
  <si>
    <t>Eff.ratio.LV.Res.HHnew.Thermal.SH.AdvElc.CO.LPG.LPG</t>
  </si>
  <si>
    <t>Eff.ratio.LV.Res.HHnew.Thermal.SH.AdvElc.CO.Elc.Elec</t>
  </si>
  <si>
    <t>Eff.ratio.LV.Res.HHnew.Thermal.SH.ConvElc</t>
  </si>
  <si>
    <t>Eff.ratio.LV.Res.HHnew.Thermal.SH.ConvElc.SH</t>
  </si>
  <si>
    <t>Eff.ratio.LV.Res.HHnew.Thermal.SH.ConvElc.SH.Elec</t>
  </si>
  <si>
    <t>Eff.ratio.LV.Res.HHnew.Thermal.SH.ConvElc.SC</t>
  </si>
  <si>
    <t>Eff.ratio.LV.Res.HHnew.Thermal.SH.ConvElc.SC.AC.Elec</t>
  </si>
  <si>
    <t>Eff.ratio.LV.Res.HHnew.Thermal.SH.ConvElc.WH</t>
  </si>
  <si>
    <t>Eff.ratio.LV.Res.HHnew.Thermal.SH.ConvElc.WH.LPG.NoSolar.LPG</t>
  </si>
  <si>
    <t>Eff.ratio.LV.Res.HHnew.Thermal.SH.ConvElc.WH.LPG.Solar</t>
  </si>
  <si>
    <t>Eff.ratio.LV.Res.HHnew.Thermal.SH.ConvElc.WH.LPG.Solar.LPG</t>
  </si>
  <si>
    <t>Eff.ratio.LV.Res.HHnew.Thermal.SH.ConvElc.WH.LPG.Solar.Solar</t>
  </si>
  <si>
    <t>Eff.ratio.LV.Res.HHnew.Thermal.SH.ConvElc.WH.Elc.NoSolar.Elec</t>
  </si>
  <si>
    <t>Eff.ratio.LV.Res.HHnew.Thermal.SH.ConvElc.WH.Elc.Solar</t>
  </si>
  <si>
    <t>Eff.ratio.LV.Res.HHnew.Thermal.SH.ConvElc.WH.Elc.Solar.Elec</t>
  </si>
  <si>
    <t>Eff.ratio.LV.Res.HHnew.Thermal.SH.ConvElc.WH.Elc.Solar.Solar</t>
  </si>
  <si>
    <t>Eff.ratio.LV.Res.HHnew.Thermal.SH.ConvElc.CO</t>
  </si>
  <si>
    <t>Eff.ratio.LV.Res.HHnew.Thermal.SH.ConvElc.CO.LPG.LPG</t>
  </si>
  <si>
    <t>Eff.ratio.LV.Res.HHnew.Thermal.SH.ConvElc.CO.Elc.Elec</t>
  </si>
  <si>
    <t>LV - CO2 emissions in new and renovated households (detailed structure)</t>
  </si>
  <si>
    <t>EMI.ktCO2.LV.Res.HHnew.Thermal.SH.Solids</t>
  </si>
  <si>
    <t>EMI.ktCO2.LV.Res.HHnew.Thermal.SH.Solids.SH</t>
  </si>
  <si>
    <t>EMI.ktCO2.LV.Res.HHnew.Thermal.SH.Solids.SH.Solids</t>
  </si>
  <si>
    <t>EMI.ktCO2.LV.Res.HHnew.Thermal.SH.Solids.SH.Elec</t>
  </si>
  <si>
    <t>EMI.ktCO2.LV.Res.HHnew.Thermal.SH.Solids.SC</t>
  </si>
  <si>
    <t>EMI.ktCO2.LV.Res.HHnew.Thermal.SH.Solids.SC.AC.Elec</t>
  </si>
  <si>
    <t>EMI.ktCO2.LV.Res.HHnew.Thermal.SH.Solids.WH</t>
  </si>
  <si>
    <t>EMI.ktCO2.LV.Res.HHnew.Thermal.SH.Solids.WH.Solids.NoSolar.Solids</t>
  </si>
  <si>
    <t>EMI.ktCO2.LV.Res.HHnew.Thermal.SH.Solids.WH.LPG.NoSolar.LPG</t>
  </si>
  <si>
    <t>EMI.ktCO2.LV.Res.HHnew.Thermal.SH.Solids.WH.LPG.Solar</t>
  </si>
  <si>
    <t>EMI.ktCO2.LV.Res.HHnew.Thermal.SH.Solids.WH.LPG.Solar.LPG</t>
  </si>
  <si>
    <t>EMI.ktCO2.LV.Res.HHnew.Thermal.SH.Solids.WH.LPG.Solar.Solar</t>
  </si>
  <si>
    <t>EMI.ktCO2.LV.Res.HHnew.Thermal.SH.Solids.WH.Elc.NoSolar.Elec</t>
  </si>
  <si>
    <t>EMI.ktCO2.LV.Res.HHnew.Thermal.SH.Solids.WH.Elc.Solar</t>
  </si>
  <si>
    <t>EMI.ktCO2.LV.Res.HHnew.Thermal.SH.Solids.WH.Elc.Solar.Elec</t>
  </si>
  <si>
    <t>EMI.ktCO2.LV.Res.HHnew.Thermal.SH.Solids.WH.Elc.Solar.Solar</t>
  </si>
  <si>
    <t>EMI.ktCO2.LV.Res.HHnew.Thermal.SH.Solids.CO</t>
  </si>
  <si>
    <t>EMI.ktCO2.LV.Res.HHnew.Thermal.SH.Solids.CO.Solids.Solids</t>
  </si>
  <si>
    <t>EMI.ktCO2.LV.Res.HHnew.Thermal.SH.Solids.CO.LPG.LPG</t>
  </si>
  <si>
    <t>EMI.ktCO2.LV.Res.HHnew.Thermal.SH.Solids.CO.Elc.Elec</t>
  </si>
  <si>
    <t>EMI.ktCO2.LV.Res.HHnew.Thermal.SH.LPG</t>
  </si>
  <si>
    <t>EMI.ktCO2.LV.Res.HHnew.Thermal.SH.LPG.SH</t>
  </si>
  <si>
    <t>EMI.ktCO2.LV.Res.HHnew.Thermal.SH.LPG.SH.LPG</t>
  </si>
  <si>
    <t>EMI.ktCO2.LV.Res.HHnew.Thermal.SH.LPG.SH.Elec</t>
  </si>
  <si>
    <t>EMI.ktCO2.LV.Res.HHnew.Thermal.SH.LPG.SC</t>
  </si>
  <si>
    <t>EMI.ktCO2.LV.Res.HHnew.Thermal.SH.LPG.SC.AC.Elec</t>
  </si>
  <si>
    <t>EMI.ktCO2.LV.Res.HHnew.Thermal.SH.LPG.WH</t>
  </si>
  <si>
    <t>EMI.ktCO2.LV.Res.HHnew.Thermal.SH.LPG.WH.LPG.NoSolar.LPG</t>
  </si>
  <si>
    <t>EMI.ktCO2.LV.Res.HHnew.Thermal.SH.LPG.WH.LPG.Solar</t>
  </si>
  <si>
    <t>EMI.ktCO2.LV.Res.HHnew.Thermal.SH.LPG.WH.LPG.Solar.LPG</t>
  </si>
  <si>
    <t>EMI.ktCO2.LV.Res.HHnew.Thermal.SH.LPG.WH.LPG.Solar.Solar</t>
  </si>
  <si>
    <t>EMI.ktCO2.LV.Res.HHnew.Thermal.SH.LPG.WH.Elc.NoSolar.Elec</t>
  </si>
  <si>
    <t>EMI.ktCO2.LV.Res.HHnew.Thermal.SH.LPG.WH.Elc.Solar</t>
  </si>
  <si>
    <t>EMI.ktCO2.LV.Res.HHnew.Thermal.SH.LPG.WH.Elc.Solar.Elec</t>
  </si>
  <si>
    <t>EMI.ktCO2.LV.Res.HHnew.Thermal.SH.LPG.WH.Elc.Solar.Solar</t>
  </si>
  <si>
    <t>EMI.ktCO2.LV.Res.HHnew.Thermal.SH.LPG.CO</t>
  </si>
  <si>
    <t>EMI.ktCO2.LV.Res.HHnew.Thermal.SH.LPG.CO.LPG.LPG</t>
  </si>
  <si>
    <t>EMI.ktCO2.LV.Res.HHnew.Thermal.SH.LPG.CO.Elc.Elec</t>
  </si>
  <si>
    <t>EMI.ktCO2.LV.Res.HHnew.Thermal.SH.Oil</t>
  </si>
  <si>
    <t>EMI.ktCO2.LV.Res.HHnew.Thermal.SH.Oil.SH</t>
  </si>
  <si>
    <t>EMI.ktCO2.LV.Res.HHnew.Thermal.SH.Oil.SH.Oil</t>
  </si>
  <si>
    <t>EMI.ktCO2.LV.Res.HHnew.Thermal.SH.Oil.SH.Elec</t>
  </si>
  <si>
    <t>EMI.ktCO2.LV.Res.HHnew.Thermal.SH.Oil.SC</t>
  </si>
  <si>
    <t>EMI.ktCO2.LV.Res.HHnew.Thermal.SH.Oil.SC.AC.Elec</t>
  </si>
  <si>
    <t>EMI.ktCO2.LV.Res.HHnew.Thermal.SH.Oil.WH</t>
  </si>
  <si>
    <t>EMI.ktCO2.LV.Res.HHnew.Thermal.SH.Oil.WH.Oil.NoSolar.Oil</t>
  </si>
  <si>
    <t>EMI.ktCO2.LV.Res.HHnew.Thermal.SH.Oil.WH.Oil.Solar</t>
  </si>
  <si>
    <t>EMI.ktCO2.LV.Res.HHnew.Thermal.SH.Oil.WH.Oil.Solar.Oil</t>
  </si>
  <si>
    <t>EMI.ktCO2.LV.Res.HHnew.Thermal.SH.Oil.WH.Oil.Solar.Solar</t>
  </si>
  <si>
    <t>EMI.ktCO2.LV.Res.HHnew.Thermal.SH.Oil.WH.Elc.NoSolar.Elec</t>
  </si>
  <si>
    <t>EMI.ktCO2.LV.Res.HHnew.Thermal.SH.Oil.WH.Elc.Solar</t>
  </si>
  <si>
    <t>EMI.ktCO2.LV.Res.HHnew.Thermal.SH.Oil.WH.Elc.Solar.Elec</t>
  </si>
  <si>
    <t>EMI.ktCO2.LV.Res.HHnew.Thermal.SH.Oil.WH.Elc.Solar.Solar</t>
  </si>
  <si>
    <t>EMI.ktCO2.LV.Res.HHnew.Thermal.SH.Oil.CO</t>
  </si>
  <si>
    <t>EMI.ktCO2.LV.Res.HHnew.Thermal.SH.Oil.CO.LPG.LPG</t>
  </si>
  <si>
    <t>EMI.ktCO2.LV.Res.HHnew.Thermal.SH.Oil.CO.Elc.Elec</t>
  </si>
  <si>
    <t>EMI.ktCO2.LV.Res.HHnew.Thermal.SH.Gas</t>
  </si>
  <si>
    <t>EMI.ktCO2.LV.Res.HHnew.Thermal.SH.Gas.SH</t>
  </si>
  <si>
    <t>EMI.ktCO2.LV.Res.HHnew.Thermal.SH.Gas.SH.Gas</t>
  </si>
  <si>
    <t>EMI.ktCO2.LV.Res.HHnew.Thermal.SH.Gas.SH.Elec</t>
  </si>
  <si>
    <t>EMI.ktCO2.LV.Res.HHnew.Thermal.SH.Gas.SC</t>
  </si>
  <si>
    <t>EMI.ktCO2.LV.Res.HHnew.Thermal.SH.Gas.SC.AC.Elec</t>
  </si>
  <si>
    <t>EMI.ktCO2.LV.Res.HHnew.Thermal.SH.Gas.WH</t>
  </si>
  <si>
    <t>EMI.ktCO2.LV.Res.HHnew.Thermal.SH.Gas.WH.Gas.NoSolar.Gas</t>
  </si>
  <si>
    <t>EMI.ktCO2.LV.Res.HHnew.Thermal.SH.Gas.WH.Gas.Solar</t>
  </si>
  <si>
    <t>EMI.ktCO2.LV.Res.HHnew.Thermal.SH.Gas.WH.Gas.Solar.Gas</t>
  </si>
  <si>
    <t>EMI.ktCO2.LV.Res.HHnew.Thermal.SH.Gas.WH.Gas.Solar.Solar</t>
  </si>
  <si>
    <t>EMI.ktCO2.LV.Res.HHnew.Thermal.SH.Gas.WH.Elc.NoSolar.Elec</t>
  </si>
  <si>
    <t>EMI.ktCO2.LV.Res.HHnew.Thermal.SH.Gas.WH.Elc.Solar</t>
  </si>
  <si>
    <t>EMI.ktCO2.LV.Res.HHnew.Thermal.SH.Gas.WH.Elc.Solar.Elec</t>
  </si>
  <si>
    <t>EMI.ktCO2.LV.Res.HHnew.Thermal.SH.Gas.WH.Elc.Solar.Solar</t>
  </si>
  <si>
    <t>EMI.ktCO2.LV.Res.HHnew.Thermal.SH.Gas.CO</t>
  </si>
  <si>
    <t>EMI.ktCO2.LV.Res.HHnew.Thermal.SH.Gas.CO.Gas.Gas</t>
  </si>
  <si>
    <t>EMI.ktCO2.LV.Res.HHnew.Thermal.SH.Gas.CO.Elc.Elec</t>
  </si>
  <si>
    <t>EMI.ktCO2.LV.Res.HHnew.Thermal.SH.Biomass</t>
  </si>
  <si>
    <t>EMI.ktCO2.LV.Res.HHnew.Thermal.SH.Biomass.SH</t>
  </si>
  <si>
    <t>EMI.ktCO2.LV.Res.HHnew.Thermal.SH.Biomass.SH.Biomass</t>
  </si>
  <si>
    <t>EMI.ktCO2.LV.Res.HHnew.Thermal.SH.Biomass.SH.Elec</t>
  </si>
  <si>
    <t>EMI.ktCO2.LV.Res.HHnew.Thermal.SH.Biomass.SC</t>
  </si>
  <si>
    <t>EMI.ktCO2.LV.Res.HHnew.Thermal.SH.Biomass.SC.AC.Elec</t>
  </si>
  <si>
    <t>EMI.ktCO2.LV.Res.HHnew.Thermal.SH.Biomass.WH</t>
  </si>
  <si>
    <t>EMI.ktCO2.LV.Res.HHnew.Thermal.SH.Biomass.WH.Biomass.NoSolar.Biomass</t>
  </si>
  <si>
    <t>EMI.ktCO2.LV.Res.HHnew.Thermal.SH.Biomass.WH.Biomass.Solar</t>
  </si>
  <si>
    <t>EMI.ktCO2.LV.Res.HHnew.Thermal.SH.Biomass.WH.Biomass.Solar.Biomass</t>
  </si>
  <si>
    <t>EMI.ktCO2.LV.Res.HHnew.Thermal.SH.Biomass.WH.Biomass.Solar.Solar</t>
  </si>
  <si>
    <t>EMI.ktCO2.LV.Res.HHnew.Thermal.SH.Biomass.WH.LPG.NoSolar.LPG</t>
  </si>
  <si>
    <t>EMI.ktCO2.LV.Res.HHnew.Thermal.SH.Biomass.WH.LPG.Solar</t>
  </si>
  <si>
    <t>EMI.ktCO2.LV.Res.HHnew.Thermal.SH.Biomass.WH.LPG.Solar.LPG</t>
  </si>
  <si>
    <t>EMI.ktCO2.LV.Res.HHnew.Thermal.SH.Biomass.WH.LPG.Solar.Solar</t>
  </si>
  <si>
    <t>EMI.ktCO2.LV.Res.HHnew.Thermal.SH.Biomass.WH.Elc.NoSolar.Elec</t>
  </si>
  <si>
    <t>EMI.ktCO2.LV.Res.HHnew.Thermal.SH.Biomass.WH.Elc.Solar</t>
  </si>
  <si>
    <t>EMI.ktCO2.LV.Res.HHnew.Thermal.SH.Biomass.WH.Elc.Solar.Elec</t>
  </si>
  <si>
    <t>EMI.ktCO2.LV.Res.HHnew.Thermal.SH.Biomass.WH.Elc.Solar.Solar</t>
  </si>
  <si>
    <t>EMI.ktCO2.LV.Res.HHnew.Thermal.SH.Biomass.CO</t>
  </si>
  <si>
    <t>EMI.ktCO2.LV.Res.HHnew.Thermal.SH.Biomass.CO.Biomass.Biomass</t>
  </si>
  <si>
    <t>EMI.ktCO2.LV.Res.HHnew.Thermal.SH.Biomass.CO.LPG.LPG</t>
  </si>
  <si>
    <t>EMI.ktCO2.LV.Res.HHnew.Thermal.SH.Biomass.CO.Elc.Elec</t>
  </si>
  <si>
    <t>EMI.ktCO2.LV.Res.HHnew.Thermal.SH.Geo</t>
  </si>
  <si>
    <t>EMI.ktCO2.LV.Res.HHnew.Thermal.SH.Geo.SH</t>
  </si>
  <si>
    <t>EMI.ktCO2.LV.Res.HHnew.Thermal.SH.Geo.SH.Geo</t>
  </si>
  <si>
    <t>EMI.ktCO2.LV.Res.HHnew.Thermal.SH.Geo.SH.Elec</t>
  </si>
  <si>
    <t>EMI.ktCO2.LV.Res.HHnew.Thermal.SH.Geo.SC</t>
  </si>
  <si>
    <t>EMI.ktCO2.LV.Res.HHnew.Thermal.SH.Geo.SC.AC.Elec</t>
  </si>
  <si>
    <t>EMI.ktCO2.LV.Res.HHnew.Thermal.SH.Geo.WH</t>
  </si>
  <si>
    <t>EMI.ktCO2.LV.Res.HHnew.Thermal.SH.Geo.WH.Geo.NoSolar.Geo</t>
  </si>
  <si>
    <t>EMI.ktCO2.LV.Res.HHnew.Thermal.SH.Geo.WH.Geo.Solar</t>
  </si>
  <si>
    <t>EMI.ktCO2.LV.Res.HHnew.Thermal.SH.Geo.WH.Geo.Solar.Geo</t>
  </si>
  <si>
    <t>EMI.ktCO2.LV.Res.HHnew.Thermal.SH.Geo.WH.Geo.Solar.Solar</t>
  </si>
  <si>
    <t>EMI.ktCO2.LV.Res.HHnew.Thermal.SH.Geo.WH.Elc.NoSolar.Elec</t>
  </si>
  <si>
    <t>EMI.ktCO2.LV.Res.HHnew.Thermal.SH.Geo.WH.Elc.Solar</t>
  </si>
  <si>
    <t>EMI.ktCO2.LV.Res.HHnew.Thermal.SH.Geo.WH.Elc.Solar.Elec</t>
  </si>
  <si>
    <t>EMI.ktCO2.LV.Res.HHnew.Thermal.SH.Geo.WH.Elc.Solar.Solar</t>
  </si>
  <si>
    <t>EMI.ktCO2.LV.Res.HHnew.Thermal.SH.Geo.CO</t>
  </si>
  <si>
    <t>EMI.ktCO2.LV.Res.HHnew.Thermal.SH.Geo.CO.LPG.LPG</t>
  </si>
  <si>
    <t>EMI.ktCO2.LV.Res.HHnew.Thermal.SH.Geo.CO.Elc.Elec</t>
  </si>
  <si>
    <t>EMI.ktCO2.LV.Res.HHnew.Thermal.SH.DistrHeat</t>
  </si>
  <si>
    <t>EMI.ktCO2.LV.Res.HHnew.Thermal.SH.DistrHeat.SH</t>
  </si>
  <si>
    <t>EMI.ktCO2.LV.Res.HHnew.Thermal.SH.DistrHeat.SH.Steam_Distr</t>
  </si>
  <si>
    <t>EMI.ktCO2.LV.Res.HHnew.Thermal.SH.DistrHeat.SH.Elec</t>
  </si>
  <si>
    <t>EMI.ktCO2.LV.Res.HHnew.Thermal.SH.DistrHeat.SC</t>
  </si>
  <si>
    <t>EMI.ktCO2.LV.Res.HHnew.Thermal.SH.DistrHeat.SC.AC.Elec</t>
  </si>
  <si>
    <t>EMI.ktCO2.LV.Res.HHnew.Thermal.SH.DistrHeat.WH</t>
  </si>
  <si>
    <t>EMI.ktCO2.LV.Res.HHnew.Thermal.SH.DistrHeat.WH.DistrHeat.NoSolar.Steam_Distr</t>
  </si>
  <si>
    <t>EMI.ktCO2.LV.Res.HHnew.Thermal.SH.DistrHeat.WH.DistrHeat.Solar</t>
  </si>
  <si>
    <t>EMI.ktCO2.LV.Res.HHnew.Thermal.SH.DistrHeat.WH.DistrHeat.Solar.Steam_Distr</t>
  </si>
  <si>
    <t>EMI.ktCO2.LV.Res.HHnew.Thermal.SH.DistrHeat.WH.DistrHeat.Solar.Solar</t>
  </si>
  <si>
    <t>EMI.ktCO2.LV.Res.HHnew.Thermal.SH.DistrHeat.WH.Elc.NoSolar.Elec</t>
  </si>
  <si>
    <t>EMI.ktCO2.LV.Res.HHnew.Thermal.SH.DistrHeat.WH.Elc.Solar</t>
  </si>
  <si>
    <t>EMI.ktCO2.LV.Res.HHnew.Thermal.SH.DistrHeat.WH.Elc.Solar.Elec</t>
  </si>
  <si>
    <t>EMI.ktCO2.LV.Res.HHnew.Thermal.SH.DistrHeat.WH.Elc.Solar.Solar</t>
  </si>
  <si>
    <t>EMI.ktCO2.LV.Res.HHnew.Thermal.SH.DistrHeat.CO</t>
  </si>
  <si>
    <t>EMI.ktCO2.LV.Res.HHnew.Thermal.SH.DistrHeat.CO.LPG.LPG</t>
  </si>
  <si>
    <t>EMI.ktCO2.LV.Res.HHnew.Thermal.SH.DistrHeat.CO.Elc.Elec</t>
  </si>
  <si>
    <t>EMI.ktCO2.LV.Res.HHnew.Thermal.SH.AdvElc</t>
  </si>
  <si>
    <t>EMI.ktCO2.LV.Res.HHnew.Thermal.SH.AdvElc.SH</t>
  </si>
  <si>
    <t>EMI.ktCO2.LV.Res.HHnew.Thermal.SH.AdvElc.SH.Elec</t>
  </si>
  <si>
    <t>EMI.ktCO2.LV.Res.HHnew.Thermal.SH.AdvElc.SC</t>
  </si>
  <si>
    <t>EMI.ktCO2.LV.Res.HHnew.Thermal.SH.AdvElc.SC.AC.Elec</t>
  </si>
  <si>
    <t>EMI.ktCO2.LV.Res.HHnew.Thermal.SH.AdvElc.WH</t>
  </si>
  <si>
    <t>EMI.ktCO2.LV.Res.HHnew.Thermal.SH.AdvElc.WH.LPG.NoSolar.LPG</t>
  </si>
  <si>
    <t>EMI.ktCO2.LV.Res.HHnew.Thermal.SH.AdvElc.WH.LPG.Solar</t>
  </si>
  <si>
    <t>EMI.ktCO2.LV.Res.HHnew.Thermal.SH.AdvElc.WH.LPG.Solar.LPG</t>
  </si>
  <si>
    <t>EMI.ktCO2.LV.Res.HHnew.Thermal.SH.AdvElc.WH.LPG.Solar.Solar</t>
  </si>
  <si>
    <t>EMI.ktCO2.LV.Res.HHnew.Thermal.SH.AdvElc.WH.Elc.NoSolar.Elec</t>
  </si>
  <si>
    <t>EMI.ktCO2.LV.Res.HHnew.Thermal.SH.AdvElc.WH.Elc.Solar</t>
  </si>
  <si>
    <t>EMI.ktCO2.LV.Res.HHnew.Thermal.SH.AdvElc.WH.Elc.Solar.Elec</t>
  </si>
  <si>
    <t>EMI.ktCO2.LV.Res.HHnew.Thermal.SH.AdvElc.WH.Elc.Solar.Solar</t>
  </si>
  <si>
    <t>EMI.ktCO2.LV.Res.HHnew.Thermal.SH.AdvElc.CO</t>
  </si>
  <si>
    <t>EMI.ktCO2.LV.Res.HHnew.Thermal.SH.AdvElc.CO.LPG.LPG</t>
  </si>
  <si>
    <t>EMI.ktCO2.LV.Res.HHnew.Thermal.SH.AdvElc.CO.Elc.Elec</t>
  </si>
  <si>
    <t>EMI.ktCO2.LV.Res.HHnew.Thermal.SH.ConvElc</t>
  </si>
  <si>
    <t>EMI.ktCO2.LV.Res.HHnew.Thermal.SH.ConvElc.SH</t>
  </si>
  <si>
    <t>EMI.ktCO2.LV.Res.HHnew.Thermal.SH.ConvElc.SH.Elec</t>
  </si>
  <si>
    <t>EMI.ktCO2.LV.Res.HHnew.Thermal.SH.ConvElc.SC</t>
  </si>
  <si>
    <t>EMI.ktCO2.LV.Res.HHnew.Thermal.SH.ConvElc.SC.AC.Elec</t>
  </si>
  <si>
    <t>EMI.ktCO2.LV.Res.HHnew.Thermal.SH.ConvElc.WH</t>
  </si>
  <si>
    <t>EMI.ktCO2.LV.Res.HHnew.Thermal.SH.ConvElc.WH.LPG.NoSolar.LPG</t>
  </si>
  <si>
    <t>EMI.ktCO2.LV.Res.HHnew.Thermal.SH.ConvElc.WH.LPG.Solar</t>
  </si>
  <si>
    <t>EMI.ktCO2.LV.Res.HHnew.Thermal.SH.ConvElc.WH.LPG.Solar.LPG</t>
  </si>
  <si>
    <t>EMI.ktCO2.LV.Res.HHnew.Thermal.SH.ConvElc.WH.LPG.Solar.Solar</t>
  </si>
  <si>
    <t>EMI.ktCO2.LV.Res.HHnew.Thermal.SH.ConvElc.WH.Elc.NoSolar.Elec</t>
  </si>
  <si>
    <t>EMI.ktCO2.LV.Res.HHnew.Thermal.SH.ConvElc.WH.Elc.Solar</t>
  </si>
  <si>
    <t>EMI.ktCO2.LV.Res.HHnew.Thermal.SH.ConvElc.WH.Elc.Solar.Elec</t>
  </si>
  <si>
    <t>EMI.ktCO2.LV.Res.HHnew.Thermal.SH.ConvElc.WH.Elc.Solar.Solar</t>
  </si>
  <si>
    <t>EMI.ktCO2.LV.Res.HHnew.Thermal.SH.ConvElc.CO</t>
  </si>
  <si>
    <t>EMI.ktCO2.LV.Res.HHnew.Thermal.SH.ConvElc.CO.LPG.LPG</t>
  </si>
  <si>
    <t>EMI.ktCO2.LV.Res.HHnew.Thermal.SH.ConvElc.CO.Elc.Elec</t>
  </si>
  <si>
    <t>LV - Final energy consumption of new and renovated households (detailed structure)</t>
  </si>
  <si>
    <t>FEC_per_household.kWh.LV.Res.HHnew.Thermal.SH.Solids</t>
  </si>
  <si>
    <t>FEC_per_household.kWh.LV.Res.HHnew.Thermal.SH.Solids.SH</t>
  </si>
  <si>
    <t>FEC_per_household.kWh.LV.Res.HHnew.Thermal.SH.Solids.SH.Solids</t>
  </si>
  <si>
    <t>FEC_per_household.kWh.LV.Res.HHnew.Thermal.SH.Solids.SH.Elec</t>
  </si>
  <si>
    <t>FEC_per_household.kWh.LV.Res.HHnew.Thermal.SH.Solids.SC</t>
  </si>
  <si>
    <t>FEC_per_household.kWh.LV.Res.HHnew.Thermal.SH.Solids.SC.AC.Elec</t>
  </si>
  <si>
    <t>FEC_per_household.kWh.LV.Res.HHnew.Thermal.SH.Solids.WH</t>
  </si>
  <si>
    <t>FEC_per_household.kWh.LV.Res.HHnew.Thermal.SH.Solids.WH.Solids.NoSolar.Solids</t>
  </si>
  <si>
    <t>FEC_per_household.kWh.LV.Res.HHnew.Thermal.SH.Solids.WH.LPG.NoSolar.LPG</t>
  </si>
  <si>
    <t>FEC_per_household.kWh.LV.Res.HHnew.Thermal.SH.Solids.WH.LPG.Solar</t>
  </si>
  <si>
    <t>FEC_per_household.kWh.LV.Res.HHnew.Thermal.SH.Solids.WH.LPG.Solar.LPG</t>
  </si>
  <si>
    <t>FEC_per_household.kWh.LV.Res.HHnew.Thermal.SH.Solids.WH.LPG.Solar.Solar</t>
  </si>
  <si>
    <t>FEC_per_household.kWh.LV.Res.HHnew.Thermal.SH.Solids.WH.Elc.NoSolar.Elec</t>
  </si>
  <si>
    <t>FEC_per_household.kWh.LV.Res.HHnew.Thermal.SH.Solids.WH.Elc.Solar</t>
  </si>
  <si>
    <t>FEC_per_household.kWh.LV.Res.HHnew.Thermal.SH.Solids.WH.Elc.Solar.Elec</t>
  </si>
  <si>
    <t>FEC_per_household.kWh.LV.Res.HHnew.Thermal.SH.Solids.WH.Elc.Solar.Solar</t>
  </si>
  <si>
    <t>FEC_per_household.kWh.LV.Res.HHnew.Thermal.SH.Solids.CO</t>
  </si>
  <si>
    <t>FEC_per_household.kWh.LV.Res.HHnew.Thermal.SH.Solids.CO.Solids.Solids</t>
  </si>
  <si>
    <t>FEC_per_household.kWh.LV.Res.HHnew.Thermal.SH.Solids.CO.LPG.LPG</t>
  </si>
  <si>
    <t>FEC_per_household.kWh.LV.Res.HHnew.Thermal.SH.Solids.CO.Elc.Elec</t>
  </si>
  <si>
    <t>FEC_per_household.kWh.LV.Res.HHnew.Thermal.SH.LPG</t>
  </si>
  <si>
    <t>FEC_per_household.kWh.LV.Res.HHnew.Thermal.SH.LPG.SH</t>
  </si>
  <si>
    <t>FEC_per_household.kWh.LV.Res.HHnew.Thermal.SH.LPG.SH.LPG</t>
  </si>
  <si>
    <t>FEC_per_household.kWh.LV.Res.HHnew.Thermal.SH.LPG.SH.Elec</t>
  </si>
  <si>
    <t>FEC_per_household.kWh.LV.Res.HHnew.Thermal.SH.LPG.SC</t>
  </si>
  <si>
    <t>FEC_per_household.kWh.LV.Res.HHnew.Thermal.SH.LPG.SC.AC.Elec</t>
  </si>
  <si>
    <t>FEC_per_household.kWh.LV.Res.HHnew.Thermal.SH.LPG.WH</t>
  </si>
  <si>
    <t>FEC_per_household.kWh.LV.Res.HHnew.Thermal.SH.LPG.WH.LPG.NoSolar.LPG</t>
  </si>
  <si>
    <t>FEC_per_household.kWh.LV.Res.HHnew.Thermal.SH.LPG.WH.LPG.Solar</t>
  </si>
  <si>
    <t>FEC_per_household.kWh.LV.Res.HHnew.Thermal.SH.LPG.WH.LPG.Solar.LPG</t>
  </si>
  <si>
    <t>FEC_per_household.kWh.LV.Res.HHnew.Thermal.SH.LPG.WH.LPG.Solar.Solar</t>
  </si>
  <si>
    <t>FEC_per_household.kWh.LV.Res.HHnew.Thermal.SH.LPG.WH.Elc.NoSolar.Elec</t>
  </si>
  <si>
    <t>FEC_per_household.kWh.LV.Res.HHnew.Thermal.SH.LPG.WH.Elc.Solar</t>
  </si>
  <si>
    <t>FEC_per_household.kWh.LV.Res.HHnew.Thermal.SH.LPG.WH.Elc.Solar.Elec</t>
  </si>
  <si>
    <t>FEC_per_household.kWh.LV.Res.HHnew.Thermal.SH.LPG.WH.Elc.Solar.Solar</t>
  </si>
  <si>
    <t>FEC_per_household.kWh.LV.Res.HHnew.Thermal.SH.LPG.CO</t>
  </si>
  <si>
    <t>FEC_per_household.kWh.LV.Res.HHnew.Thermal.SH.LPG.CO.LPG.LPG</t>
  </si>
  <si>
    <t>FEC_per_household.kWh.LV.Res.HHnew.Thermal.SH.LPG.CO.Elc.Elec</t>
  </si>
  <si>
    <t>FEC_per_household.kWh.LV.Res.HHnew.Thermal.SH.Oil</t>
  </si>
  <si>
    <t>FEC_per_household.kWh.LV.Res.HHnew.Thermal.SH.Oil.SH</t>
  </si>
  <si>
    <t>FEC_per_household.kWh.LV.Res.HHnew.Thermal.SH.Oil.SH.Oil</t>
  </si>
  <si>
    <t>FEC_per_household.kWh.LV.Res.HHnew.Thermal.SH.Oil.SH.Elec</t>
  </si>
  <si>
    <t>FEC_per_household.kWh.LV.Res.HHnew.Thermal.SH.Oil.SC</t>
  </si>
  <si>
    <t>FEC_per_household.kWh.LV.Res.HHnew.Thermal.SH.Oil.SC.AC.Elec</t>
  </si>
  <si>
    <t>FEC_per_household.kWh.LV.Res.HHnew.Thermal.SH.Oil.WH</t>
  </si>
  <si>
    <t>FEC_per_household.kWh.LV.Res.HHnew.Thermal.SH.Oil.WH.Oil.NoSolar.Oil</t>
  </si>
  <si>
    <t>FEC_per_household.kWh.LV.Res.HHnew.Thermal.SH.Oil.WH.Oil.Solar</t>
  </si>
  <si>
    <t>FEC_per_household.kWh.LV.Res.HHnew.Thermal.SH.Oil.WH.Oil.Solar.Oil</t>
  </si>
  <si>
    <t>FEC_per_household.kWh.LV.Res.HHnew.Thermal.SH.Oil.WH.Oil.Solar.Solar</t>
  </si>
  <si>
    <t>FEC_per_household.kWh.LV.Res.HHnew.Thermal.SH.Oil.WH.Elc.NoSolar.Elec</t>
  </si>
  <si>
    <t>FEC_per_household.kWh.LV.Res.HHnew.Thermal.SH.Oil.WH.Elc.Solar</t>
  </si>
  <si>
    <t>FEC_per_household.kWh.LV.Res.HHnew.Thermal.SH.Oil.WH.Elc.Solar.Elec</t>
  </si>
  <si>
    <t>FEC_per_household.kWh.LV.Res.HHnew.Thermal.SH.Oil.WH.Elc.Solar.Solar</t>
  </si>
  <si>
    <t>FEC_per_household.kWh.LV.Res.HHnew.Thermal.SH.Oil.CO</t>
  </si>
  <si>
    <t>FEC_per_household.kWh.LV.Res.HHnew.Thermal.SH.Oil.CO.LPG.LPG</t>
  </si>
  <si>
    <t>FEC_per_household.kWh.LV.Res.HHnew.Thermal.SH.Oil.CO.Elc.Elec</t>
  </si>
  <si>
    <t>FEC_per_household.kWh.LV.Res.HHnew.Thermal.SH.Gas</t>
  </si>
  <si>
    <t>FEC_per_household.kWh.LV.Res.HHnew.Thermal.SH.Gas.SH</t>
  </si>
  <si>
    <t>FEC_per_household.kWh.LV.Res.HHnew.Thermal.SH.Gas.SH.Gas</t>
  </si>
  <si>
    <t>FEC_per_household.kWh.LV.Res.HHnew.Thermal.SH.Gas.SH.Elec</t>
  </si>
  <si>
    <t>FEC_per_household.kWh.LV.Res.HHnew.Thermal.SH.Gas.SC</t>
  </si>
  <si>
    <t>FEC_per_household.kWh.LV.Res.HHnew.Thermal.SH.Gas.SC.AC.Elec</t>
  </si>
  <si>
    <t>FEC_per_household.kWh.LV.Res.HHnew.Thermal.SH.Gas.WH</t>
  </si>
  <si>
    <t>FEC_per_household.kWh.LV.Res.HHnew.Thermal.SH.Gas.WH.Gas.NoSolar.Gas</t>
  </si>
  <si>
    <t>FEC_per_household.kWh.LV.Res.HHnew.Thermal.SH.Gas.WH.Gas.Solar</t>
  </si>
  <si>
    <t>FEC_per_household.kWh.LV.Res.HHnew.Thermal.SH.Gas.WH.Gas.Solar.Gas</t>
  </si>
  <si>
    <t>FEC_per_household.kWh.LV.Res.HHnew.Thermal.SH.Gas.WH.Gas.Solar.Solar</t>
  </si>
  <si>
    <t>FEC_per_household.kWh.LV.Res.HHnew.Thermal.SH.Gas.WH.Elc.NoSolar.Elec</t>
  </si>
  <si>
    <t>FEC_per_household.kWh.LV.Res.HHnew.Thermal.SH.Gas.WH.Elc.Solar</t>
  </si>
  <si>
    <t>FEC_per_household.kWh.LV.Res.HHnew.Thermal.SH.Gas.WH.Elc.Solar.Elec</t>
  </si>
  <si>
    <t>FEC_per_household.kWh.LV.Res.HHnew.Thermal.SH.Gas.WH.Elc.Solar.Solar</t>
  </si>
  <si>
    <t>FEC_per_household.kWh.LV.Res.HHnew.Thermal.SH.Gas.CO</t>
  </si>
  <si>
    <t>FEC_per_household.kWh.LV.Res.HHnew.Thermal.SH.Gas.CO.Gas.Gas</t>
  </si>
  <si>
    <t>FEC_per_household.kWh.LV.Res.HHnew.Thermal.SH.Gas.CO.Elc.Elec</t>
  </si>
  <si>
    <t>FEC_per_household.kWh.LV.Res.HHnew.Thermal.SH.Biomass</t>
  </si>
  <si>
    <t>FEC_per_household.kWh.LV.Res.HHnew.Thermal.SH.Biomass.SH</t>
  </si>
  <si>
    <t>FEC_per_household.kWh.LV.Res.HHnew.Thermal.SH.Biomass.SH.Biomass</t>
  </si>
  <si>
    <t>FEC_per_household.kWh.LV.Res.HHnew.Thermal.SH.Biomass.SH.Elec</t>
  </si>
  <si>
    <t>FEC_per_household.kWh.LV.Res.HHnew.Thermal.SH.Biomass.SC</t>
  </si>
  <si>
    <t>FEC_per_household.kWh.LV.Res.HHnew.Thermal.SH.Biomass.SC.AC.Elec</t>
  </si>
  <si>
    <t>FEC_per_household.kWh.LV.Res.HHnew.Thermal.SH.Biomass.WH</t>
  </si>
  <si>
    <t>FEC_per_household.kWh.LV.Res.HHnew.Thermal.SH.Biomass.WH.Biomass.NoSolar.Biomass</t>
  </si>
  <si>
    <t>FEC_per_household.kWh.LV.Res.HHnew.Thermal.SH.Biomass.WH.Biomass.Solar</t>
  </si>
  <si>
    <t>FEC_per_household.kWh.LV.Res.HHnew.Thermal.SH.Biomass.WH.Biomass.Solar.Biomass</t>
  </si>
  <si>
    <t>FEC_per_household.kWh.LV.Res.HHnew.Thermal.SH.Biomass.WH.Biomass.Solar.Solar</t>
  </si>
  <si>
    <t>FEC_per_household.kWh.LV.Res.HHnew.Thermal.SH.Biomass.WH.LPG.NoSolar.LPG</t>
  </si>
  <si>
    <t>FEC_per_household.kWh.LV.Res.HHnew.Thermal.SH.Biomass.WH.LPG.Solar</t>
  </si>
  <si>
    <t>FEC_per_household.kWh.LV.Res.HHnew.Thermal.SH.Biomass.WH.LPG.Solar.LPG</t>
  </si>
  <si>
    <t>FEC_per_household.kWh.LV.Res.HHnew.Thermal.SH.Biomass.WH.LPG.Solar.Solar</t>
  </si>
  <si>
    <t>FEC_per_household.kWh.LV.Res.HHnew.Thermal.SH.Biomass.WH.Elc.NoSolar.Elec</t>
  </si>
  <si>
    <t>FEC_per_household.kWh.LV.Res.HHnew.Thermal.SH.Biomass.WH.Elc.Solar</t>
  </si>
  <si>
    <t>FEC_per_household.kWh.LV.Res.HHnew.Thermal.SH.Biomass.WH.Elc.Solar.Elec</t>
  </si>
  <si>
    <t>FEC_per_household.kWh.LV.Res.HHnew.Thermal.SH.Biomass.WH.Elc.Solar.Solar</t>
  </si>
  <si>
    <t>FEC_per_household.kWh.LV.Res.HHnew.Thermal.SH.Biomass.CO</t>
  </si>
  <si>
    <t>FEC_per_household.kWh.LV.Res.HHnew.Thermal.SH.Biomass.CO.Biomass.Biomass</t>
  </si>
  <si>
    <t>FEC_per_household.kWh.LV.Res.HHnew.Thermal.SH.Biomass.CO.LPG.LPG</t>
  </si>
  <si>
    <t>FEC_per_household.kWh.LV.Res.HHnew.Thermal.SH.Biomass.CO.Elc.Elec</t>
  </si>
  <si>
    <t>FEC_per_household.kWh.LV.Res.HHnew.Thermal.SH.Geo</t>
  </si>
  <si>
    <t>FEC_per_household.kWh.LV.Res.HHnew.Thermal.SH.Geo.SH</t>
  </si>
  <si>
    <t>FEC_per_household.kWh.LV.Res.HHnew.Thermal.SH.Geo.SH.Geo</t>
  </si>
  <si>
    <t>FEC_per_household.kWh.LV.Res.HHnew.Thermal.SH.Geo.SH.Elec</t>
  </si>
  <si>
    <t>FEC_per_household.kWh.LV.Res.HHnew.Thermal.SH.Geo.SC</t>
  </si>
  <si>
    <t>FEC_per_household.kWh.LV.Res.HHnew.Thermal.SH.Geo.SC.AC.Elec</t>
  </si>
  <si>
    <t>FEC_per_household.kWh.LV.Res.HHnew.Thermal.SH.Geo.WH</t>
  </si>
  <si>
    <t>FEC_per_household.kWh.LV.Res.HHnew.Thermal.SH.Geo.WH.Geo.NoSolar.Geo</t>
  </si>
  <si>
    <t>FEC_per_household.kWh.LV.Res.HHnew.Thermal.SH.Geo.WH.Geo.Solar</t>
  </si>
  <si>
    <t>FEC_per_household.kWh.LV.Res.HHnew.Thermal.SH.Geo.WH.Geo.Solar.Geo</t>
  </si>
  <si>
    <t>FEC_per_household.kWh.LV.Res.HHnew.Thermal.SH.Geo.WH.Geo.Solar.Solar</t>
  </si>
  <si>
    <t>FEC_per_household.kWh.LV.Res.HHnew.Thermal.SH.Geo.WH.Elc.NoSolar.Elec</t>
  </si>
  <si>
    <t>FEC_per_household.kWh.LV.Res.HHnew.Thermal.SH.Geo.WH.Elc.Solar</t>
  </si>
  <si>
    <t>FEC_per_household.kWh.LV.Res.HHnew.Thermal.SH.Geo.WH.Elc.Solar.Elec</t>
  </si>
  <si>
    <t>FEC_per_household.kWh.LV.Res.HHnew.Thermal.SH.Geo.WH.Elc.Solar.Solar</t>
  </si>
  <si>
    <t>FEC_per_household.kWh.LV.Res.HHnew.Thermal.SH.Geo.CO</t>
  </si>
  <si>
    <t>FEC_per_household.kWh.LV.Res.HHnew.Thermal.SH.Geo.CO.LPG.LPG</t>
  </si>
  <si>
    <t>FEC_per_household.kWh.LV.Res.HHnew.Thermal.SH.Geo.CO.Elc.Elec</t>
  </si>
  <si>
    <t>FEC_per_household.kWh.LV.Res.HHnew.Thermal.SH.DistrHeat</t>
  </si>
  <si>
    <t>FEC_per_household.kWh.LV.Res.HHnew.Thermal.SH.DistrHeat.SH</t>
  </si>
  <si>
    <t>FEC_per_household.kWh.LV.Res.HHnew.Thermal.SH.DistrHeat.SH.Steam_Distr</t>
  </si>
  <si>
    <t>FEC_per_household.kWh.LV.Res.HHnew.Thermal.SH.DistrHeat.SH.Elec</t>
  </si>
  <si>
    <t>FEC_per_household.kWh.LV.Res.HHnew.Thermal.SH.DistrHeat.SC</t>
  </si>
  <si>
    <t>FEC_per_household.kWh.LV.Res.HHnew.Thermal.SH.DistrHeat.SC.AC.Elec</t>
  </si>
  <si>
    <t>FEC_per_household.kWh.LV.Res.HHnew.Thermal.SH.DistrHeat.WH</t>
  </si>
  <si>
    <t>FEC_per_household.kWh.LV.Res.HHnew.Thermal.SH.DistrHeat.WH.DistrHeat.NoSolar.Steam_Distr</t>
  </si>
  <si>
    <t>FEC_per_household.kWh.LV.Res.HHnew.Thermal.SH.DistrHeat.WH.DistrHeat.Solar</t>
  </si>
  <si>
    <t>FEC_per_household.kWh.LV.Res.HHnew.Thermal.SH.DistrHeat.WH.DistrHeat.Solar.Steam_Distr</t>
  </si>
  <si>
    <t>FEC_per_household.kWh.LV.Res.HHnew.Thermal.SH.DistrHeat.WH.DistrHeat.Solar.Solar</t>
  </si>
  <si>
    <t>FEC_per_household.kWh.LV.Res.HHnew.Thermal.SH.DistrHeat.WH.Elc.NoSolar.Elec</t>
  </si>
  <si>
    <t>FEC_per_household.kWh.LV.Res.HHnew.Thermal.SH.DistrHeat.WH.Elc.Solar</t>
  </si>
  <si>
    <t>FEC_per_household.kWh.LV.Res.HHnew.Thermal.SH.DistrHeat.WH.Elc.Solar.Elec</t>
  </si>
  <si>
    <t>FEC_per_household.kWh.LV.Res.HHnew.Thermal.SH.DistrHeat.WH.Elc.Solar.Solar</t>
  </si>
  <si>
    <t>FEC_per_household.kWh.LV.Res.HHnew.Thermal.SH.DistrHeat.CO</t>
  </si>
  <si>
    <t>FEC_per_household.kWh.LV.Res.HHnew.Thermal.SH.DistrHeat.CO.LPG.LPG</t>
  </si>
  <si>
    <t>FEC_per_household.kWh.LV.Res.HHnew.Thermal.SH.DistrHeat.CO.Elc.Elec</t>
  </si>
  <si>
    <t>FEC_per_household.kWh.LV.Res.HHnew.Thermal.SH.AdvElc</t>
  </si>
  <si>
    <t>FEC_per_household.kWh.LV.Res.HHnew.Thermal.SH.AdvElc.SH</t>
  </si>
  <si>
    <t>FEC_per_household.kWh.LV.Res.HHnew.Thermal.SH.AdvElc.SH.Elec</t>
  </si>
  <si>
    <t>FEC_per_household.kWh.LV.Res.HHnew.Thermal.SH.AdvElc.SC</t>
  </si>
  <si>
    <t>FEC_per_household.kWh.LV.Res.HHnew.Thermal.SH.AdvElc.SC.AC.Elec</t>
  </si>
  <si>
    <t>FEC_per_household.kWh.LV.Res.HHnew.Thermal.SH.AdvElc.WH</t>
  </si>
  <si>
    <t>FEC_per_household.kWh.LV.Res.HHnew.Thermal.SH.AdvElc.WH.LPG.NoSolar.LPG</t>
  </si>
  <si>
    <t>FEC_per_household.kWh.LV.Res.HHnew.Thermal.SH.AdvElc.WH.LPG.Solar</t>
  </si>
  <si>
    <t>FEC_per_household.kWh.LV.Res.HHnew.Thermal.SH.AdvElc.WH.LPG.Solar.LPG</t>
  </si>
  <si>
    <t>FEC_per_household.kWh.LV.Res.HHnew.Thermal.SH.AdvElc.WH.LPG.Solar.Solar</t>
  </si>
  <si>
    <t>FEC_per_household.kWh.LV.Res.HHnew.Thermal.SH.AdvElc.WH.Elc.NoSolar.Elec</t>
  </si>
  <si>
    <t>FEC_per_household.kWh.LV.Res.HHnew.Thermal.SH.AdvElc.WH.Elc.Solar</t>
  </si>
  <si>
    <t>FEC_per_household.kWh.LV.Res.HHnew.Thermal.SH.AdvElc.WH.Elc.Solar.Elec</t>
  </si>
  <si>
    <t>FEC_per_household.kWh.LV.Res.HHnew.Thermal.SH.AdvElc.WH.Elc.Solar.Solar</t>
  </si>
  <si>
    <t>FEC_per_household.kWh.LV.Res.HHnew.Thermal.SH.AdvElc.CO</t>
  </si>
  <si>
    <t>FEC_per_household.kWh.LV.Res.HHnew.Thermal.SH.AdvElc.CO.LPG.LPG</t>
  </si>
  <si>
    <t>FEC_per_household.kWh.LV.Res.HHnew.Thermal.SH.AdvElc.CO.Elc.Elec</t>
  </si>
  <si>
    <t>FEC_per_household.kWh.LV.Res.HHnew.Thermal.SH.ConvElc</t>
  </si>
  <si>
    <t>FEC_per_household.kWh.LV.Res.HHnew.Thermal.SH.ConvElc.SH</t>
  </si>
  <si>
    <t>FEC_per_household.kWh.LV.Res.HHnew.Thermal.SH.ConvElc.SH.Elec</t>
  </si>
  <si>
    <t>FEC_per_household.kWh.LV.Res.HHnew.Thermal.SH.ConvElc.SC</t>
  </si>
  <si>
    <t>FEC_per_household.kWh.LV.Res.HHnew.Thermal.SH.ConvElc.SC.AC.Elec</t>
  </si>
  <si>
    <t>FEC_per_household.kWh.LV.Res.HHnew.Thermal.SH.ConvElc.WH</t>
  </si>
  <si>
    <t>FEC_per_household.kWh.LV.Res.HHnew.Thermal.SH.ConvElc.WH.LPG.NoSolar.LPG</t>
  </si>
  <si>
    <t>FEC_per_household.kWh.LV.Res.HHnew.Thermal.SH.ConvElc.WH.LPG.Solar</t>
  </si>
  <si>
    <t>FEC_per_household.kWh.LV.Res.HHnew.Thermal.SH.ConvElc.WH.LPG.Solar.LPG</t>
  </si>
  <si>
    <t>FEC_per_household.kWh.LV.Res.HHnew.Thermal.SH.ConvElc.WH.LPG.Solar.Solar</t>
  </si>
  <si>
    <t>FEC_per_household.kWh.LV.Res.HHnew.Thermal.SH.ConvElc.WH.Elc.NoSolar.Elec</t>
  </si>
  <si>
    <t>FEC_per_household.kWh.LV.Res.HHnew.Thermal.SH.ConvElc.WH.Elc.Solar</t>
  </si>
  <si>
    <t>FEC_per_household.kWh.LV.Res.HHnew.Thermal.SH.ConvElc.WH.Elc.Solar.Elec</t>
  </si>
  <si>
    <t>FEC_per_household.kWh.LV.Res.HHnew.Thermal.SH.ConvElc.WH.Elc.Solar.Solar</t>
  </si>
  <si>
    <t>FEC_per_household.kWh.LV.Res.HHnew.Thermal.SH.ConvElc.CO</t>
  </si>
  <si>
    <t>FEC_per_household.kWh.LV.Res.HHnew.Thermal.SH.ConvElc.CO.LPG.LPG</t>
  </si>
  <si>
    <t>FEC_per_household.kWh.LV.Res.HHnew.Thermal.SH.ConvElc.CO.Elc.Elec</t>
  </si>
  <si>
    <t>LV - Thermal energy service of new and renovated households (detailed structure)</t>
  </si>
  <si>
    <t>TES_per_household.kWh.LV.Res.HHnew.Thermal.SH.Solids</t>
  </si>
  <si>
    <t>TES_per_household.kWh.LV.Res.HHnew.Thermal.SH.Solids.SH</t>
  </si>
  <si>
    <t>TES_per_household.kWh.LV.Res.HHnew.Thermal.SH.Solids.SH.Solids</t>
  </si>
  <si>
    <t>TES_per_household.kWh.LV.Res.HHnew.Thermal.SH.Solids.SH.Elec</t>
  </si>
  <si>
    <t>TES_per_household.kWh.LV.Res.HHnew.Thermal.SH.Solids.SC</t>
  </si>
  <si>
    <t>TES_per_household.kWh.LV.Res.HHnew.Thermal.SH.Solids.SC.AC.Elec</t>
  </si>
  <si>
    <t>TES_per_household.kWh.LV.Res.HHnew.Thermal.SH.Solids.WH</t>
  </si>
  <si>
    <t>TES_per_household.kWh.LV.Res.HHnew.Thermal.SH.Solids.WH.Solids.NoSolar.Solids</t>
  </si>
  <si>
    <t>TES_per_household.kWh.LV.Res.HHnew.Thermal.SH.Solids.WH.LPG.NoSolar.LPG</t>
  </si>
  <si>
    <t>TES_per_household.kWh.LV.Res.HHnew.Thermal.SH.Solids.WH.LPG.Solar</t>
  </si>
  <si>
    <t>TES_per_household.kWh.LV.Res.HHnew.Thermal.SH.Solids.WH.LPG.Solar.LPG</t>
  </si>
  <si>
    <t>TES_per_household.kWh.LV.Res.HHnew.Thermal.SH.Solids.WH.LPG.Solar.Solar</t>
  </si>
  <si>
    <t>TES_per_household.kWh.LV.Res.HHnew.Thermal.SH.Solids.WH.Elc.NoSolar.Elec</t>
  </si>
  <si>
    <t>TES_per_household.kWh.LV.Res.HHnew.Thermal.SH.Solids.WH.Elc.Solar</t>
  </si>
  <si>
    <t>TES_per_household.kWh.LV.Res.HHnew.Thermal.SH.Solids.WH.Elc.Solar.Elec</t>
  </si>
  <si>
    <t>TES_per_household.kWh.LV.Res.HHnew.Thermal.SH.Solids.WH.Elc.Solar.Solar</t>
  </si>
  <si>
    <t>TES_per_household.kWh.LV.Res.HHnew.Thermal.SH.Solids.CO</t>
  </si>
  <si>
    <t>TES_per_household.kWh.LV.Res.HHnew.Thermal.SH.Solids.CO.Solids.Solids</t>
  </si>
  <si>
    <t>TES_per_household.kWh.LV.Res.HHnew.Thermal.SH.Solids.CO.LPG.LPG</t>
  </si>
  <si>
    <t>TES_per_household.kWh.LV.Res.HHnew.Thermal.SH.Solids.CO.Elc.Elec</t>
  </si>
  <si>
    <t>TES_per_household.kWh.LV.Res.HHnew.Thermal.SH.LPG</t>
  </si>
  <si>
    <t>TES_per_household.kWh.LV.Res.HHnew.Thermal.SH.LPG.SH</t>
  </si>
  <si>
    <t>TES_per_household.kWh.LV.Res.HHnew.Thermal.SH.LPG.SH.LPG</t>
  </si>
  <si>
    <t>TES_per_household.kWh.LV.Res.HHnew.Thermal.SH.LPG.SH.Elec</t>
  </si>
  <si>
    <t>TES_per_household.kWh.LV.Res.HHnew.Thermal.SH.LPG.SC</t>
  </si>
  <si>
    <t>TES_per_household.kWh.LV.Res.HHnew.Thermal.SH.LPG.SC.AC.Elec</t>
  </si>
  <si>
    <t>TES_per_household.kWh.LV.Res.HHnew.Thermal.SH.LPG.WH</t>
  </si>
  <si>
    <t>TES_per_household.kWh.LV.Res.HHnew.Thermal.SH.LPG.WH.LPG.NoSolar.LPG</t>
  </si>
  <si>
    <t>TES_per_household.kWh.LV.Res.HHnew.Thermal.SH.LPG.WH.LPG.Solar</t>
  </si>
  <si>
    <t>TES_per_household.kWh.LV.Res.HHnew.Thermal.SH.LPG.WH.LPG.Solar.LPG</t>
  </si>
  <si>
    <t>TES_per_household.kWh.LV.Res.HHnew.Thermal.SH.LPG.WH.LPG.Solar.Solar</t>
  </si>
  <si>
    <t>TES_per_household.kWh.LV.Res.HHnew.Thermal.SH.LPG.WH.Elc.NoSolar.Elec</t>
  </si>
  <si>
    <t>TES_per_household.kWh.LV.Res.HHnew.Thermal.SH.LPG.WH.Elc.Solar</t>
  </si>
  <si>
    <t>TES_per_household.kWh.LV.Res.HHnew.Thermal.SH.LPG.WH.Elc.Solar.Elec</t>
  </si>
  <si>
    <t>TES_per_household.kWh.LV.Res.HHnew.Thermal.SH.LPG.WH.Elc.Solar.Solar</t>
  </si>
  <si>
    <t>TES_per_household.kWh.LV.Res.HHnew.Thermal.SH.LPG.CO</t>
  </si>
  <si>
    <t>TES_per_household.kWh.LV.Res.HHnew.Thermal.SH.LPG.CO.LPG.LPG</t>
  </si>
  <si>
    <t>TES_per_household.kWh.LV.Res.HHnew.Thermal.SH.LPG.CO.Elc.Elec</t>
  </si>
  <si>
    <t>TES_per_household.kWh.LV.Res.HHnew.Thermal.SH.Oil</t>
  </si>
  <si>
    <t>TES_per_household.kWh.LV.Res.HHnew.Thermal.SH.Oil.SH</t>
  </si>
  <si>
    <t>TES_per_household.kWh.LV.Res.HHnew.Thermal.SH.Oil.SH.Oil</t>
  </si>
  <si>
    <t>TES_per_household.kWh.LV.Res.HHnew.Thermal.SH.Oil.SH.Elec</t>
  </si>
  <si>
    <t>TES_per_household.kWh.LV.Res.HHnew.Thermal.SH.Oil.SC</t>
  </si>
  <si>
    <t>TES_per_household.kWh.LV.Res.HHnew.Thermal.SH.Oil.SC.AC.Elec</t>
  </si>
  <si>
    <t>TES_per_household.kWh.LV.Res.HHnew.Thermal.SH.Oil.WH</t>
  </si>
  <si>
    <t>TES_per_household.kWh.LV.Res.HHnew.Thermal.SH.Oil.WH.Oil.NoSolar.Oil</t>
  </si>
  <si>
    <t>TES_per_household.kWh.LV.Res.HHnew.Thermal.SH.Oil.WH.Oil.Solar</t>
  </si>
  <si>
    <t>TES_per_household.kWh.LV.Res.HHnew.Thermal.SH.Oil.WH.Oil.Solar.Oil</t>
  </si>
  <si>
    <t>TES_per_household.kWh.LV.Res.HHnew.Thermal.SH.Oil.WH.Oil.Solar.Solar</t>
  </si>
  <si>
    <t>TES_per_household.kWh.LV.Res.HHnew.Thermal.SH.Oil.WH.Elc.NoSolar.Elec</t>
  </si>
  <si>
    <t>TES_per_household.kWh.LV.Res.HHnew.Thermal.SH.Oil.WH.Elc.Solar</t>
  </si>
  <si>
    <t>TES_per_household.kWh.LV.Res.HHnew.Thermal.SH.Oil.WH.Elc.Solar.Elec</t>
  </si>
  <si>
    <t>TES_per_household.kWh.LV.Res.HHnew.Thermal.SH.Oil.WH.Elc.Solar.Solar</t>
  </si>
  <si>
    <t>TES_per_household.kWh.LV.Res.HHnew.Thermal.SH.Oil.CO</t>
  </si>
  <si>
    <t>TES_per_household.kWh.LV.Res.HHnew.Thermal.SH.Oil.CO.LPG.LPG</t>
  </si>
  <si>
    <t>TES_per_household.kWh.LV.Res.HHnew.Thermal.SH.Oil.CO.Elc.Elec</t>
  </si>
  <si>
    <t>TES_per_household.kWh.LV.Res.HHnew.Thermal.SH.Gas</t>
  </si>
  <si>
    <t>TES_per_household.kWh.LV.Res.HHnew.Thermal.SH.Gas.SH</t>
  </si>
  <si>
    <t>TES_per_household.kWh.LV.Res.HHnew.Thermal.SH.Gas.SH.Gas</t>
  </si>
  <si>
    <t>TES_per_household.kWh.LV.Res.HHnew.Thermal.SH.Gas.SH.Elec</t>
  </si>
  <si>
    <t>TES_per_household.kWh.LV.Res.HHnew.Thermal.SH.Gas.SC</t>
  </si>
  <si>
    <t>TES_per_household.kWh.LV.Res.HHnew.Thermal.SH.Gas.SC.AC.Elec</t>
  </si>
  <si>
    <t>TES_per_household.kWh.LV.Res.HHnew.Thermal.SH.Gas.WH</t>
  </si>
  <si>
    <t>TES_per_household.kWh.LV.Res.HHnew.Thermal.SH.Gas.WH.Gas.NoSolar.Gas</t>
  </si>
  <si>
    <t>TES_per_household.kWh.LV.Res.HHnew.Thermal.SH.Gas.WH.Gas.Solar</t>
  </si>
  <si>
    <t>TES_per_household.kWh.LV.Res.HHnew.Thermal.SH.Gas.WH.Gas.Solar.Gas</t>
  </si>
  <si>
    <t>TES_per_household.kWh.LV.Res.HHnew.Thermal.SH.Gas.WH.Gas.Solar.Solar</t>
  </si>
  <si>
    <t>TES_per_household.kWh.LV.Res.HHnew.Thermal.SH.Gas.WH.Elc.NoSolar.Elec</t>
  </si>
  <si>
    <t>TES_per_household.kWh.LV.Res.HHnew.Thermal.SH.Gas.WH.Elc.Solar</t>
  </si>
  <si>
    <t>TES_per_household.kWh.LV.Res.HHnew.Thermal.SH.Gas.WH.Elc.Solar.Elec</t>
  </si>
  <si>
    <t>TES_per_household.kWh.LV.Res.HHnew.Thermal.SH.Gas.WH.Elc.Solar.Solar</t>
  </si>
  <si>
    <t>TES_per_household.kWh.LV.Res.HHnew.Thermal.SH.Gas.CO</t>
  </si>
  <si>
    <t>TES_per_household.kWh.LV.Res.HHnew.Thermal.SH.Gas.CO.Gas.Gas</t>
  </si>
  <si>
    <t>TES_per_household.kWh.LV.Res.HHnew.Thermal.SH.Gas.CO.Elc.Elec</t>
  </si>
  <si>
    <t>TES_per_household.kWh.LV.Res.HHnew.Thermal.SH.Biomass</t>
  </si>
  <si>
    <t>TES_per_household.kWh.LV.Res.HHnew.Thermal.SH.Biomass.SH</t>
  </si>
  <si>
    <t>TES_per_household.kWh.LV.Res.HHnew.Thermal.SH.Biomass.SH.Biomass</t>
  </si>
  <si>
    <t>TES_per_household.kWh.LV.Res.HHnew.Thermal.SH.Biomass.SH.Elec</t>
  </si>
  <si>
    <t>TES_per_household.kWh.LV.Res.HHnew.Thermal.SH.Biomass.SC</t>
  </si>
  <si>
    <t>TES_per_household.kWh.LV.Res.HHnew.Thermal.SH.Biomass.SC.AC.Elec</t>
  </si>
  <si>
    <t>TES_per_household.kWh.LV.Res.HHnew.Thermal.SH.Biomass.WH</t>
  </si>
  <si>
    <t>TES_per_household.kWh.LV.Res.HHnew.Thermal.SH.Biomass.WH.Biomass.NoSolar.Biomass</t>
  </si>
  <si>
    <t>TES_per_household.kWh.LV.Res.HHnew.Thermal.SH.Biomass.WH.Biomass.Solar</t>
  </si>
  <si>
    <t>TES_per_household.kWh.LV.Res.HHnew.Thermal.SH.Biomass.WH.Biomass.Solar.Biomass</t>
  </si>
  <si>
    <t>TES_per_household.kWh.LV.Res.HHnew.Thermal.SH.Biomass.WH.Biomass.Solar.Solar</t>
  </si>
  <si>
    <t>TES_per_household.kWh.LV.Res.HHnew.Thermal.SH.Biomass.WH.LPG.NoSolar.LPG</t>
  </si>
  <si>
    <t>TES_per_household.kWh.LV.Res.HHnew.Thermal.SH.Biomass.WH.LPG.Solar</t>
  </si>
  <si>
    <t>TES_per_household.kWh.LV.Res.HHnew.Thermal.SH.Biomass.WH.LPG.Solar.LPG</t>
  </si>
  <si>
    <t>TES_per_household.kWh.LV.Res.HHnew.Thermal.SH.Biomass.WH.LPG.Solar.Solar</t>
  </si>
  <si>
    <t>TES_per_household.kWh.LV.Res.HHnew.Thermal.SH.Biomass.WH.Elc.NoSolar.Elec</t>
  </si>
  <si>
    <t>TES_per_household.kWh.LV.Res.HHnew.Thermal.SH.Biomass.WH.Elc.Solar</t>
  </si>
  <si>
    <t>TES_per_household.kWh.LV.Res.HHnew.Thermal.SH.Biomass.WH.Elc.Solar.Elec</t>
  </si>
  <si>
    <t>TES_per_household.kWh.LV.Res.HHnew.Thermal.SH.Biomass.WH.Elc.Solar.Solar</t>
  </si>
  <si>
    <t>TES_per_household.kWh.LV.Res.HHnew.Thermal.SH.Biomass.CO</t>
  </si>
  <si>
    <t>TES_per_household.kWh.LV.Res.HHnew.Thermal.SH.Biomass.CO.Biomass.Biomass</t>
  </si>
  <si>
    <t>TES_per_household.kWh.LV.Res.HHnew.Thermal.SH.Biomass.CO.LPG.LPG</t>
  </si>
  <si>
    <t>TES_per_household.kWh.LV.Res.HHnew.Thermal.SH.Biomass.CO.Elc.Elec</t>
  </si>
  <si>
    <t>TES_per_household.kWh.LV.Res.HHnew.Thermal.SH.Geo</t>
  </si>
  <si>
    <t>TES_per_household.kWh.LV.Res.HHnew.Thermal.SH.Geo.SH</t>
  </si>
  <si>
    <t>TES_per_household.kWh.LV.Res.HHnew.Thermal.SH.Geo.SH.Geo</t>
  </si>
  <si>
    <t>TES_per_household.kWh.LV.Res.HHnew.Thermal.SH.Geo.SH.Elec</t>
  </si>
  <si>
    <t>TES_per_household.kWh.LV.Res.HHnew.Thermal.SH.Geo.SC</t>
  </si>
  <si>
    <t>TES_per_household.kWh.LV.Res.HHnew.Thermal.SH.Geo.SC.AC.Elec</t>
  </si>
  <si>
    <t>TES_per_household.kWh.LV.Res.HHnew.Thermal.SH.Geo.WH</t>
  </si>
  <si>
    <t>TES_per_household.kWh.LV.Res.HHnew.Thermal.SH.Geo.WH.Geo.NoSolar.Geo</t>
  </si>
  <si>
    <t>TES_per_household.kWh.LV.Res.HHnew.Thermal.SH.Geo.WH.Geo.Solar</t>
  </si>
  <si>
    <t>TES_per_household.kWh.LV.Res.HHnew.Thermal.SH.Geo.WH.Geo.Solar.Geo</t>
  </si>
  <si>
    <t>TES_per_household.kWh.LV.Res.HHnew.Thermal.SH.Geo.WH.Geo.Solar.Solar</t>
  </si>
  <si>
    <t>TES_per_household.kWh.LV.Res.HHnew.Thermal.SH.Geo.WH.Elc.NoSolar.Elec</t>
  </si>
  <si>
    <t>TES_per_household.kWh.LV.Res.HHnew.Thermal.SH.Geo.WH.Elc.Solar</t>
  </si>
  <si>
    <t>TES_per_household.kWh.LV.Res.HHnew.Thermal.SH.Geo.WH.Elc.Solar.Elec</t>
  </si>
  <si>
    <t>TES_per_household.kWh.LV.Res.HHnew.Thermal.SH.Geo.WH.Elc.Solar.Solar</t>
  </si>
  <si>
    <t>TES_per_household.kWh.LV.Res.HHnew.Thermal.SH.Geo.CO</t>
  </si>
  <si>
    <t>TES_per_household.kWh.LV.Res.HHnew.Thermal.SH.Geo.CO.LPG.LPG</t>
  </si>
  <si>
    <t>TES_per_household.kWh.LV.Res.HHnew.Thermal.SH.Geo.CO.Elc.Elec</t>
  </si>
  <si>
    <t>TES_per_household.kWh.LV.Res.HHnew.Thermal.SH.DistrHeat</t>
  </si>
  <si>
    <t>TES_per_household.kWh.LV.Res.HHnew.Thermal.SH.DistrHeat.SH</t>
  </si>
  <si>
    <t>TES_per_household.kWh.LV.Res.HHnew.Thermal.SH.DistrHeat.SH.Steam_Distr</t>
  </si>
  <si>
    <t>TES_per_household.kWh.LV.Res.HHnew.Thermal.SH.DistrHeat.SH.Elec</t>
  </si>
  <si>
    <t>TES_per_household.kWh.LV.Res.HHnew.Thermal.SH.DistrHeat.SC</t>
  </si>
  <si>
    <t>TES_per_household.kWh.LV.Res.HHnew.Thermal.SH.DistrHeat.SC.AC.Elec</t>
  </si>
  <si>
    <t>TES_per_household.kWh.LV.Res.HHnew.Thermal.SH.DistrHeat.WH</t>
  </si>
  <si>
    <t>TES_per_household.kWh.LV.Res.HHnew.Thermal.SH.DistrHeat.WH.DistrHeat.NoSolar.Steam_Distr</t>
  </si>
  <si>
    <t>TES_per_household.kWh.LV.Res.HHnew.Thermal.SH.DistrHeat.WH.DistrHeat.Solar</t>
  </si>
  <si>
    <t>TES_per_household.kWh.LV.Res.HHnew.Thermal.SH.DistrHeat.WH.DistrHeat.Solar.Steam_Distr</t>
  </si>
  <si>
    <t>TES_per_household.kWh.LV.Res.HHnew.Thermal.SH.DistrHeat.WH.DistrHeat.Solar.Solar</t>
  </si>
  <si>
    <t>TES_per_household.kWh.LV.Res.HHnew.Thermal.SH.DistrHeat.WH.Elc.NoSolar.Elec</t>
  </si>
  <si>
    <t>TES_per_household.kWh.LV.Res.HHnew.Thermal.SH.DistrHeat.WH.Elc.Solar</t>
  </si>
  <si>
    <t>TES_per_household.kWh.LV.Res.HHnew.Thermal.SH.DistrHeat.WH.Elc.Solar.Elec</t>
  </si>
  <si>
    <t>TES_per_household.kWh.LV.Res.HHnew.Thermal.SH.DistrHeat.WH.Elc.Solar.Solar</t>
  </si>
  <si>
    <t>TES_per_household.kWh.LV.Res.HHnew.Thermal.SH.DistrHeat.CO</t>
  </si>
  <si>
    <t>TES_per_household.kWh.LV.Res.HHnew.Thermal.SH.DistrHeat.CO.LPG.LPG</t>
  </si>
  <si>
    <t>TES_per_household.kWh.LV.Res.HHnew.Thermal.SH.DistrHeat.CO.Elc.Elec</t>
  </si>
  <si>
    <t>TES_per_household.kWh.LV.Res.HHnew.Thermal.SH.AdvElc</t>
  </si>
  <si>
    <t>TES_per_household.kWh.LV.Res.HHnew.Thermal.SH.AdvElc.SH</t>
  </si>
  <si>
    <t>TES_per_household.kWh.LV.Res.HHnew.Thermal.SH.AdvElc.SH.Elec</t>
  </si>
  <si>
    <t>TES_per_household.kWh.LV.Res.HHnew.Thermal.SH.AdvElc.SC</t>
  </si>
  <si>
    <t>TES_per_household.kWh.LV.Res.HHnew.Thermal.SH.AdvElc.SC.AC.Elec</t>
  </si>
  <si>
    <t>TES_per_household.kWh.LV.Res.HHnew.Thermal.SH.AdvElc.WH</t>
  </si>
  <si>
    <t>TES_per_household.kWh.LV.Res.HHnew.Thermal.SH.AdvElc.WH.LPG.NoSolar.LPG</t>
  </si>
  <si>
    <t>TES_per_household.kWh.LV.Res.HHnew.Thermal.SH.AdvElc.WH.LPG.Solar</t>
  </si>
  <si>
    <t>TES_per_household.kWh.LV.Res.HHnew.Thermal.SH.AdvElc.WH.LPG.Solar.LPG</t>
  </si>
  <si>
    <t>TES_per_household.kWh.LV.Res.HHnew.Thermal.SH.AdvElc.WH.LPG.Solar.Solar</t>
  </si>
  <si>
    <t>TES_per_household.kWh.LV.Res.HHnew.Thermal.SH.AdvElc.WH.Elc.NoSolar.Elec</t>
  </si>
  <si>
    <t>TES_per_household.kWh.LV.Res.HHnew.Thermal.SH.AdvElc.WH.Elc.Solar</t>
  </si>
  <si>
    <t>TES_per_household.kWh.LV.Res.HHnew.Thermal.SH.AdvElc.WH.Elc.Solar.Elec</t>
  </si>
  <si>
    <t>TES_per_household.kWh.LV.Res.HHnew.Thermal.SH.AdvElc.WH.Elc.Solar.Solar</t>
  </si>
  <si>
    <t>TES_per_household.kWh.LV.Res.HHnew.Thermal.SH.AdvElc.CO</t>
  </si>
  <si>
    <t>TES_per_household.kWh.LV.Res.HHnew.Thermal.SH.AdvElc.CO.LPG.LPG</t>
  </si>
  <si>
    <t>TES_per_household.kWh.LV.Res.HHnew.Thermal.SH.AdvElc.CO.Elc.Elec</t>
  </si>
  <si>
    <t>TES_per_household.kWh.LV.Res.HHnew.Thermal.SH.ConvElc</t>
  </si>
  <si>
    <t>TES_per_household.kWh.LV.Res.HHnew.Thermal.SH.ConvElc.SH</t>
  </si>
  <si>
    <t>TES_per_household.kWh.LV.Res.HHnew.Thermal.SH.ConvElc.SH.Elec</t>
  </si>
  <si>
    <t>TES_per_household.kWh.LV.Res.HHnew.Thermal.SH.ConvElc.SC</t>
  </si>
  <si>
    <t>TES_per_household.kWh.LV.Res.HHnew.Thermal.SH.ConvElc.SC.AC.Elec</t>
  </si>
  <si>
    <t>TES_per_household.kWh.LV.Res.HHnew.Thermal.SH.ConvElc.WH</t>
  </si>
  <si>
    <t>TES_per_household.kWh.LV.Res.HHnew.Thermal.SH.ConvElc.WH.LPG.NoSolar.LPG</t>
  </si>
  <si>
    <t>TES_per_household.kWh.LV.Res.HHnew.Thermal.SH.ConvElc.WH.LPG.Solar</t>
  </si>
  <si>
    <t>TES_per_household.kWh.LV.Res.HHnew.Thermal.SH.ConvElc.WH.LPG.Solar.LPG</t>
  </si>
  <si>
    <t>TES_per_household.kWh.LV.Res.HHnew.Thermal.SH.ConvElc.WH.LPG.Solar.Solar</t>
  </si>
  <si>
    <t>TES_per_household.kWh.LV.Res.HHnew.Thermal.SH.ConvElc.WH.Elc.NoSolar.Elec</t>
  </si>
  <si>
    <t>TES_per_household.kWh.LV.Res.HHnew.Thermal.SH.ConvElc.WH.Elc.Solar</t>
  </si>
  <si>
    <t>TES_per_household.kWh.LV.Res.HHnew.Thermal.SH.ConvElc.WH.Elc.Solar.Elec</t>
  </si>
  <si>
    <t>TES_per_household.kWh.LV.Res.HHnew.Thermal.SH.ConvElc.WH.Elc.Solar.Solar</t>
  </si>
  <si>
    <t>TES_per_household.kWh.LV.Res.HHnew.Thermal.SH.ConvElc.CO</t>
  </si>
  <si>
    <t>TES_per_household.kWh.LV.Res.HHnew.Thermal.SH.ConvElc.CO.LPG.LPG</t>
  </si>
  <si>
    <t>TES_per_household.kWh.LV.Res.HHnew.Thermal.SH.ConvElc.CO.Elc.Elec</t>
  </si>
  <si>
    <t>EMI_per_household.kgCO2.LV.Res.HHnew.Thermal.SH.Solids</t>
  </si>
  <si>
    <t>EMI_per_household.kgCO2.LV.Res.HHnew.Thermal.SH.Solids.SH</t>
  </si>
  <si>
    <t>EMI_per_household.kgCO2.LV.Res.HHnew.Thermal.SH.Solids.SH.Solids</t>
  </si>
  <si>
    <t>EMI_per_household.kgCO2.LV.Res.HHnew.Thermal.SH.Solids.SH.Elec</t>
  </si>
  <si>
    <t>EMI_per_household.kgCO2.LV.Res.HHnew.Thermal.SH.Solids.SC</t>
  </si>
  <si>
    <t>EMI_per_household.kgCO2.LV.Res.HHnew.Thermal.SH.Solids.SC.AC.Elec</t>
  </si>
  <si>
    <t>EMI_per_household.kgCO2.LV.Res.HHnew.Thermal.SH.Solids.WH</t>
  </si>
  <si>
    <t>EMI_per_household.kgCO2.LV.Res.HHnew.Thermal.SH.Solids.WH.Solids.NoSolar.Solids</t>
  </si>
  <si>
    <t>EMI_per_household.kgCO2.LV.Res.HHnew.Thermal.SH.Solids.WH.LPG.NoSolar.LPG</t>
  </si>
  <si>
    <t>EMI_per_household.kgCO2.LV.Res.HHnew.Thermal.SH.Solids.WH.LPG.Solar</t>
  </si>
  <si>
    <t>EMI_per_household.kgCO2.LV.Res.HHnew.Thermal.SH.Solids.WH.LPG.Solar.LPG</t>
  </si>
  <si>
    <t>EMI_per_household.kgCO2.LV.Res.HHnew.Thermal.SH.Solids.WH.LPG.Solar.Solar</t>
  </si>
  <si>
    <t>EMI_per_household.kgCO2.LV.Res.HHnew.Thermal.SH.Solids.WH.Elc.NoSolar.Elec</t>
  </si>
  <si>
    <t>EMI_per_household.kgCO2.LV.Res.HHnew.Thermal.SH.Solids.WH.Elc.Solar</t>
  </si>
  <si>
    <t>EMI_per_household.kgCO2.LV.Res.HHnew.Thermal.SH.Solids.WH.Elc.Solar.Elec</t>
  </si>
  <si>
    <t>EMI_per_household.kgCO2.LV.Res.HHnew.Thermal.SH.Solids.WH.Elc.Solar.Solar</t>
  </si>
  <si>
    <t>EMI_per_household.kgCO2.LV.Res.HHnew.Thermal.SH.Solids.CO</t>
  </si>
  <si>
    <t>EMI_per_household.kgCO2.LV.Res.HHnew.Thermal.SH.Solids.CO.Solids.Solids</t>
  </si>
  <si>
    <t>EMI_per_household.kgCO2.LV.Res.HHnew.Thermal.SH.Solids.CO.LPG.LPG</t>
  </si>
  <si>
    <t>EMI_per_household.kgCO2.LV.Res.HHnew.Thermal.SH.Solids.CO.Elc.Elec</t>
  </si>
  <si>
    <t>EMI_per_household.kgCO2.LV.Res.HHnew.Thermal.SH.LPG</t>
  </si>
  <si>
    <t>EMI_per_household.kgCO2.LV.Res.HHnew.Thermal.SH.LPG.SH</t>
  </si>
  <si>
    <t>EMI_per_household.kgCO2.LV.Res.HHnew.Thermal.SH.LPG.SH.LPG</t>
  </si>
  <si>
    <t>EMI_per_household.kgCO2.LV.Res.HHnew.Thermal.SH.LPG.SH.Elec</t>
  </si>
  <si>
    <t>EMI_per_household.kgCO2.LV.Res.HHnew.Thermal.SH.LPG.SC</t>
  </si>
  <si>
    <t>EMI_per_household.kgCO2.LV.Res.HHnew.Thermal.SH.LPG.SC.AC.Elec</t>
  </si>
  <si>
    <t>EMI_per_household.kgCO2.LV.Res.HHnew.Thermal.SH.LPG.WH</t>
  </si>
  <si>
    <t>EMI_per_household.kgCO2.LV.Res.HHnew.Thermal.SH.LPG.WH.LPG.NoSolar.LPG</t>
  </si>
  <si>
    <t>EMI_per_household.kgCO2.LV.Res.HHnew.Thermal.SH.LPG.WH.LPG.Solar</t>
  </si>
  <si>
    <t>EMI_per_household.kgCO2.LV.Res.HHnew.Thermal.SH.LPG.WH.LPG.Solar.LPG</t>
  </si>
  <si>
    <t>EMI_per_household.kgCO2.LV.Res.HHnew.Thermal.SH.LPG.WH.LPG.Solar.Solar</t>
  </si>
  <si>
    <t>EMI_per_household.kgCO2.LV.Res.HHnew.Thermal.SH.LPG.WH.Elc.NoSolar.Elec</t>
  </si>
  <si>
    <t>EMI_per_household.kgCO2.LV.Res.HHnew.Thermal.SH.LPG.WH.Elc.Solar</t>
  </si>
  <si>
    <t>EMI_per_household.kgCO2.LV.Res.HHnew.Thermal.SH.LPG.WH.Elc.Solar.Elec</t>
  </si>
  <si>
    <t>EMI_per_household.kgCO2.LV.Res.HHnew.Thermal.SH.LPG.WH.Elc.Solar.Solar</t>
  </si>
  <si>
    <t>EMI_per_household.kgCO2.LV.Res.HHnew.Thermal.SH.LPG.CO</t>
  </si>
  <si>
    <t>EMI_per_household.kgCO2.LV.Res.HHnew.Thermal.SH.LPG.CO.LPG.LPG</t>
  </si>
  <si>
    <t>EMI_per_household.kgCO2.LV.Res.HHnew.Thermal.SH.LPG.CO.Elc.Elec</t>
  </si>
  <si>
    <t>EMI_per_household.kgCO2.LV.Res.HHnew.Thermal.SH.Oil</t>
  </si>
  <si>
    <t>EMI_per_household.kgCO2.LV.Res.HHnew.Thermal.SH.Oil.SH</t>
  </si>
  <si>
    <t>EMI_per_household.kgCO2.LV.Res.HHnew.Thermal.SH.Oil.SH.Oil</t>
  </si>
  <si>
    <t>EMI_per_household.kgCO2.LV.Res.HHnew.Thermal.SH.Oil.SH.Elec</t>
  </si>
  <si>
    <t>EMI_per_household.kgCO2.LV.Res.HHnew.Thermal.SH.Oil.SC</t>
  </si>
  <si>
    <t>EMI_per_household.kgCO2.LV.Res.HHnew.Thermal.SH.Oil.SC.AC.Elec</t>
  </si>
  <si>
    <t>EMI_per_household.kgCO2.LV.Res.HHnew.Thermal.SH.Oil.WH</t>
  </si>
  <si>
    <t>EMI_per_household.kgCO2.LV.Res.HHnew.Thermal.SH.Oil.WH.Oil.NoSolar.Oil</t>
  </si>
  <si>
    <t>EMI_per_household.kgCO2.LV.Res.HHnew.Thermal.SH.Oil.WH.Oil.Solar</t>
  </si>
  <si>
    <t>EMI_per_household.kgCO2.LV.Res.HHnew.Thermal.SH.Oil.WH.Oil.Solar.Oil</t>
  </si>
  <si>
    <t>EMI_per_household.kgCO2.LV.Res.HHnew.Thermal.SH.Oil.WH.Oil.Solar.Solar</t>
  </si>
  <si>
    <t>EMI_per_household.kgCO2.LV.Res.HHnew.Thermal.SH.Oil.WH.Elc.NoSolar.Elec</t>
  </si>
  <si>
    <t>EMI_per_household.kgCO2.LV.Res.HHnew.Thermal.SH.Oil.WH.Elc.Solar</t>
  </si>
  <si>
    <t>EMI_per_household.kgCO2.LV.Res.HHnew.Thermal.SH.Oil.WH.Elc.Solar.Elec</t>
  </si>
  <si>
    <t>EMI_per_household.kgCO2.LV.Res.HHnew.Thermal.SH.Oil.WH.Elc.Solar.Solar</t>
  </si>
  <si>
    <t>EMI_per_household.kgCO2.LV.Res.HHnew.Thermal.SH.Oil.CO</t>
  </si>
  <si>
    <t>EMI_per_household.kgCO2.LV.Res.HHnew.Thermal.SH.Oil.CO.LPG.LPG</t>
  </si>
  <si>
    <t>EMI_per_household.kgCO2.LV.Res.HHnew.Thermal.SH.Oil.CO.Elc.Elec</t>
  </si>
  <si>
    <t>EMI_per_household.kgCO2.LV.Res.HHnew.Thermal.SH.Gas</t>
  </si>
  <si>
    <t>EMI_per_household.kgCO2.LV.Res.HHnew.Thermal.SH.Gas.SH</t>
  </si>
  <si>
    <t>EMI_per_household.kgCO2.LV.Res.HHnew.Thermal.SH.Gas.SH.Gas</t>
  </si>
  <si>
    <t>EMI_per_household.kgCO2.LV.Res.HHnew.Thermal.SH.Gas.SH.Elec</t>
  </si>
  <si>
    <t>EMI_per_household.kgCO2.LV.Res.HHnew.Thermal.SH.Gas.SC</t>
  </si>
  <si>
    <t>EMI_per_household.kgCO2.LV.Res.HHnew.Thermal.SH.Gas.SC.AC.Elec</t>
  </si>
  <si>
    <t>EMI_per_household.kgCO2.LV.Res.HHnew.Thermal.SH.Gas.WH</t>
  </si>
  <si>
    <t>EMI_per_household.kgCO2.LV.Res.HHnew.Thermal.SH.Gas.WH.Gas.NoSolar.Gas</t>
  </si>
  <si>
    <t>EMI_per_household.kgCO2.LV.Res.HHnew.Thermal.SH.Gas.WH.Gas.Solar</t>
  </si>
  <si>
    <t>EMI_per_household.kgCO2.LV.Res.HHnew.Thermal.SH.Gas.WH.Gas.Solar.Gas</t>
  </si>
  <si>
    <t>EMI_per_household.kgCO2.LV.Res.HHnew.Thermal.SH.Gas.WH.Gas.Solar.Solar</t>
  </si>
  <si>
    <t>EMI_per_household.kgCO2.LV.Res.HHnew.Thermal.SH.Gas.WH.Elc.NoSolar.Elec</t>
  </si>
  <si>
    <t>EMI_per_household.kgCO2.LV.Res.HHnew.Thermal.SH.Gas.WH.Elc.Solar</t>
  </si>
  <si>
    <t>EMI_per_household.kgCO2.LV.Res.HHnew.Thermal.SH.Gas.WH.Elc.Solar.Elec</t>
  </si>
  <si>
    <t>EMI_per_household.kgCO2.LV.Res.HHnew.Thermal.SH.Gas.WH.Elc.Solar.Solar</t>
  </si>
  <si>
    <t>EMI_per_household.kgCO2.LV.Res.HHnew.Thermal.SH.Gas.CO</t>
  </si>
  <si>
    <t>EMI_per_household.kgCO2.LV.Res.HHnew.Thermal.SH.Gas.CO.Gas.Gas</t>
  </si>
  <si>
    <t>EMI_per_household.kgCO2.LV.Res.HHnew.Thermal.SH.Gas.CO.Elc.Elec</t>
  </si>
  <si>
    <t>EMI_per_household.kgCO2.LV.Res.HHnew.Thermal.SH.Biomass</t>
  </si>
  <si>
    <t>EMI_per_household.kgCO2.LV.Res.HHnew.Thermal.SH.Biomass.SH</t>
  </si>
  <si>
    <t>EMI_per_household.kgCO2.LV.Res.HHnew.Thermal.SH.Biomass.SH.Biomass</t>
  </si>
  <si>
    <t>EMI_per_household.kgCO2.LV.Res.HHnew.Thermal.SH.Biomass.SH.Elec</t>
  </si>
  <si>
    <t>EMI_per_household.kgCO2.LV.Res.HHnew.Thermal.SH.Biomass.SC</t>
  </si>
  <si>
    <t>EMI_per_household.kgCO2.LV.Res.HHnew.Thermal.SH.Biomass.SC.AC.Elec</t>
  </si>
  <si>
    <t>EMI_per_household.kgCO2.LV.Res.HHnew.Thermal.SH.Biomass.WH</t>
  </si>
  <si>
    <t>EMI_per_household.kgCO2.LV.Res.HHnew.Thermal.SH.Biomass.WH.Biomass.NoSolar.Biomass</t>
  </si>
  <si>
    <t>EMI_per_household.kgCO2.LV.Res.HHnew.Thermal.SH.Biomass.WH.Biomass.Solar</t>
  </si>
  <si>
    <t>EMI_per_household.kgCO2.LV.Res.HHnew.Thermal.SH.Biomass.WH.Biomass.Solar.Biomass</t>
  </si>
  <si>
    <t>EMI_per_household.kgCO2.LV.Res.HHnew.Thermal.SH.Biomass.WH.Biomass.Solar.Solar</t>
  </si>
  <si>
    <t>EMI_per_household.kgCO2.LV.Res.HHnew.Thermal.SH.Biomass.WH.LPG.NoSolar.LPG</t>
  </si>
  <si>
    <t>EMI_per_household.kgCO2.LV.Res.HHnew.Thermal.SH.Biomass.WH.LPG.Solar</t>
  </si>
  <si>
    <t>EMI_per_household.kgCO2.LV.Res.HHnew.Thermal.SH.Biomass.WH.LPG.Solar.LPG</t>
  </si>
  <si>
    <t>EMI_per_household.kgCO2.LV.Res.HHnew.Thermal.SH.Biomass.WH.LPG.Solar.Solar</t>
  </si>
  <si>
    <t>EMI_per_household.kgCO2.LV.Res.HHnew.Thermal.SH.Biomass.WH.Elc.NoSolar.Elec</t>
  </si>
  <si>
    <t>EMI_per_household.kgCO2.LV.Res.HHnew.Thermal.SH.Biomass.WH.Elc.Solar</t>
  </si>
  <si>
    <t>EMI_per_household.kgCO2.LV.Res.HHnew.Thermal.SH.Biomass.WH.Elc.Solar.Elec</t>
  </si>
  <si>
    <t>EMI_per_household.kgCO2.LV.Res.HHnew.Thermal.SH.Biomass.WH.Elc.Solar.Solar</t>
  </si>
  <si>
    <t>EMI_per_household.kgCO2.LV.Res.HHnew.Thermal.SH.Biomass.CO</t>
  </si>
  <si>
    <t>EMI_per_household.kgCO2.LV.Res.HHnew.Thermal.SH.Biomass.CO.Biomass.Biomass</t>
  </si>
  <si>
    <t>EMI_per_household.kgCO2.LV.Res.HHnew.Thermal.SH.Biomass.CO.LPG.LPG</t>
  </si>
  <si>
    <t>EMI_per_household.kgCO2.LV.Res.HHnew.Thermal.SH.Biomass.CO.Elc.Elec</t>
  </si>
  <si>
    <t>EMI_per_household.kgCO2.LV.Res.HHnew.Thermal.SH.Geo</t>
  </si>
  <si>
    <t>EMI_per_household.kgCO2.LV.Res.HHnew.Thermal.SH.Geo.SH</t>
  </si>
  <si>
    <t>EMI_per_household.kgCO2.LV.Res.HHnew.Thermal.SH.Geo.SH.Geo</t>
  </si>
  <si>
    <t>EMI_per_household.kgCO2.LV.Res.HHnew.Thermal.SH.Geo.SH.Elec</t>
  </si>
  <si>
    <t>EMI_per_household.kgCO2.LV.Res.HHnew.Thermal.SH.Geo.SC</t>
  </si>
  <si>
    <t>EMI_per_household.kgCO2.LV.Res.HHnew.Thermal.SH.Geo.SC.AC.Elec</t>
  </si>
  <si>
    <t>EMI_per_household.kgCO2.LV.Res.HHnew.Thermal.SH.Geo.WH</t>
  </si>
  <si>
    <t>EMI_per_household.kgCO2.LV.Res.HHnew.Thermal.SH.Geo.WH.Geo.NoSolar.Geo</t>
  </si>
  <si>
    <t>EMI_per_household.kgCO2.LV.Res.HHnew.Thermal.SH.Geo.WH.Geo.Solar</t>
  </si>
  <si>
    <t>EMI_per_household.kgCO2.LV.Res.HHnew.Thermal.SH.Geo.WH.Geo.Solar.Geo</t>
  </si>
  <si>
    <t>EMI_per_household.kgCO2.LV.Res.HHnew.Thermal.SH.Geo.WH.Geo.Solar.Solar</t>
  </si>
  <si>
    <t>EMI_per_household.kgCO2.LV.Res.HHnew.Thermal.SH.Geo.WH.Elc.NoSolar.Elec</t>
  </si>
  <si>
    <t>EMI_per_household.kgCO2.LV.Res.HHnew.Thermal.SH.Geo.WH.Elc.Solar</t>
  </si>
  <si>
    <t>EMI_per_household.kgCO2.LV.Res.HHnew.Thermal.SH.Geo.WH.Elc.Solar.Elec</t>
  </si>
  <si>
    <t>EMI_per_household.kgCO2.LV.Res.HHnew.Thermal.SH.Geo.WH.Elc.Solar.Solar</t>
  </si>
  <si>
    <t>EMI_per_household.kgCO2.LV.Res.HHnew.Thermal.SH.Geo.CO</t>
  </si>
  <si>
    <t>EMI_per_household.kgCO2.LV.Res.HHnew.Thermal.SH.Geo.CO.LPG.LPG</t>
  </si>
  <si>
    <t>EMI_per_household.kgCO2.LV.Res.HHnew.Thermal.SH.Geo.CO.Elc.Elec</t>
  </si>
  <si>
    <t>EMI_per_household.kgCO2.LV.Res.HHnew.Thermal.SH.DistrHeat</t>
  </si>
  <si>
    <t>EMI_per_household.kgCO2.LV.Res.HHnew.Thermal.SH.DistrHeat.SH</t>
  </si>
  <si>
    <t>EMI_per_household.kgCO2.LV.Res.HHnew.Thermal.SH.DistrHeat.SH.Steam_Distr</t>
  </si>
  <si>
    <t>EMI_per_household.kgCO2.LV.Res.HHnew.Thermal.SH.DistrHeat.SH.Elec</t>
  </si>
  <si>
    <t>EMI_per_household.kgCO2.LV.Res.HHnew.Thermal.SH.DistrHeat.SC</t>
  </si>
  <si>
    <t>EMI_per_household.kgCO2.LV.Res.HHnew.Thermal.SH.DistrHeat.SC.AC.Elec</t>
  </si>
  <si>
    <t>EMI_per_household.kgCO2.LV.Res.HHnew.Thermal.SH.DistrHeat.WH</t>
  </si>
  <si>
    <t>EMI_per_household.kgCO2.LV.Res.HHnew.Thermal.SH.DistrHeat.WH.DistrHeat.NoSolar.Steam_Distr</t>
  </si>
  <si>
    <t>EMI_per_household.kgCO2.LV.Res.HHnew.Thermal.SH.DistrHeat.WH.DistrHeat.Solar</t>
  </si>
  <si>
    <t>EMI_per_household.kgCO2.LV.Res.HHnew.Thermal.SH.DistrHeat.WH.DistrHeat.Solar.Steam_Distr</t>
  </si>
  <si>
    <t>EMI_per_household.kgCO2.LV.Res.HHnew.Thermal.SH.DistrHeat.WH.DistrHeat.Solar.Solar</t>
  </si>
  <si>
    <t>EMI_per_household.kgCO2.LV.Res.HHnew.Thermal.SH.DistrHeat.WH.Elc.NoSolar.Elec</t>
  </si>
  <si>
    <t>EMI_per_household.kgCO2.LV.Res.HHnew.Thermal.SH.DistrHeat.WH.Elc.Solar</t>
  </si>
  <si>
    <t>EMI_per_household.kgCO2.LV.Res.HHnew.Thermal.SH.DistrHeat.WH.Elc.Solar.Elec</t>
  </si>
  <si>
    <t>EMI_per_household.kgCO2.LV.Res.HHnew.Thermal.SH.DistrHeat.WH.Elc.Solar.Solar</t>
  </si>
  <si>
    <t>EMI_per_household.kgCO2.LV.Res.HHnew.Thermal.SH.DistrHeat.CO</t>
  </si>
  <si>
    <t>EMI_per_household.kgCO2.LV.Res.HHnew.Thermal.SH.DistrHeat.CO.LPG.LPG</t>
  </si>
  <si>
    <t>EMI_per_household.kgCO2.LV.Res.HHnew.Thermal.SH.DistrHeat.CO.Elc.Elec</t>
  </si>
  <si>
    <t>EMI_per_household.kgCO2.LV.Res.HHnew.Thermal.SH.AdvElc</t>
  </si>
  <si>
    <t>EMI_per_household.kgCO2.LV.Res.HHnew.Thermal.SH.AdvElc.SH</t>
  </si>
  <si>
    <t>EMI_per_household.kgCO2.LV.Res.HHnew.Thermal.SH.AdvElc.SH.Elec</t>
  </si>
  <si>
    <t>EMI_per_household.kgCO2.LV.Res.HHnew.Thermal.SH.AdvElc.SC</t>
  </si>
  <si>
    <t>EMI_per_household.kgCO2.LV.Res.HHnew.Thermal.SH.AdvElc.SC.AC.Elec</t>
  </si>
  <si>
    <t>EMI_per_household.kgCO2.LV.Res.HHnew.Thermal.SH.AdvElc.WH</t>
  </si>
  <si>
    <t>EMI_per_household.kgCO2.LV.Res.HHnew.Thermal.SH.AdvElc.WH.LPG.NoSolar.LPG</t>
  </si>
  <si>
    <t>EMI_per_household.kgCO2.LV.Res.HHnew.Thermal.SH.AdvElc.WH.LPG.Solar</t>
  </si>
  <si>
    <t>EMI_per_household.kgCO2.LV.Res.HHnew.Thermal.SH.AdvElc.WH.LPG.Solar.LPG</t>
  </si>
  <si>
    <t>EMI_per_household.kgCO2.LV.Res.HHnew.Thermal.SH.AdvElc.WH.LPG.Solar.Solar</t>
  </si>
  <si>
    <t>EMI_per_household.kgCO2.LV.Res.HHnew.Thermal.SH.AdvElc.WH.Elc.NoSolar.Elec</t>
  </si>
  <si>
    <t>EMI_per_household.kgCO2.LV.Res.HHnew.Thermal.SH.AdvElc.WH.Elc.Solar</t>
  </si>
  <si>
    <t>EMI_per_household.kgCO2.LV.Res.HHnew.Thermal.SH.AdvElc.WH.Elc.Solar.Elec</t>
  </si>
  <si>
    <t>EMI_per_household.kgCO2.LV.Res.HHnew.Thermal.SH.AdvElc.WH.Elc.Solar.Solar</t>
  </si>
  <si>
    <t>EMI_per_household.kgCO2.LV.Res.HHnew.Thermal.SH.AdvElc.CO</t>
  </si>
  <si>
    <t>EMI_per_household.kgCO2.LV.Res.HHnew.Thermal.SH.AdvElc.CO.LPG.LPG</t>
  </si>
  <si>
    <t>EMI_per_household.kgCO2.LV.Res.HHnew.Thermal.SH.AdvElc.CO.Elc.Elec</t>
  </si>
  <si>
    <t>EMI_per_household.kgCO2.LV.Res.HHnew.Thermal.SH.ConvElc</t>
  </si>
  <si>
    <t>EMI_per_household.kgCO2.LV.Res.HHnew.Thermal.SH.ConvElc.SH</t>
  </si>
  <si>
    <t>EMI_per_household.kgCO2.LV.Res.HHnew.Thermal.SH.ConvElc.SH.Elec</t>
  </si>
  <si>
    <t>EMI_per_household.kgCO2.LV.Res.HHnew.Thermal.SH.ConvElc.SC</t>
  </si>
  <si>
    <t>EMI_per_household.kgCO2.LV.Res.HHnew.Thermal.SH.ConvElc.SC.AC.Elec</t>
  </si>
  <si>
    <t>EMI_per_household.kgCO2.LV.Res.HHnew.Thermal.SH.ConvElc.WH</t>
  </si>
  <si>
    <t>EMI_per_household.kgCO2.LV.Res.HHnew.Thermal.SH.ConvElc.WH.LPG.NoSolar.LPG</t>
  </si>
  <si>
    <t>EMI_per_household.kgCO2.LV.Res.HHnew.Thermal.SH.ConvElc.WH.LPG.Solar</t>
  </si>
  <si>
    <t>EMI_per_household.kgCO2.LV.Res.HHnew.Thermal.SH.ConvElc.WH.LPG.Solar.LPG</t>
  </si>
  <si>
    <t>EMI_per_household.kgCO2.LV.Res.HHnew.Thermal.SH.ConvElc.WH.LPG.Solar.Solar</t>
  </si>
  <si>
    <t>EMI_per_household.kgCO2.LV.Res.HHnew.Thermal.SH.ConvElc.WH.Elc.NoSolar.Elec</t>
  </si>
  <si>
    <t>EMI_per_household.kgCO2.LV.Res.HHnew.Thermal.SH.ConvElc.WH.Elc.Solar</t>
  </si>
  <si>
    <t>EMI_per_household.kgCO2.LV.Res.HHnew.Thermal.SH.ConvElc.WH.Elc.Solar.Elec</t>
  </si>
  <si>
    <t>EMI_per_household.kgCO2.LV.Res.HHnew.Thermal.SH.ConvElc.WH.Elc.Solar.Solar</t>
  </si>
  <si>
    <t>EMI_per_household.kgCO2.LV.Res.HHnew.Thermal.SH.ConvElc.CO</t>
  </si>
  <si>
    <t>EMI_per_household.kgCO2.LV.Res.HHnew.Thermal.SH.ConvElc.CO.LPG.LPG</t>
  </si>
  <si>
    <t>EMI_per_household.kgCO2.LV.Res.HHnew.Thermal.SH.ConvElc.CO.Elc.Elec</t>
  </si>
  <si>
    <t>LV - Final energy consumption of new and renovated households per surface area (detailed structure)</t>
  </si>
  <si>
    <t>FEC_per_sqm.kWh.LV.Res.HHnew.Thermal.SH.Solids</t>
  </si>
  <si>
    <t>FEC_per_sqm.kWh.LV.Res.HHnew.Thermal.SH.Solids.SH</t>
  </si>
  <si>
    <t>FEC_per_sqm.kWh.LV.Res.HHnew.Thermal.SH.Solids.SH.Solids</t>
  </si>
  <si>
    <t>FEC_per_sqm.kWh.LV.Res.HHnew.Thermal.SH.Solids.SH.Elec</t>
  </si>
  <si>
    <t>FEC_per_sqm.kWh.LV.Res.HHnew.Thermal.SH.Solids.SC</t>
  </si>
  <si>
    <t>FEC_per_sqm.kWh.LV.Res.HHnew.Thermal.SH.Solids.SC.AC.Elec</t>
  </si>
  <si>
    <t>FEC_per_sqm.kWh.LV.Res.HHnew.Thermal.SH.Solids.WH</t>
  </si>
  <si>
    <t>FEC_per_sqm.kWh.LV.Res.HHnew.Thermal.SH.Solids.WH.Solids.NoSolar.Solids</t>
  </si>
  <si>
    <t>FEC_per_sqm.kWh.LV.Res.HHnew.Thermal.SH.Solids.WH.LPG.NoSolar.LPG</t>
  </si>
  <si>
    <t>FEC_per_sqm.kWh.LV.Res.HHnew.Thermal.SH.Solids.WH.LPG.Solar</t>
  </si>
  <si>
    <t>FEC_per_sqm.kWh.LV.Res.HHnew.Thermal.SH.Solids.WH.LPG.Solar.LPG</t>
  </si>
  <si>
    <t>FEC_per_sqm.kWh.LV.Res.HHnew.Thermal.SH.Solids.WH.LPG.Solar.Solar</t>
  </si>
  <si>
    <t>FEC_per_sqm.kWh.LV.Res.HHnew.Thermal.SH.Solids.WH.Elc.NoSolar.Elec</t>
  </si>
  <si>
    <t>FEC_per_sqm.kWh.LV.Res.HHnew.Thermal.SH.Solids.WH.Elc.Solar</t>
  </si>
  <si>
    <t>FEC_per_sqm.kWh.LV.Res.HHnew.Thermal.SH.Solids.WH.Elc.Solar.Elec</t>
  </si>
  <si>
    <t>FEC_per_sqm.kWh.LV.Res.HHnew.Thermal.SH.Solids.WH.Elc.Solar.Solar</t>
  </si>
  <si>
    <t>FEC_per_sqm.kWh.LV.Res.HHnew.Thermal.SH.Solids.CO</t>
  </si>
  <si>
    <t>FEC_per_sqm.kWh.LV.Res.HHnew.Thermal.SH.Solids.CO.Solids.Solids</t>
  </si>
  <si>
    <t>FEC_per_sqm.kWh.LV.Res.HHnew.Thermal.SH.Solids.CO.LPG.LPG</t>
  </si>
  <si>
    <t>FEC_per_sqm.kWh.LV.Res.HHnew.Thermal.SH.Solids.CO.Elc.Elec</t>
  </si>
  <si>
    <t>FEC_per_sqm.kWh.LV.Res.HHnew.Thermal.SH.LPG</t>
  </si>
  <si>
    <t>FEC_per_sqm.kWh.LV.Res.HHnew.Thermal.SH.LPG.SH</t>
  </si>
  <si>
    <t>FEC_per_sqm.kWh.LV.Res.HHnew.Thermal.SH.LPG.SH.LPG</t>
  </si>
  <si>
    <t>FEC_per_sqm.kWh.LV.Res.HHnew.Thermal.SH.LPG.SH.Elec</t>
  </si>
  <si>
    <t>FEC_per_sqm.kWh.LV.Res.HHnew.Thermal.SH.LPG.SC</t>
  </si>
  <si>
    <t>FEC_per_sqm.kWh.LV.Res.HHnew.Thermal.SH.LPG.SC.AC.Elec</t>
  </si>
  <si>
    <t>FEC_per_sqm.kWh.LV.Res.HHnew.Thermal.SH.LPG.WH</t>
  </si>
  <si>
    <t>FEC_per_sqm.kWh.LV.Res.HHnew.Thermal.SH.LPG.WH.LPG.NoSolar.LPG</t>
  </si>
  <si>
    <t>FEC_per_sqm.kWh.LV.Res.HHnew.Thermal.SH.LPG.WH.LPG.Solar</t>
  </si>
  <si>
    <t>FEC_per_sqm.kWh.LV.Res.HHnew.Thermal.SH.LPG.WH.LPG.Solar.LPG</t>
  </si>
  <si>
    <t>FEC_per_sqm.kWh.LV.Res.HHnew.Thermal.SH.LPG.WH.LPG.Solar.Solar</t>
  </si>
  <si>
    <t>FEC_per_sqm.kWh.LV.Res.HHnew.Thermal.SH.LPG.WH.Elc.NoSolar.Elec</t>
  </si>
  <si>
    <t>FEC_per_sqm.kWh.LV.Res.HHnew.Thermal.SH.LPG.WH.Elc.Solar</t>
  </si>
  <si>
    <t>FEC_per_sqm.kWh.LV.Res.HHnew.Thermal.SH.LPG.WH.Elc.Solar.Elec</t>
  </si>
  <si>
    <t>FEC_per_sqm.kWh.LV.Res.HHnew.Thermal.SH.LPG.WH.Elc.Solar.Solar</t>
  </si>
  <si>
    <t>FEC_per_sqm.kWh.LV.Res.HHnew.Thermal.SH.LPG.CO</t>
  </si>
  <si>
    <t>FEC_per_sqm.kWh.LV.Res.HHnew.Thermal.SH.LPG.CO.LPG.LPG</t>
  </si>
  <si>
    <t>FEC_per_sqm.kWh.LV.Res.HHnew.Thermal.SH.LPG.CO.Elc.Elec</t>
  </si>
  <si>
    <t>FEC_per_sqm.kWh.LV.Res.HHnew.Thermal.SH.Oil</t>
  </si>
  <si>
    <t>FEC_per_sqm.kWh.LV.Res.HHnew.Thermal.SH.Oil.SH</t>
  </si>
  <si>
    <t>FEC_per_sqm.kWh.LV.Res.HHnew.Thermal.SH.Oil.SH.Oil</t>
  </si>
  <si>
    <t>FEC_per_sqm.kWh.LV.Res.HHnew.Thermal.SH.Oil.SH.Elec</t>
  </si>
  <si>
    <t>FEC_per_sqm.kWh.LV.Res.HHnew.Thermal.SH.Oil.SC</t>
  </si>
  <si>
    <t>FEC_per_sqm.kWh.LV.Res.HHnew.Thermal.SH.Oil.SC.AC.Elec</t>
  </si>
  <si>
    <t>FEC_per_sqm.kWh.LV.Res.HHnew.Thermal.SH.Oil.WH</t>
  </si>
  <si>
    <t>FEC_per_sqm.kWh.LV.Res.HHnew.Thermal.SH.Oil.WH.Oil.NoSolar.Oil</t>
  </si>
  <si>
    <t>FEC_per_sqm.kWh.LV.Res.HHnew.Thermal.SH.Oil.WH.Oil.Solar</t>
  </si>
  <si>
    <t>FEC_per_sqm.kWh.LV.Res.HHnew.Thermal.SH.Oil.WH.Oil.Solar.Oil</t>
  </si>
  <si>
    <t>FEC_per_sqm.kWh.LV.Res.HHnew.Thermal.SH.Oil.WH.Oil.Solar.Solar</t>
  </si>
  <si>
    <t>FEC_per_sqm.kWh.LV.Res.HHnew.Thermal.SH.Oil.WH.Elc.NoSolar.Elec</t>
  </si>
  <si>
    <t>FEC_per_sqm.kWh.LV.Res.HHnew.Thermal.SH.Oil.WH.Elc.Solar</t>
  </si>
  <si>
    <t>FEC_per_sqm.kWh.LV.Res.HHnew.Thermal.SH.Oil.WH.Elc.Solar.Elec</t>
  </si>
  <si>
    <t>FEC_per_sqm.kWh.LV.Res.HHnew.Thermal.SH.Oil.WH.Elc.Solar.Solar</t>
  </si>
  <si>
    <t>FEC_per_sqm.kWh.LV.Res.HHnew.Thermal.SH.Oil.CO</t>
  </si>
  <si>
    <t>FEC_per_sqm.kWh.LV.Res.HHnew.Thermal.SH.Oil.CO.LPG.LPG</t>
  </si>
  <si>
    <t>FEC_per_sqm.kWh.LV.Res.HHnew.Thermal.SH.Oil.CO.Elc.Elec</t>
  </si>
  <si>
    <t>FEC_per_sqm.kWh.LV.Res.HHnew.Thermal.SH.Gas</t>
  </si>
  <si>
    <t>FEC_per_sqm.kWh.LV.Res.HHnew.Thermal.SH.Gas.SH</t>
  </si>
  <si>
    <t>FEC_per_sqm.kWh.LV.Res.HHnew.Thermal.SH.Gas.SH.Gas</t>
  </si>
  <si>
    <t>FEC_per_sqm.kWh.LV.Res.HHnew.Thermal.SH.Gas.SH.Elec</t>
  </si>
  <si>
    <t>FEC_per_sqm.kWh.LV.Res.HHnew.Thermal.SH.Gas.SC</t>
  </si>
  <si>
    <t>FEC_per_sqm.kWh.LV.Res.HHnew.Thermal.SH.Gas.SC.AC.Elec</t>
  </si>
  <si>
    <t>FEC_per_sqm.kWh.LV.Res.HHnew.Thermal.SH.Gas.WH</t>
  </si>
  <si>
    <t>FEC_per_sqm.kWh.LV.Res.HHnew.Thermal.SH.Gas.WH.Gas.NoSolar.Gas</t>
  </si>
  <si>
    <t>FEC_per_sqm.kWh.LV.Res.HHnew.Thermal.SH.Gas.WH.Gas.Solar</t>
  </si>
  <si>
    <t>FEC_per_sqm.kWh.LV.Res.HHnew.Thermal.SH.Gas.WH.Gas.Solar.Gas</t>
  </si>
  <si>
    <t>FEC_per_sqm.kWh.LV.Res.HHnew.Thermal.SH.Gas.WH.Gas.Solar.Solar</t>
  </si>
  <si>
    <t>FEC_per_sqm.kWh.LV.Res.HHnew.Thermal.SH.Gas.WH.Elc.NoSolar.Elec</t>
  </si>
  <si>
    <t>FEC_per_sqm.kWh.LV.Res.HHnew.Thermal.SH.Gas.WH.Elc.Solar</t>
  </si>
  <si>
    <t>FEC_per_sqm.kWh.LV.Res.HHnew.Thermal.SH.Gas.WH.Elc.Solar.Elec</t>
  </si>
  <si>
    <t>FEC_per_sqm.kWh.LV.Res.HHnew.Thermal.SH.Gas.WH.Elc.Solar.Solar</t>
  </si>
  <si>
    <t>FEC_per_sqm.kWh.LV.Res.HHnew.Thermal.SH.Gas.CO</t>
  </si>
  <si>
    <t>FEC_per_sqm.kWh.LV.Res.HHnew.Thermal.SH.Gas.CO.Gas.Gas</t>
  </si>
  <si>
    <t>FEC_per_sqm.kWh.LV.Res.HHnew.Thermal.SH.Gas.CO.Elc.Elec</t>
  </si>
  <si>
    <t>FEC_per_sqm.kWh.LV.Res.HHnew.Thermal.SH.Biomass</t>
  </si>
  <si>
    <t>FEC_per_sqm.kWh.LV.Res.HHnew.Thermal.SH.Biomass.SH</t>
  </si>
  <si>
    <t>FEC_per_sqm.kWh.LV.Res.HHnew.Thermal.SH.Biomass.SH.Biomass</t>
  </si>
  <si>
    <t>FEC_per_sqm.kWh.LV.Res.HHnew.Thermal.SH.Biomass.SH.Elec</t>
  </si>
  <si>
    <t>FEC_per_sqm.kWh.LV.Res.HHnew.Thermal.SH.Biomass.SC</t>
  </si>
  <si>
    <t>FEC_per_sqm.kWh.LV.Res.HHnew.Thermal.SH.Biomass.SC.AC.Elec</t>
  </si>
  <si>
    <t>FEC_per_sqm.kWh.LV.Res.HHnew.Thermal.SH.Biomass.WH</t>
  </si>
  <si>
    <t>FEC_per_sqm.kWh.LV.Res.HHnew.Thermal.SH.Biomass.WH.Biomass.NoSolar.Biomass</t>
  </si>
  <si>
    <t>FEC_per_sqm.kWh.LV.Res.HHnew.Thermal.SH.Biomass.WH.Biomass.Solar</t>
  </si>
  <si>
    <t>FEC_per_sqm.kWh.LV.Res.HHnew.Thermal.SH.Biomass.WH.Biomass.Solar.Biomass</t>
  </si>
  <si>
    <t>FEC_per_sqm.kWh.LV.Res.HHnew.Thermal.SH.Biomass.WH.Biomass.Solar.Solar</t>
  </si>
  <si>
    <t>FEC_per_sqm.kWh.LV.Res.HHnew.Thermal.SH.Biomass.WH.LPG.NoSolar.LPG</t>
  </si>
  <si>
    <t>FEC_per_sqm.kWh.LV.Res.HHnew.Thermal.SH.Biomass.WH.LPG.Solar</t>
  </si>
  <si>
    <t>FEC_per_sqm.kWh.LV.Res.HHnew.Thermal.SH.Biomass.WH.LPG.Solar.LPG</t>
  </si>
  <si>
    <t>FEC_per_sqm.kWh.LV.Res.HHnew.Thermal.SH.Biomass.WH.LPG.Solar.Solar</t>
  </si>
  <si>
    <t>FEC_per_sqm.kWh.LV.Res.HHnew.Thermal.SH.Biomass.WH.Elc.NoSolar.Elec</t>
  </si>
  <si>
    <t>FEC_per_sqm.kWh.LV.Res.HHnew.Thermal.SH.Biomass.WH.Elc.Solar</t>
  </si>
  <si>
    <t>FEC_per_sqm.kWh.LV.Res.HHnew.Thermal.SH.Biomass.WH.Elc.Solar.Elec</t>
  </si>
  <si>
    <t>FEC_per_sqm.kWh.LV.Res.HHnew.Thermal.SH.Biomass.WH.Elc.Solar.Solar</t>
  </si>
  <si>
    <t>FEC_per_sqm.kWh.LV.Res.HHnew.Thermal.SH.Biomass.CO</t>
  </si>
  <si>
    <t>FEC_per_sqm.kWh.LV.Res.HHnew.Thermal.SH.Biomass.CO.Biomass.Biomass</t>
  </si>
  <si>
    <t>FEC_per_sqm.kWh.LV.Res.HHnew.Thermal.SH.Biomass.CO.LPG.LPG</t>
  </si>
  <si>
    <t>FEC_per_sqm.kWh.LV.Res.HHnew.Thermal.SH.Biomass.CO.Elc.Elec</t>
  </si>
  <si>
    <t>FEC_per_sqm.kWh.LV.Res.HHnew.Thermal.SH.Geo</t>
  </si>
  <si>
    <t>FEC_per_sqm.kWh.LV.Res.HHnew.Thermal.SH.Geo.SH</t>
  </si>
  <si>
    <t>FEC_per_sqm.kWh.LV.Res.HHnew.Thermal.SH.Geo.SH.Geo</t>
  </si>
  <si>
    <t>FEC_per_sqm.kWh.LV.Res.HHnew.Thermal.SH.Geo.SH.Elec</t>
  </si>
  <si>
    <t>FEC_per_sqm.kWh.LV.Res.HHnew.Thermal.SH.Geo.SC</t>
  </si>
  <si>
    <t>FEC_per_sqm.kWh.LV.Res.HHnew.Thermal.SH.Geo.SC.AC.Elec</t>
  </si>
  <si>
    <t>FEC_per_sqm.kWh.LV.Res.HHnew.Thermal.SH.Geo.WH</t>
  </si>
  <si>
    <t>FEC_per_sqm.kWh.LV.Res.HHnew.Thermal.SH.Geo.WH.Geo.NoSolar.Geo</t>
  </si>
  <si>
    <t>FEC_per_sqm.kWh.LV.Res.HHnew.Thermal.SH.Geo.WH.Geo.Solar</t>
  </si>
  <si>
    <t>FEC_per_sqm.kWh.LV.Res.HHnew.Thermal.SH.Geo.WH.Geo.Solar.Geo</t>
  </si>
  <si>
    <t>FEC_per_sqm.kWh.LV.Res.HHnew.Thermal.SH.Geo.WH.Geo.Solar.Solar</t>
  </si>
  <si>
    <t>FEC_per_sqm.kWh.LV.Res.HHnew.Thermal.SH.Geo.WH.Elc.NoSolar.Elec</t>
  </si>
  <si>
    <t>FEC_per_sqm.kWh.LV.Res.HHnew.Thermal.SH.Geo.WH.Elc.Solar</t>
  </si>
  <si>
    <t>FEC_per_sqm.kWh.LV.Res.HHnew.Thermal.SH.Geo.WH.Elc.Solar.Elec</t>
  </si>
  <si>
    <t>FEC_per_sqm.kWh.LV.Res.HHnew.Thermal.SH.Geo.WH.Elc.Solar.Solar</t>
  </si>
  <si>
    <t>FEC_per_sqm.kWh.LV.Res.HHnew.Thermal.SH.Geo.CO</t>
  </si>
  <si>
    <t>FEC_per_sqm.kWh.LV.Res.HHnew.Thermal.SH.Geo.CO.LPG.LPG</t>
  </si>
  <si>
    <t>FEC_per_sqm.kWh.LV.Res.HHnew.Thermal.SH.Geo.CO.Elc.Elec</t>
  </si>
  <si>
    <t>FEC_per_sqm.kWh.LV.Res.HHnew.Thermal.SH.DistrHeat</t>
  </si>
  <si>
    <t>FEC_per_sqm.kWh.LV.Res.HHnew.Thermal.SH.DistrHeat.SH</t>
  </si>
  <si>
    <t>FEC_per_sqm.kWh.LV.Res.HHnew.Thermal.SH.DistrHeat.SH.Steam_Distr</t>
  </si>
  <si>
    <t>FEC_per_sqm.kWh.LV.Res.HHnew.Thermal.SH.DistrHeat.SH.Elec</t>
  </si>
  <si>
    <t>FEC_per_sqm.kWh.LV.Res.HHnew.Thermal.SH.DistrHeat.SC</t>
  </si>
  <si>
    <t>FEC_per_sqm.kWh.LV.Res.HHnew.Thermal.SH.DistrHeat.SC.AC.Elec</t>
  </si>
  <si>
    <t>FEC_per_sqm.kWh.LV.Res.HHnew.Thermal.SH.DistrHeat.WH</t>
  </si>
  <si>
    <t>FEC_per_sqm.kWh.LV.Res.HHnew.Thermal.SH.DistrHeat.WH.DistrHeat.NoSolar.Steam_Distr</t>
  </si>
  <si>
    <t>FEC_per_sqm.kWh.LV.Res.HHnew.Thermal.SH.DistrHeat.WH.DistrHeat.Solar</t>
  </si>
  <si>
    <t>FEC_per_sqm.kWh.LV.Res.HHnew.Thermal.SH.DistrHeat.WH.DistrHeat.Solar.Steam_Distr</t>
  </si>
  <si>
    <t>FEC_per_sqm.kWh.LV.Res.HHnew.Thermal.SH.DistrHeat.WH.DistrHeat.Solar.Solar</t>
  </si>
  <si>
    <t>FEC_per_sqm.kWh.LV.Res.HHnew.Thermal.SH.DistrHeat.WH.Elc.NoSolar.Elec</t>
  </si>
  <si>
    <t>FEC_per_sqm.kWh.LV.Res.HHnew.Thermal.SH.DistrHeat.WH.Elc.Solar</t>
  </si>
  <si>
    <t>FEC_per_sqm.kWh.LV.Res.HHnew.Thermal.SH.DistrHeat.WH.Elc.Solar.Elec</t>
  </si>
  <si>
    <t>FEC_per_sqm.kWh.LV.Res.HHnew.Thermal.SH.DistrHeat.WH.Elc.Solar.Solar</t>
  </si>
  <si>
    <t>FEC_per_sqm.kWh.LV.Res.HHnew.Thermal.SH.DistrHeat.CO</t>
  </si>
  <si>
    <t>FEC_per_sqm.kWh.LV.Res.HHnew.Thermal.SH.DistrHeat.CO.LPG.LPG</t>
  </si>
  <si>
    <t>FEC_per_sqm.kWh.LV.Res.HHnew.Thermal.SH.DistrHeat.CO.Elc.Elec</t>
  </si>
  <si>
    <t>FEC_per_sqm.kWh.LV.Res.HHnew.Thermal.SH.AdvElc</t>
  </si>
  <si>
    <t>FEC_per_sqm.kWh.LV.Res.HHnew.Thermal.SH.AdvElc.SH</t>
  </si>
  <si>
    <t>FEC_per_sqm.kWh.LV.Res.HHnew.Thermal.SH.AdvElc.SH.Elec</t>
  </si>
  <si>
    <t>FEC_per_sqm.kWh.LV.Res.HHnew.Thermal.SH.AdvElc.SC</t>
  </si>
  <si>
    <t>FEC_per_sqm.kWh.LV.Res.HHnew.Thermal.SH.AdvElc.SC.AC.Elec</t>
  </si>
  <si>
    <t>FEC_per_sqm.kWh.LV.Res.HHnew.Thermal.SH.AdvElc.WH</t>
  </si>
  <si>
    <t>FEC_per_sqm.kWh.LV.Res.HHnew.Thermal.SH.AdvElc.WH.LPG.NoSolar.LPG</t>
  </si>
  <si>
    <t>FEC_per_sqm.kWh.LV.Res.HHnew.Thermal.SH.AdvElc.WH.LPG.Solar</t>
  </si>
  <si>
    <t>FEC_per_sqm.kWh.LV.Res.HHnew.Thermal.SH.AdvElc.WH.LPG.Solar.LPG</t>
  </si>
  <si>
    <t>FEC_per_sqm.kWh.LV.Res.HHnew.Thermal.SH.AdvElc.WH.LPG.Solar.Solar</t>
  </si>
  <si>
    <t>FEC_per_sqm.kWh.LV.Res.HHnew.Thermal.SH.AdvElc.WH.Elc.NoSolar.Elec</t>
  </si>
  <si>
    <t>FEC_per_sqm.kWh.LV.Res.HHnew.Thermal.SH.AdvElc.WH.Elc.Solar</t>
  </si>
  <si>
    <t>FEC_per_sqm.kWh.LV.Res.HHnew.Thermal.SH.AdvElc.WH.Elc.Solar.Elec</t>
  </si>
  <si>
    <t>FEC_per_sqm.kWh.LV.Res.HHnew.Thermal.SH.AdvElc.WH.Elc.Solar.Solar</t>
  </si>
  <si>
    <t>FEC_per_sqm.kWh.LV.Res.HHnew.Thermal.SH.AdvElc.CO</t>
  </si>
  <si>
    <t>FEC_per_sqm.kWh.LV.Res.HHnew.Thermal.SH.AdvElc.CO.LPG.LPG</t>
  </si>
  <si>
    <t>FEC_per_sqm.kWh.LV.Res.HHnew.Thermal.SH.AdvElc.CO.Elc.Elec</t>
  </si>
  <si>
    <t>FEC_per_sqm.kWh.LV.Res.HHnew.Thermal.SH.ConvElc</t>
  </si>
  <si>
    <t>FEC_per_sqm.kWh.LV.Res.HHnew.Thermal.SH.ConvElc.SH</t>
  </si>
  <si>
    <t>FEC_per_sqm.kWh.LV.Res.HHnew.Thermal.SH.ConvElc.SH.Elec</t>
  </si>
  <si>
    <t>FEC_per_sqm.kWh.LV.Res.HHnew.Thermal.SH.ConvElc.SC</t>
  </si>
  <si>
    <t>FEC_per_sqm.kWh.LV.Res.HHnew.Thermal.SH.ConvElc.SC.AC.Elec</t>
  </si>
  <si>
    <t>FEC_per_sqm.kWh.LV.Res.HHnew.Thermal.SH.ConvElc.WH</t>
  </si>
  <si>
    <t>FEC_per_sqm.kWh.LV.Res.HHnew.Thermal.SH.ConvElc.WH.LPG.NoSolar.LPG</t>
  </si>
  <si>
    <t>FEC_per_sqm.kWh.LV.Res.HHnew.Thermal.SH.ConvElc.WH.LPG.Solar</t>
  </si>
  <si>
    <t>FEC_per_sqm.kWh.LV.Res.HHnew.Thermal.SH.ConvElc.WH.LPG.Solar.LPG</t>
  </si>
  <si>
    <t>FEC_per_sqm.kWh.LV.Res.HHnew.Thermal.SH.ConvElc.WH.LPG.Solar.Solar</t>
  </si>
  <si>
    <t>FEC_per_sqm.kWh.LV.Res.HHnew.Thermal.SH.ConvElc.WH.Elc.NoSolar.Elec</t>
  </si>
  <si>
    <t>FEC_per_sqm.kWh.LV.Res.HHnew.Thermal.SH.ConvElc.WH.Elc.Solar</t>
  </si>
  <si>
    <t>FEC_per_sqm.kWh.LV.Res.HHnew.Thermal.SH.ConvElc.WH.Elc.Solar.Elec</t>
  </si>
  <si>
    <t>FEC_per_sqm.kWh.LV.Res.HHnew.Thermal.SH.ConvElc.WH.Elc.Solar.Solar</t>
  </si>
  <si>
    <t>FEC_per_sqm.kWh.LV.Res.HHnew.Thermal.SH.ConvElc.CO</t>
  </si>
  <si>
    <t>FEC_per_sqm.kWh.LV.Res.HHnew.Thermal.SH.ConvElc.CO.LPG.LPG</t>
  </si>
  <si>
    <t>FEC_per_sqm.kWh.LV.Res.HHnew.Thermal.SH.ConvElc.CO.Elc.Elec</t>
  </si>
  <si>
    <t>LV - Thermal energy service of new and renovated households per surface area (detailed structure)</t>
  </si>
  <si>
    <t>TES_per_sqm.kWh.LV.Res.HHnew.Thermal.SH.Solids</t>
  </si>
  <si>
    <t>TES_per_sqm.kWh.LV.Res.HHnew.Thermal.SH.Solids.SH</t>
  </si>
  <si>
    <t>TES_per_sqm.kWh.LV.Res.HHnew.Thermal.SH.Solids.SH.Solids</t>
  </si>
  <si>
    <t>TES_per_sqm.kWh.LV.Res.HHnew.Thermal.SH.Solids.SH.Elec</t>
  </si>
  <si>
    <t>TES_per_sqm.kWh.LV.Res.HHnew.Thermal.SH.Solids.SC</t>
  </si>
  <si>
    <t>TES_per_sqm.kWh.LV.Res.HHnew.Thermal.SH.Solids.SC.AC.Elec</t>
  </si>
  <si>
    <t>TES_per_sqm.kWh.LV.Res.HHnew.Thermal.SH.Solids.WH</t>
  </si>
  <si>
    <t>TES_per_sqm.kWh.LV.Res.HHnew.Thermal.SH.Solids.WH.Solids.NoSolar.Solids</t>
  </si>
  <si>
    <t>TES_per_sqm.kWh.LV.Res.HHnew.Thermal.SH.Solids.WH.LPG.NoSolar.LPG</t>
  </si>
  <si>
    <t>TES_per_sqm.kWh.LV.Res.HHnew.Thermal.SH.Solids.WH.LPG.Solar</t>
  </si>
  <si>
    <t>TES_per_sqm.kWh.LV.Res.HHnew.Thermal.SH.Solids.WH.LPG.Solar.LPG</t>
  </si>
  <si>
    <t>TES_per_sqm.kWh.LV.Res.HHnew.Thermal.SH.Solids.WH.LPG.Solar.Solar</t>
  </si>
  <si>
    <t>TES_per_sqm.kWh.LV.Res.HHnew.Thermal.SH.Solids.WH.Elc.NoSolar.Elec</t>
  </si>
  <si>
    <t>TES_per_sqm.kWh.LV.Res.HHnew.Thermal.SH.Solids.WH.Elc.Solar</t>
  </si>
  <si>
    <t>TES_per_sqm.kWh.LV.Res.HHnew.Thermal.SH.Solids.WH.Elc.Solar.Elec</t>
  </si>
  <si>
    <t>TES_per_sqm.kWh.LV.Res.HHnew.Thermal.SH.Solids.WH.Elc.Solar.Solar</t>
  </si>
  <si>
    <t>TES_per_sqm.kWh.LV.Res.HHnew.Thermal.SH.Solids.CO</t>
  </si>
  <si>
    <t>TES_per_sqm.kWh.LV.Res.HHnew.Thermal.SH.Solids.CO.Solids.Solids</t>
  </si>
  <si>
    <t>TES_per_sqm.kWh.LV.Res.HHnew.Thermal.SH.Solids.CO.LPG.LPG</t>
  </si>
  <si>
    <t>TES_per_sqm.kWh.LV.Res.HHnew.Thermal.SH.Solids.CO.Elc.Elec</t>
  </si>
  <si>
    <t>TES_per_sqm.kWh.LV.Res.HHnew.Thermal.SH.LPG</t>
  </si>
  <si>
    <t>TES_per_sqm.kWh.LV.Res.HHnew.Thermal.SH.LPG.SH</t>
  </si>
  <si>
    <t>TES_per_sqm.kWh.LV.Res.HHnew.Thermal.SH.LPG.SH.LPG</t>
  </si>
  <si>
    <t>TES_per_sqm.kWh.LV.Res.HHnew.Thermal.SH.LPG.SH.Elec</t>
  </si>
  <si>
    <t>TES_per_sqm.kWh.LV.Res.HHnew.Thermal.SH.LPG.SC</t>
  </si>
  <si>
    <t>TES_per_sqm.kWh.LV.Res.HHnew.Thermal.SH.LPG.SC.AC.Elec</t>
  </si>
  <si>
    <t>TES_per_sqm.kWh.LV.Res.HHnew.Thermal.SH.LPG.WH</t>
  </si>
  <si>
    <t>TES_per_sqm.kWh.LV.Res.HHnew.Thermal.SH.LPG.WH.LPG.NoSolar.LPG</t>
  </si>
  <si>
    <t>TES_per_sqm.kWh.LV.Res.HHnew.Thermal.SH.LPG.WH.LPG.Solar</t>
  </si>
  <si>
    <t>TES_per_sqm.kWh.LV.Res.HHnew.Thermal.SH.LPG.WH.LPG.Solar.LPG</t>
  </si>
  <si>
    <t>TES_per_sqm.kWh.LV.Res.HHnew.Thermal.SH.LPG.WH.LPG.Solar.Solar</t>
  </si>
  <si>
    <t>TES_per_sqm.kWh.LV.Res.HHnew.Thermal.SH.LPG.WH.Elc.NoSolar.Elec</t>
  </si>
  <si>
    <t>TES_per_sqm.kWh.LV.Res.HHnew.Thermal.SH.LPG.WH.Elc.Solar</t>
  </si>
  <si>
    <t>TES_per_sqm.kWh.LV.Res.HHnew.Thermal.SH.LPG.WH.Elc.Solar.Elec</t>
  </si>
  <si>
    <t>TES_per_sqm.kWh.LV.Res.HHnew.Thermal.SH.LPG.WH.Elc.Solar.Solar</t>
  </si>
  <si>
    <t>TES_per_sqm.kWh.LV.Res.HHnew.Thermal.SH.LPG.CO</t>
  </si>
  <si>
    <t>TES_per_sqm.kWh.LV.Res.HHnew.Thermal.SH.LPG.CO.LPG.LPG</t>
  </si>
  <si>
    <t>TES_per_sqm.kWh.LV.Res.HHnew.Thermal.SH.LPG.CO.Elc.Elec</t>
  </si>
  <si>
    <t>TES_per_sqm.kWh.LV.Res.HHnew.Thermal.SH.Oil</t>
  </si>
  <si>
    <t>TES_per_sqm.kWh.LV.Res.HHnew.Thermal.SH.Oil.SH</t>
  </si>
  <si>
    <t>TES_per_sqm.kWh.LV.Res.HHnew.Thermal.SH.Oil.SH.Oil</t>
  </si>
  <si>
    <t>TES_per_sqm.kWh.LV.Res.HHnew.Thermal.SH.Oil.SH.Elec</t>
  </si>
  <si>
    <t>TES_per_sqm.kWh.LV.Res.HHnew.Thermal.SH.Oil.SC</t>
  </si>
  <si>
    <t>TES_per_sqm.kWh.LV.Res.HHnew.Thermal.SH.Oil.SC.AC.Elec</t>
  </si>
  <si>
    <t>TES_per_sqm.kWh.LV.Res.HHnew.Thermal.SH.Oil.WH</t>
  </si>
  <si>
    <t>TES_per_sqm.kWh.LV.Res.HHnew.Thermal.SH.Oil.WH.Oil.NoSolar.Oil</t>
  </si>
  <si>
    <t>TES_per_sqm.kWh.LV.Res.HHnew.Thermal.SH.Oil.WH.Oil.Solar</t>
  </si>
  <si>
    <t>TES_per_sqm.kWh.LV.Res.HHnew.Thermal.SH.Oil.WH.Oil.Solar.Oil</t>
  </si>
  <si>
    <t>TES_per_sqm.kWh.LV.Res.HHnew.Thermal.SH.Oil.WH.Oil.Solar.Solar</t>
  </si>
  <si>
    <t>TES_per_sqm.kWh.LV.Res.HHnew.Thermal.SH.Oil.WH.Elc.NoSolar.Elec</t>
  </si>
  <si>
    <t>TES_per_sqm.kWh.LV.Res.HHnew.Thermal.SH.Oil.WH.Elc.Solar</t>
  </si>
  <si>
    <t>TES_per_sqm.kWh.LV.Res.HHnew.Thermal.SH.Oil.WH.Elc.Solar.Elec</t>
  </si>
  <si>
    <t>TES_per_sqm.kWh.LV.Res.HHnew.Thermal.SH.Oil.WH.Elc.Solar.Solar</t>
  </si>
  <si>
    <t>TES_per_sqm.kWh.LV.Res.HHnew.Thermal.SH.Oil.CO</t>
  </si>
  <si>
    <t>TES_per_sqm.kWh.LV.Res.HHnew.Thermal.SH.Oil.CO.LPG.LPG</t>
  </si>
  <si>
    <t>TES_per_sqm.kWh.LV.Res.HHnew.Thermal.SH.Oil.CO.Elc.Elec</t>
  </si>
  <si>
    <t>TES_per_sqm.kWh.LV.Res.HHnew.Thermal.SH.Gas</t>
  </si>
  <si>
    <t>TES_per_sqm.kWh.LV.Res.HHnew.Thermal.SH.Gas.SH</t>
  </si>
  <si>
    <t>TES_per_sqm.kWh.LV.Res.HHnew.Thermal.SH.Gas.SH.Gas</t>
  </si>
  <si>
    <t>TES_per_sqm.kWh.LV.Res.HHnew.Thermal.SH.Gas.SH.Elec</t>
  </si>
  <si>
    <t>TES_per_sqm.kWh.LV.Res.HHnew.Thermal.SH.Gas.SC</t>
  </si>
  <si>
    <t>TES_per_sqm.kWh.LV.Res.HHnew.Thermal.SH.Gas.SC.AC.Elec</t>
  </si>
  <si>
    <t>TES_per_sqm.kWh.LV.Res.HHnew.Thermal.SH.Gas.WH</t>
  </si>
  <si>
    <t>TES_per_sqm.kWh.LV.Res.HHnew.Thermal.SH.Gas.WH.Gas.NoSolar.Gas</t>
  </si>
  <si>
    <t>TES_per_sqm.kWh.LV.Res.HHnew.Thermal.SH.Gas.WH.Gas.Solar</t>
  </si>
  <si>
    <t>TES_per_sqm.kWh.LV.Res.HHnew.Thermal.SH.Gas.WH.Gas.Solar.Gas</t>
  </si>
  <si>
    <t>TES_per_sqm.kWh.LV.Res.HHnew.Thermal.SH.Gas.WH.Gas.Solar.Solar</t>
  </si>
  <si>
    <t>TES_per_sqm.kWh.LV.Res.HHnew.Thermal.SH.Gas.WH.Elc.NoSolar.Elec</t>
  </si>
  <si>
    <t>TES_per_sqm.kWh.LV.Res.HHnew.Thermal.SH.Gas.WH.Elc.Solar</t>
  </si>
  <si>
    <t>TES_per_sqm.kWh.LV.Res.HHnew.Thermal.SH.Gas.WH.Elc.Solar.Elec</t>
  </si>
  <si>
    <t>TES_per_sqm.kWh.LV.Res.HHnew.Thermal.SH.Gas.WH.Elc.Solar.Solar</t>
  </si>
  <si>
    <t>TES_per_sqm.kWh.LV.Res.HHnew.Thermal.SH.Gas.CO</t>
  </si>
  <si>
    <t>TES_per_sqm.kWh.LV.Res.HHnew.Thermal.SH.Gas.CO.Gas.Gas</t>
  </si>
  <si>
    <t>TES_per_sqm.kWh.LV.Res.HHnew.Thermal.SH.Gas.CO.Elc.Elec</t>
  </si>
  <si>
    <t>TES_per_sqm.kWh.LV.Res.HHnew.Thermal.SH.Biomass</t>
  </si>
  <si>
    <t>TES_per_sqm.kWh.LV.Res.HHnew.Thermal.SH.Biomass.SH</t>
  </si>
  <si>
    <t>TES_per_sqm.kWh.LV.Res.HHnew.Thermal.SH.Biomass.SH.Biomass</t>
  </si>
  <si>
    <t>TES_per_sqm.kWh.LV.Res.HHnew.Thermal.SH.Biomass.SH.Elec</t>
  </si>
  <si>
    <t>TES_per_sqm.kWh.LV.Res.HHnew.Thermal.SH.Biomass.SC</t>
  </si>
  <si>
    <t>TES_per_sqm.kWh.LV.Res.HHnew.Thermal.SH.Biomass.SC.AC.Elec</t>
  </si>
  <si>
    <t>TES_per_sqm.kWh.LV.Res.HHnew.Thermal.SH.Biomass.WH</t>
  </si>
  <si>
    <t>TES_per_sqm.kWh.LV.Res.HHnew.Thermal.SH.Biomass.WH.Biomass.NoSolar.Biomass</t>
  </si>
  <si>
    <t>TES_per_sqm.kWh.LV.Res.HHnew.Thermal.SH.Biomass.WH.Biomass.Solar</t>
  </si>
  <si>
    <t>TES_per_sqm.kWh.LV.Res.HHnew.Thermal.SH.Biomass.WH.Biomass.Solar.Biomass</t>
  </si>
  <si>
    <t>TES_per_sqm.kWh.LV.Res.HHnew.Thermal.SH.Biomass.WH.Biomass.Solar.Solar</t>
  </si>
  <si>
    <t>TES_per_sqm.kWh.LV.Res.HHnew.Thermal.SH.Biomass.WH.LPG.NoSolar.LPG</t>
  </si>
  <si>
    <t>TES_per_sqm.kWh.LV.Res.HHnew.Thermal.SH.Biomass.WH.LPG.Solar</t>
  </si>
  <si>
    <t>TES_per_sqm.kWh.LV.Res.HHnew.Thermal.SH.Biomass.WH.LPG.Solar.LPG</t>
  </si>
  <si>
    <t>TES_per_sqm.kWh.LV.Res.HHnew.Thermal.SH.Biomass.WH.LPG.Solar.Solar</t>
  </si>
  <si>
    <t>TES_per_sqm.kWh.LV.Res.HHnew.Thermal.SH.Biomass.WH.Elc.NoSolar.Elec</t>
  </si>
  <si>
    <t>TES_per_sqm.kWh.LV.Res.HHnew.Thermal.SH.Biomass.WH.Elc.Solar</t>
  </si>
  <si>
    <t>TES_per_sqm.kWh.LV.Res.HHnew.Thermal.SH.Biomass.WH.Elc.Solar.Elec</t>
  </si>
  <si>
    <t>TES_per_sqm.kWh.LV.Res.HHnew.Thermal.SH.Biomass.WH.Elc.Solar.Solar</t>
  </si>
  <si>
    <t>TES_per_sqm.kWh.LV.Res.HHnew.Thermal.SH.Biomass.CO</t>
  </si>
  <si>
    <t>TES_per_sqm.kWh.LV.Res.HHnew.Thermal.SH.Biomass.CO.Biomass.Biomass</t>
  </si>
  <si>
    <t>TES_per_sqm.kWh.LV.Res.HHnew.Thermal.SH.Biomass.CO.LPG.LPG</t>
  </si>
  <si>
    <t>TES_per_sqm.kWh.LV.Res.HHnew.Thermal.SH.Biomass.CO.Elc.Elec</t>
  </si>
  <si>
    <t>TES_per_sqm.kWh.LV.Res.HHnew.Thermal.SH.Geo</t>
  </si>
  <si>
    <t>TES_per_sqm.kWh.LV.Res.HHnew.Thermal.SH.Geo.SH</t>
  </si>
  <si>
    <t>TES_per_sqm.kWh.LV.Res.HHnew.Thermal.SH.Geo.SH.Geo</t>
  </si>
  <si>
    <t>TES_per_sqm.kWh.LV.Res.HHnew.Thermal.SH.Geo.SH.Elec</t>
  </si>
  <si>
    <t>TES_per_sqm.kWh.LV.Res.HHnew.Thermal.SH.Geo.SC</t>
  </si>
  <si>
    <t>TES_per_sqm.kWh.LV.Res.HHnew.Thermal.SH.Geo.SC.AC.Elec</t>
  </si>
  <si>
    <t>TES_per_sqm.kWh.LV.Res.HHnew.Thermal.SH.Geo.WH</t>
  </si>
  <si>
    <t>TES_per_sqm.kWh.LV.Res.HHnew.Thermal.SH.Geo.WH.Geo.NoSolar.Geo</t>
  </si>
  <si>
    <t>TES_per_sqm.kWh.LV.Res.HHnew.Thermal.SH.Geo.WH.Geo.Solar</t>
  </si>
  <si>
    <t>TES_per_sqm.kWh.LV.Res.HHnew.Thermal.SH.Geo.WH.Geo.Solar.Geo</t>
  </si>
  <si>
    <t>TES_per_sqm.kWh.LV.Res.HHnew.Thermal.SH.Geo.WH.Geo.Solar.Solar</t>
  </si>
  <si>
    <t>TES_per_sqm.kWh.LV.Res.HHnew.Thermal.SH.Geo.WH.Elc.NoSolar.Elec</t>
  </si>
  <si>
    <t>TES_per_sqm.kWh.LV.Res.HHnew.Thermal.SH.Geo.WH.Elc.Solar</t>
  </si>
  <si>
    <t>TES_per_sqm.kWh.LV.Res.HHnew.Thermal.SH.Geo.WH.Elc.Solar.Elec</t>
  </si>
  <si>
    <t>TES_per_sqm.kWh.LV.Res.HHnew.Thermal.SH.Geo.WH.Elc.Solar.Solar</t>
  </si>
  <si>
    <t>TES_per_sqm.kWh.LV.Res.HHnew.Thermal.SH.Geo.CO</t>
  </si>
  <si>
    <t>TES_per_sqm.kWh.LV.Res.HHnew.Thermal.SH.Geo.CO.LPG.LPG</t>
  </si>
  <si>
    <t>TES_per_sqm.kWh.LV.Res.HHnew.Thermal.SH.Geo.CO.Elc.Elec</t>
  </si>
  <si>
    <t>TES_per_sqm.kWh.LV.Res.HHnew.Thermal.SH.DistrHeat</t>
  </si>
  <si>
    <t>TES_per_sqm.kWh.LV.Res.HHnew.Thermal.SH.DistrHeat.SH</t>
  </si>
  <si>
    <t>TES_per_sqm.kWh.LV.Res.HHnew.Thermal.SH.DistrHeat.SH.Steam_Distr</t>
  </si>
  <si>
    <t>TES_per_sqm.kWh.LV.Res.HHnew.Thermal.SH.DistrHeat.SH.Elec</t>
  </si>
  <si>
    <t>TES_per_sqm.kWh.LV.Res.HHnew.Thermal.SH.DistrHeat.SC</t>
  </si>
  <si>
    <t>TES_per_sqm.kWh.LV.Res.HHnew.Thermal.SH.DistrHeat.SC.AC.Elec</t>
  </si>
  <si>
    <t>TES_per_sqm.kWh.LV.Res.HHnew.Thermal.SH.DistrHeat.WH</t>
  </si>
  <si>
    <t>TES_per_sqm.kWh.LV.Res.HHnew.Thermal.SH.DistrHeat.WH.DistrHeat.NoSolar.Steam_Distr</t>
  </si>
  <si>
    <t>TES_per_sqm.kWh.LV.Res.HHnew.Thermal.SH.DistrHeat.WH.DistrHeat.Solar</t>
  </si>
  <si>
    <t>TES_per_sqm.kWh.LV.Res.HHnew.Thermal.SH.DistrHeat.WH.DistrHeat.Solar.Steam_Distr</t>
  </si>
  <si>
    <t>TES_per_sqm.kWh.LV.Res.HHnew.Thermal.SH.DistrHeat.WH.DistrHeat.Solar.Solar</t>
  </si>
  <si>
    <t>TES_per_sqm.kWh.LV.Res.HHnew.Thermal.SH.DistrHeat.WH.Elc.NoSolar.Elec</t>
  </si>
  <si>
    <t>TES_per_sqm.kWh.LV.Res.HHnew.Thermal.SH.DistrHeat.WH.Elc.Solar</t>
  </si>
  <si>
    <t>TES_per_sqm.kWh.LV.Res.HHnew.Thermal.SH.DistrHeat.WH.Elc.Solar.Elec</t>
  </si>
  <si>
    <t>TES_per_sqm.kWh.LV.Res.HHnew.Thermal.SH.DistrHeat.WH.Elc.Solar.Solar</t>
  </si>
  <si>
    <t>TES_per_sqm.kWh.LV.Res.HHnew.Thermal.SH.DistrHeat.CO</t>
  </si>
  <si>
    <t>TES_per_sqm.kWh.LV.Res.HHnew.Thermal.SH.DistrHeat.CO.LPG.LPG</t>
  </si>
  <si>
    <t>TES_per_sqm.kWh.LV.Res.HHnew.Thermal.SH.DistrHeat.CO.Elc.Elec</t>
  </si>
  <si>
    <t>TES_per_sqm.kWh.LV.Res.HHnew.Thermal.SH.AdvElc</t>
  </si>
  <si>
    <t>TES_per_sqm.kWh.LV.Res.HHnew.Thermal.SH.AdvElc.SH</t>
  </si>
  <si>
    <t>TES_per_sqm.kWh.LV.Res.HHnew.Thermal.SH.AdvElc.SH.Elec</t>
  </si>
  <si>
    <t>TES_per_sqm.kWh.LV.Res.HHnew.Thermal.SH.AdvElc.SC</t>
  </si>
  <si>
    <t>TES_per_sqm.kWh.LV.Res.HHnew.Thermal.SH.AdvElc.SC.AC.Elec</t>
  </si>
  <si>
    <t>TES_per_sqm.kWh.LV.Res.HHnew.Thermal.SH.AdvElc.WH</t>
  </si>
  <si>
    <t>TES_per_sqm.kWh.LV.Res.HHnew.Thermal.SH.AdvElc.WH.LPG.NoSolar.LPG</t>
  </si>
  <si>
    <t>TES_per_sqm.kWh.LV.Res.HHnew.Thermal.SH.AdvElc.WH.LPG.Solar</t>
  </si>
  <si>
    <t>TES_per_sqm.kWh.LV.Res.HHnew.Thermal.SH.AdvElc.WH.LPG.Solar.LPG</t>
  </si>
  <si>
    <t>TES_per_sqm.kWh.LV.Res.HHnew.Thermal.SH.AdvElc.WH.LPG.Solar.Solar</t>
  </si>
  <si>
    <t>TES_per_sqm.kWh.LV.Res.HHnew.Thermal.SH.AdvElc.WH.Elc.NoSolar.Elec</t>
  </si>
  <si>
    <t>TES_per_sqm.kWh.LV.Res.HHnew.Thermal.SH.AdvElc.WH.Elc.Solar</t>
  </si>
  <si>
    <t>TES_per_sqm.kWh.LV.Res.HHnew.Thermal.SH.AdvElc.WH.Elc.Solar.Elec</t>
  </si>
  <si>
    <t>TES_per_sqm.kWh.LV.Res.HHnew.Thermal.SH.AdvElc.WH.Elc.Solar.Solar</t>
  </si>
  <si>
    <t>TES_per_sqm.kWh.LV.Res.HHnew.Thermal.SH.AdvElc.CO</t>
  </si>
  <si>
    <t>TES_per_sqm.kWh.LV.Res.HHnew.Thermal.SH.AdvElc.CO.LPG.LPG</t>
  </si>
  <si>
    <t>TES_per_sqm.kWh.LV.Res.HHnew.Thermal.SH.AdvElc.CO.Elc.Elec</t>
  </si>
  <si>
    <t>TES_per_sqm.kWh.LV.Res.HHnew.Thermal.SH.ConvElc</t>
  </si>
  <si>
    <t>TES_per_sqm.kWh.LV.Res.HHnew.Thermal.SH.ConvElc.SH</t>
  </si>
  <si>
    <t>TES_per_sqm.kWh.LV.Res.HHnew.Thermal.SH.ConvElc.SH.Elec</t>
  </si>
  <si>
    <t>TES_per_sqm.kWh.LV.Res.HHnew.Thermal.SH.ConvElc.SC</t>
  </si>
  <si>
    <t>TES_per_sqm.kWh.LV.Res.HHnew.Thermal.SH.ConvElc.SC.AC.Elec</t>
  </si>
  <si>
    <t>TES_per_sqm.kWh.LV.Res.HHnew.Thermal.SH.ConvElc.WH</t>
  </si>
  <si>
    <t>TES_per_sqm.kWh.LV.Res.HHnew.Thermal.SH.ConvElc.WH.LPG.NoSolar.LPG</t>
  </si>
  <si>
    <t>TES_per_sqm.kWh.LV.Res.HHnew.Thermal.SH.ConvElc.WH.LPG.Solar</t>
  </si>
  <si>
    <t>TES_per_sqm.kWh.LV.Res.HHnew.Thermal.SH.ConvElc.WH.LPG.Solar.LPG</t>
  </si>
  <si>
    <t>TES_per_sqm.kWh.LV.Res.HHnew.Thermal.SH.ConvElc.WH.LPG.Solar.Solar</t>
  </si>
  <si>
    <t>TES_per_sqm.kWh.LV.Res.HHnew.Thermal.SH.ConvElc.WH.Elc.NoSolar.Elec</t>
  </si>
  <si>
    <t>TES_per_sqm.kWh.LV.Res.HHnew.Thermal.SH.ConvElc.WH.Elc.Solar</t>
  </si>
  <si>
    <t>TES_per_sqm.kWh.LV.Res.HHnew.Thermal.SH.ConvElc.WH.Elc.Solar.Elec</t>
  </si>
  <si>
    <t>TES_per_sqm.kWh.LV.Res.HHnew.Thermal.SH.ConvElc.WH.Elc.Solar.Solar</t>
  </si>
  <si>
    <t>TES_per_sqm.kWh.LV.Res.HHnew.Thermal.SH.ConvElc.CO</t>
  </si>
  <si>
    <t>TES_per_sqm.kWh.LV.Res.HHnew.Thermal.SH.ConvElc.CO.LPG.LPG</t>
  </si>
  <si>
    <t>TES_per_sqm.kWh.LV.Res.HHnew.Thermal.SH.ConvElc.CO.Elc.Elec</t>
  </si>
  <si>
    <t>LV - CO2 emissions in new and renovated households per surface area (detailed structure)</t>
  </si>
  <si>
    <t>EMI_per_sqm.kgCO2.LV.Res.HHnew.Thermal.SH.Solids</t>
  </si>
  <si>
    <t>EMI_per_sqm.kgCO2.LV.Res.HHnew.Thermal.SH.Solids.SH</t>
  </si>
  <si>
    <t>EMI_per_sqm.kgCO2.LV.Res.HHnew.Thermal.SH.Solids.SH.Solids</t>
  </si>
  <si>
    <t>EMI_per_sqm.kgCO2.LV.Res.HHnew.Thermal.SH.Solids.SH.Elec</t>
  </si>
  <si>
    <t>EMI_per_sqm.kgCO2.LV.Res.HHnew.Thermal.SH.Solids.SC</t>
  </si>
  <si>
    <t>EMI_per_sqm.kgCO2.LV.Res.HHnew.Thermal.SH.Solids.SC.AC.Elec</t>
  </si>
  <si>
    <t>EMI_per_sqm.kgCO2.LV.Res.HHnew.Thermal.SH.Solids.WH</t>
  </si>
  <si>
    <t>EMI_per_sqm.kgCO2.LV.Res.HHnew.Thermal.SH.Solids.WH.Solids.NoSolar.Solids</t>
  </si>
  <si>
    <t>EMI_per_sqm.kgCO2.LV.Res.HHnew.Thermal.SH.Solids.WH.LPG.NoSolar.LPG</t>
  </si>
  <si>
    <t>EMI_per_sqm.kgCO2.LV.Res.HHnew.Thermal.SH.Solids.WH.LPG.Solar</t>
  </si>
  <si>
    <t>EMI_per_sqm.kgCO2.LV.Res.HHnew.Thermal.SH.Solids.WH.LPG.Solar.LPG</t>
  </si>
  <si>
    <t>EMI_per_sqm.kgCO2.LV.Res.HHnew.Thermal.SH.Solids.WH.LPG.Solar.Solar</t>
  </si>
  <si>
    <t>EMI_per_sqm.kgCO2.LV.Res.HHnew.Thermal.SH.Solids.WH.Elc.NoSolar.Elec</t>
  </si>
  <si>
    <t>EMI_per_sqm.kgCO2.LV.Res.HHnew.Thermal.SH.Solids.WH.Elc.Solar</t>
  </si>
  <si>
    <t>EMI_per_sqm.kgCO2.LV.Res.HHnew.Thermal.SH.Solids.WH.Elc.Solar.Elec</t>
  </si>
  <si>
    <t>EMI_per_sqm.kgCO2.LV.Res.HHnew.Thermal.SH.Solids.WH.Elc.Solar.Solar</t>
  </si>
  <si>
    <t>EMI_per_sqm.kgCO2.LV.Res.HHnew.Thermal.SH.Solids.CO</t>
  </si>
  <si>
    <t>EMI_per_sqm.kgCO2.LV.Res.HHnew.Thermal.SH.Solids.CO.Solids.Solids</t>
  </si>
  <si>
    <t>EMI_per_sqm.kgCO2.LV.Res.HHnew.Thermal.SH.Solids.CO.LPG.LPG</t>
  </si>
  <si>
    <t>EMI_per_sqm.kgCO2.LV.Res.HHnew.Thermal.SH.Solids.CO.Elc.Elec</t>
  </si>
  <si>
    <t>EMI_per_sqm.kgCO2.LV.Res.HHnew.Thermal.SH.LPG</t>
  </si>
  <si>
    <t>EMI_per_sqm.kgCO2.LV.Res.HHnew.Thermal.SH.LPG.SH</t>
  </si>
  <si>
    <t>EMI_per_sqm.kgCO2.LV.Res.HHnew.Thermal.SH.LPG.SH.LPG</t>
  </si>
  <si>
    <t>EMI_per_sqm.kgCO2.LV.Res.HHnew.Thermal.SH.LPG.SH.Elec</t>
  </si>
  <si>
    <t>EMI_per_sqm.kgCO2.LV.Res.HHnew.Thermal.SH.LPG.SC</t>
  </si>
  <si>
    <t>EMI_per_sqm.kgCO2.LV.Res.HHnew.Thermal.SH.LPG.SC.AC.Elec</t>
  </si>
  <si>
    <t>EMI_per_sqm.kgCO2.LV.Res.HHnew.Thermal.SH.LPG.WH</t>
  </si>
  <si>
    <t>EMI_per_sqm.kgCO2.LV.Res.HHnew.Thermal.SH.LPG.WH.LPG.NoSolar.LPG</t>
  </si>
  <si>
    <t>EMI_per_sqm.kgCO2.LV.Res.HHnew.Thermal.SH.LPG.WH.LPG.Solar</t>
  </si>
  <si>
    <t>EMI_per_sqm.kgCO2.LV.Res.HHnew.Thermal.SH.LPG.WH.LPG.Solar.LPG</t>
  </si>
  <si>
    <t>EMI_per_sqm.kgCO2.LV.Res.HHnew.Thermal.SH.LPG.WH.LPG.Solar.Solar</t>
  </si>
  <si>
    <t>EMI_per_sqm.kgCO2.LV.Res.HHnew.Thermal.SH.LPG.WH.Elc.NoSolar.Elec</t>
  </si>
  <si>
    <t>EMI_per_sqm.kgCO2.LV.Res.HHnew.Thermal.SH.LPG.WH.Elc.Solar</t>
  </si>
  <si>
    <t>EMI_per_sqm.kgCO2.LV.Res.HHnew.Thermal.SH.LPG.WH.Elc.Solar.Elec</t>
  </si>
  <si>
    <t>EMI_per_sqm.kgCO2.LV.Res.HHnew.Thermal.SH.LPG.WH.Elc.Solar.Solar</t>
  </si>
  <si>
    <t>EMI_per_sqm.kgCO2.LV.Res.HHnew.Thermal.SH.LPG.CO</t>
  </si>
  <si>
    <t>EMI_per_sqm.kgCO2.LV.Res.HHnew.Thermal.SH.LPG.CO.LPG.LPG</t>
  </si>
  <si>
    <t>EMI_per_sqm.kgCO2.LV.Res.HHnew.Thermal.SH.LPG.CO.Elc.Elec</t>
  </si>
  <si>
    <t>EMI_per_sqm.kgCO2.LV.Res.HHnew.Thermal.SH.Oil</t>
  </si>
  <si>
    <t>EMI_per_sqm.kgCO2.LV.Res.HHnew.Thermal.SH.Oil.SH</t>
  </si>
  <si>
    <t>EMI_per_sqm.kgCO2.LV.Res.HHnew.Thermal.SH.Oil.SH.Oil</t>
  </si>
  <si>
    <t>EMI_per_sqm.kgCO2.LV.Res.HHnew.Thermal.SH.Oil.SH.Elec</t>
  </si>
  <si>
    <t>EMI_per_sqm.kgCO2.LV.Res.HHnew.Thermal.SH.Oil.SC</t>
  </si>
  <si>
    <t>EMI_per_sqm.kgCO2.LV.Res.HHnew.Thermal.SH.Oil.SC.AC.Elec</t>
  </si>
  <si>
    <t>EMI_per_sqm.kgCO2.LV.Res.HHnew.Thermal.SH.Oil.WH</t>
  </si>
  <si>
    <t>EMI_per_sqm.kgCO2.LV.Res.HHnew.Thermal.SH.Oil.WH.Oil.NoSolar.Oil</t>
  </si>
  <si>
    <t>EMI_per_sqm.kgCO2.LV.Res.HHnew.Thermal.SH.Oil.WH.Oil.Solar</t>
  </si>
  <si>
    <t>EMI_per_sqm.kgCO2.LV.Res.HHnew.Thermal.SH.Oil.WH.Oil.Solar.Oil</t>
  </si>
  <si>
    <t>EMI_per_sqm.kgCO2.LV.Res.HHnew.Thermal.SH.Oil.WH.Oil.Solar.Solar</t>
  </si>
  <si>
    <t>EMI_per_sqm.kgCO2.LV.Res.HHnew.Thermal.SH.Oil.WH.Elc.NoSolar.Elec</t>
  </si>
  <si>
    <t>EMI_per_sqm.kgCO2.LV.Res.HHnew.Thermal.SH.Oil.WH.Elc.Solar</t>
  </si>
  <si>
    <t>EMI_per_sqm.kgCO2.LV.Res.HHnew.Thermal.SH.Oil.WH.Elc.Solar.Elec</t>
  </si>
  <si>
    <t>EMI_per_sqm.kgCO2.LV.Res.HHnew.Thermal.SH.Oil.WH.Elc.Solar.Solar</t>
  </si>
  <si>
    <t>EMI_per_sqm.kgCO2.LV.Res.HHnew.Thermal.SH.Oil.CO</t>
  </si>
  <si>
    <t>EMI_per_sqm.kgCO2.LV.Res.HHnew.Thermal.SH.Oil.CO.LPG.LPG</t>
  </si>
  <si>
    <t>EMI_per_sqm.kgCO2.LV.Res.HHnew.Thermal.SH.Oil.CO.Elc.Elec</t>
  </si>
  <si>
    <t>EMI_per_sqm.kgCO2.LV.Res.HHnew.Thermal.SH.Gas</t>
  </si>
  <si>
    <t>EMI_per_sqm.kgCO2.LV.Res.HHnew.Thermal.SH.Gas.SH</t>
  </si>
  <si>
    <t>EMI_per_sqm.kgCO2.LV.Res.HHnew.Thermal.SH.Gas.SH.Gas</t>
  </si>
  <si>
    <t>EMI_per_sqm.kgCO2.LV.Res.HHnew.Thermal.SH.Gas.SH.Elec</t>
  </si>
  <si>
    <t>EMI_per_sqm.kgCO2.LV.Res.HHnew.Thermal.SH.Gas.SC</t>
  </si>
  <si>
    <t>EMI_per_sqm.kgCO2.LV.Res.HHnew.Thermal.SH.Gas.SC.AC.Elec</t>
  </si>
  <si>
    <t>EMI_per_sqm.kgCO2.LV.Res.HHnew.Thermal.SH.Gas.WH</t>
  </si>
  <si>
    <t>EMI_per_sqm.kgCO2.LV.Res.HHnew.Thermal.SH.Gas.WH.Gas.NoSolar.Gas</t>
  </si>
  <si>
    <t>EMI_per_sqm.kgCO2.LV.Res.HHnew.Thermal.SH.Gas.WH.Gas.Solar</t>
  </si>
  <si>
    <t>EMI_per_sqm.kgCO2.LV.Res.HHnew.Thermal.SH.Gas.WH.Gas.Solar.Gas</t>
  </si>
  <si>
    <t>EMI_per_sqm.kgCO2.LV.Res.HHnew.Thermal.SH.Gas.WH.Gas.Solar.Solar</t>
  </si>
  <si>
    <t>EMI_per_sqm.kgCO2.LV.Res.HHnew.Thermal.SH.Gas.WH.Elc.NoSolar.Elec</t>
  </si>
  <si>
    <t>EMI_per_sqm.kgCO2.LV.Res.HHnew.Thermal.SH.Gas.WH.Elc.Solar</t>
  </si>
  <si>
    <t>EMI_per_sqm.kgCO2.LV.Res.HHnew.Thermal.SH.Gas.WH.Elc.Solar.Elec</t>
  </si>
  <si>
    <t>EMI_per_sqm.kgCO2.LV.Res.HHnew.Thermal.SH.Gas.WH.Elc.Solar.Solar</t>
  </si>
  <si>
    <t>EMI_per_sqm.kgCO2.LV.Res.HHnew.Thermal.SH.Gas.CO</t>
  </si>
  <si>
    <t>EMI_per_sqm.kgCO2.LV.Res.HHnew.Thermal.SH.Gas.CO.Gas.Gas</t>
  </si>
  <si>
    <t>EMI_per_sqm.kgCO2.LV.Res.HHnew.Thermal.SH.Gas.CO.Elc.Elec</t>
  </si>
  <si>
    <t>EMI_per_sqm.kgCO2.LV.Res.HHnew.Thermal.SH.Biomass</t>
  </si>
  <si>
    <t>EMI_per_sqm.kgCO2.LV.Res.HHnew.Thermal.SH.Biomass.SH</t>
  </si>
  <si>
    <t>EMI_per_sqm.kgCO2.LV.Res.HHnew.Thermal.SH.Biomass.SH.Biomass</t>
  </si>
  <si>
    <t>EMI_per_sqm.kgCO2.LV.Res.HHnew.Thermal.SH.Biomass.SH.Elec</t>
  </si>
  <si>
    <t>EMI_per_sqm.kgCO2.LV.Res.HHnew.Thermal.SH.Biomass.SC</t>
  </si>
  <si>
    <t>EMI_per_sqm.kgCO2.LV.Res.HHnew.Thermal.SH.Biomass.SC.AC.Elec</t>
  </si>
  <si>
    <t>EMI_per_sqm.kgCO2.LV.Res.HHnew.Thermal.SH.Biomass.WH</t>
  </si>
  <si>
    <t>EMI_per_sqm.kgCO2.LV.Res.HHnew.Thermal.SH.Biomass.WH.Biomass.NoSolar.Biomass</t>
  </si>
  <si>
    <t>EMI_per_sqm.kgCO2.LV.Res.HHnew.Thermal.SH.Biomass.WH.Biomass.Solar</t>
  </si>
  <si>
    <t>EMI_per_sqm.kgCO2.LV.Res.HHnew.Thermal.SH.Biomass.WH.Biomass.Solar.Biomass</t>
  </si>
  <si>
    <t>EMI_per_sqm.kgCO2.LV.Res.HHnew.Thermal.SH.Biomass.WH.Biomass.Solar.Solar</t>
  </si>
  <si>
    <t>EMI_per_sqm.kgCO2.LV.Res.HHnew.Thermal.SH.Biomass.WH.LPG.NoSolar.LPG</t>
  </si>
  <si>
    <t>EMI_per_sqm.kgCO2.LV.Res.HHnew.Thermal.SH.Biomass.WH.LPG.Solar</t>
  </si>
  <si>
    <t>EMI_per_sqm.kgCO2.LV.Res.HHnew.Thermal.SH.Biomass.WH.LPG.Solar.LPG</t>
  </si>
  <si>
    <t>EMI_per_sqm.kgCO2.LV.Res.HHnew.Thermal.SH.Biomass.WH.LPG.Solar.Solar</t>
  </si>
  <si>
    <t>EMI_per_sqm.kgCO2.LV.Res.HHnew.Thermal.SH.Biomass.WH.Elc.NoSolar.Elec</t>
  </si>
  <si>
    <t>EMI_per_sqm.kgCO2.LV.Res.HHnew.Thermal.SH.Biomass.WH.Elc.Solar</t>
  </si>
  <si>
    <t>EMI_per_sqm.kgCO2.LV.Res.HHnew.Thermal.SH.Biomass.WH.Elc.Solar.Elec</t>
  </si>
  <si>
    <t>EMI_per_sqm.kgCO2.LV.Res.HHnew.Thermal.SH.Biomass.WH.Elc.Solar.Solar</t>
  </si>
  <si>
    <t>EMI_per_sqm.kgCO2.LV.Res.HHnew.Thermal.SH.Biomass.CO</t>
  </si>
  <si>
    <t>EMI_per_sqm.kgCO2.LV.Res.HHnew.Thermal.SH.Biomass.CO.Biomass.Biomass</t>
  </si>
  <si>
    <t>EMI_per_sqm.kgCO2.LV.Res.HHnew.Thermal.SH.Biomass.CO.LPG.LPG</t>
  </si>
  <si>
    <t>EMI_per_sqm.kgCO2.LV.Res.HHnew.Thermal.SH.Biomass.CO.Elc.Elec</t>
  </si>
  <si>
    <t>EMI_per_sqm.kgCO2.LV.Res.HHnew.Thermal.SH.Geo</t>
  </si>
  <si>
    <t>EMI_per_sqm.kgCO2.LV.Res.HHnew.Thermal.SH.Geo.SH</t>
  </si>
  <si>
    <t>EMI_per_sqm.kgCO2.LV.Res.HHnew.Thermal.SH.Geo.SH.Geo</t>
  </si>
  <si>
    <t>EMI_per_sqm.kgCO2.LV.Res.HHnew.Thermal.SH.Geo.SH.Elec</t>
  </si>
  <si>
    <t>EMI_per_sqm.kgCO2.LV.Res.HHnew.Thermal.SH.Geo.SC</t>
  </si>
  <si>
    <t>EMI_per_sqm.kgCO2.LV.Res.HHnew.Thermal.SH.Geo.SC.AC.Elec</t>
  </si>
  <si>
    <t>EMI_per_sqm.kgCO2.LV.Res.HHnew.Thermal.SH.Geo.WH</t>
  </si>
  <si>
    <t>EMI_per_sqm.kgCO2.LV.Res.HHnew.Thermal.SH.Geo.WH.Geo.NoSolar.Geo</t>
  </si>
  <si>
    <t>EMI_per_sqm.kgCO2.LV.Res.HHnew.Thermal.SH.Geo.WH.Geo.Solar</t>
  </si>
  <si>
    <t>EMI_per_sqm.kgCO2.LV.Res.HHnew.Thermal.SH.Geo.WH.Geo.Solar.Geo</t>
  </si>
  <si>
    <t>EMI_per_sqm.kgCO2.LV.Res.HHnew.Thermal.SH.Geo.WH.Geo.Solar.Solar</t>
  </si>
  <si>
    <t>EMI_per_sqm.kgCO2.LV.Res.HHnew.Thermal.SH.Geo.WH.Elc.NoSolar.Elec</t>
  </si>
  <si>
    <t>EMI_per_sqm.kgCO2.LV.Res.HHnew.Thermal.SH.Geo.WH.Elc.Solar</t>
  </si>
  <si>
    <t>EMI_per_sqm.kgCO2.LV.Res.HHnew.Thermal.SH.Geo.WH.Elc.Solar.Elec</t>
  </si>
  <si>
    <t>EMI_per_sqm.kgCO2.LV.Res.HHnew.Thermal.SH.Geo.WH.Elc.Solar.Solar</t>
  </si>
  <si>
    <t>EMI_per_sqm.kgCO2.LV.Res.HHnew.Thermal.SH.Geo.CO</t>
  </si>
  <si>
    <t>EMI_per_sqm.kgCO2.LV.Res.HHnew.Thermal.SH.Geo.CO.LPG.LPG</t>
  </si>
  <si>
    <t>EMI_per_sqm.kgCO2.LV.Res.HHnew.Thermal.SH.Geo.CO.Elc.Elec</t>
  </si>
  <si>
    <t>EMI_per_sqm.kgCO2.LV.Res.HHnew.Thermal.SH.DistrHeat</t>
  </si>
  <si>
    <t>EMI_per_sqm.kgCO2.LV.Res.HHnew.Thermal.SH.DistrHeat.SH</t>
  </si>
  <si>
    <t>EMI_per_sqm.kgCO2.LV.Res.HHnew.Thermal.SH.DistrHeat.SH.Steam_Distr</t>
  </si>
  <si>
    <t>EMI_per_sqm.kgCO2.LV.Res.HHnew.Thermal.SH.DistrHeat.SH.Elec</t>
  </si>
  <si>
    <t>EMI_per_sqm.kgCO2.LV.Res.HHnew.Thermal.SH.DistrHeat.SC</t>
  </si>
  <si>
    <t>EMI_per_sqm.kgCO2.LV.Res.HHnew.Thermal.SH.DistrHeat.SC.AC.Elec</t>
  </si>
  <si>
    <t>EMI_per_sqm.kgCO2.LV.Res.HHnew.Thermal.SH.DistrHeat.WH</t>
  </si>
  <si>
    <t>EMI_per_sqm.kgCO2.LV.Res.HHnew.Thermal.SH.DistrHeat.WH.DistrHeat.NoSolar.Steam_Distr</t>
  </si>
  <si>
    <t>EMI_per_sqm.kgCO2.LV.Res.HHnew.Thermal.SH.DistrHeat.WH.DistrHeat.Solar</t>
  </si>
  <si>
    <t>EMI_per_sqm.kgCO2.LV.Res.HHnew.Thermal.SH.DistrHeat.WH.DistrHeat.Solar.Steam_Distr</t>
  </si>
  <si>
    <t>EMI_per_sqm.kgCO2.LV.Res.HHnew.Thermal.SH.DistrHeat.WH.DistrHeat.Solar.Solar</t>
  </si>
  <si>
    <t>EMI_per_sqm.kgCO2.LV.Res.HHnew.Thermal.SH.DistrHeat.WH.Elc.NoSolar.Elec</t>
  </si>
  <si>
    <t>EMI_per_sqm.kgCO2.LV.Res.HHnew.Thermal.SH.DistrHeat.WH.Elc.Solar</t>
  </si>
  <si>
    <t>EMI_per_sqm.kgCO2.LV.Res.HHnew.Thermal.SH.DistrHeat.WH.Elc.Solar.Elec</t>
  </si>
  <si>
    <t>EMI_per_sqm.kgCO2.LV.Res.HHnew.Thermal.SH.DistrHeat.WH.Elc.Solar.Solar</t>
  </si>
  <si>
    <t>EMI_per_sqm.kgCO2.LV.Res.HHnew.Thermal.SH.DistrHeat.CO</t>
  </si>
  <si>
    <t>EMI_per_sqm.kgCO2.LV.Res.HHnew.Thermal.SH.DistrHeat.CO.LPG.LPG</t>
  </si>
  <si>
    <t>EMI_per_sqm.kgCO2.LV.Res.HHnew.Thermal.SH.DistrHeat.CO.Elc.Elec</t>
  </si>
  <si>
    <t>EMI_per_sqm.kgCO2.LV.Res.HHnew.Thermal.SH.AdvElc</t>
  </si>
  <si>
    <t>EMI_per_sqm.kgCO2.LV.Res.HHnew.Thermal.SH.AdvElc.SH</t>
  </si>
  <si>
    <t>EMI_per_sqm.kgCO2.LV.Res.HHnew.Thermal.SH.AdvElc.SH.Elec</t>
  </si>
  <si>
    <t>EMI_per_sqm.kgCO2.LV.Res.HHnew.Thermal.SH.AdvElc.SC</t>
  </si>
  <si>
    <t>EMI_per_sqm.kgCO2.LV.Res.HHnew.Thermal.SH.AdvElc.SC.AC.Elec</t>
  </si>
  <si>
    <t>EMI_per_sqm.kgCO2.LV.Res.HHnew.Thermal.SH.AdvElc.WH</t>
  </si>
  <si>
    <t>EMI_per_sqm.kgCO2.LV.Res.HHnew.Thermal.SH.AdvElc.WH.LPG.NoSolar.LPG</t>
  </si>
  <si>
    <t>EMI_per_sqm.kgCO2.LV.Res.HHnew.Thermal.SH.AdvElc.WH.LPG.Solar</t>
  </si>
  <si>
    <t>EMI_per_sqm.kgCO2.LV.Res.HHnew.Thermal.SH.AdvElc.WH.LPG.Solar.LPG</t>
  </si>
  <si>
    <t>EMI_per_sqm.kgCO2.LV.Res.HHnew.Thermal.SH.AdvElc.WH.LPG.Solar.Solar</t>
  </si>
  <si>
    <t>EMI_per_sqm.kgCO2.LV.Res.HHnew.Thermal.SH.AdvElc.WH.Elc.NoSolar.Elec</t>
  </si>
  <si>
    <t>EMI_per_sqm.kgCO2.LV.Res.HHnew.Thermal.SH.AdvElc.WH.Elc.Solar</t>
  </si>
  <si>
    <t>EMI_per_sqm.kgCO2.LV.Res.HHnew.Thermal.SH.AdvElc.WH.Elc.Solar.Elec</t>
  </si>
  <si>
    <t>EMI_per_sqm.kgCO2.LV.Res.HHnew.Thermal.SH.AdvElc.WH.Elc.Solar.Solar</t>
  </si>
  <si>
    <t>EMI_per_sqm.kgCO2.LV.Res.HHnew.Thermal.SH.AdvElc.CO</t>
  </si>
  <si>
    <t>EMI_per_sqm.kgCO2.LV.Res.HHnew.Thermal.SH.AdvElc.CO.LPG.LPG</t>
  </si>
  <si>
    <t>EMI_per_sqm.kgCO2.LV.Res.HHnew.Thermal.SH.AdvElc.CO.Elc.Elec</t>
  </si>
  <si>
    <t>EMI_per_sqm.kgCO2.LV.Res.HHnew.Thermal.SH.ConvElc</t>
  </si>
  <si>
    <t>EMI_per_sqm.kgCO2.LV.Res.HHnew.Thermal.SH.ConvElc.SH</t>
  </si>
  <si>
    <t>EMI_per_sqm.kgCO2.LV.Res.HHnew.Thermal.SH.ConvElc.SH.Elec</t>
  </si>
  <si>
    <t>EMI_per_sqm.kgCO2.LV.Res.HHnew.Thermal.SH.ConvElc.SC</t>
  </si>
  <si>
    <t>EMI_per_sqm.kgCO2.LV.Res.HHnew.Thermal.SH.ConvElc.SC.AC.Elec</t>
  </si>
  <si>
    <t>EMI_per_sqm.kgCO2.LV.Res.HHnew.Thermal.SH.ConvElc.WH</t>
  </si>
  <si>
    <t>EMI_per_sqm.kgCO2.LV.Res.HHnew.Thermal.SH.ConvElc.WH.LPG.NoSolar.LPG</t>
  </si>
  <si>
    <t>EMI_per_sqm.kgCO2.LV.Res.HHnew.Thermal.SH.ConvElc.WH.LPG.Solar</t>
  </si>
  <si>
    <t>EMI_per_sqm.kgCO2.LV.Res.HHnew.Thermal.SH.ConvElc.WH.LPG.Solar.LPG</t>
  </si>
  <si>
    <t>EMI_per_sqm.kgCO2.LV.Res.HHnew.Thermal.SH.ConvElc.WH.LPG.Solar.Solar</t>
  </si>
  <si>
    <t>EMI_per_sqm.kgCO2.LV.Res.HHnew.Thermal.SH.ConvElc.WH.Elc.NoSolar.Elec</t>
  </si>
  <si>
    <t>EMI_per_sqm.kgCO2.LV.Res.HHnew.Thermal.SH.ConvElc.WH.Elc.Solar</t>
  </si>
  <si>
    <t>EMI_per_sqm.kgCO2.LV.Res.HHnew.Thermal.SH.ConvElc.WH.Elc.Solar.Elec</t>
  </si>
  <si>
    <t>EMI_per_sqm.kgCO2.LV.Res.HHnew.Thermal.SH.ConvElc.WH.Elc.Solar.Solar</t>
  </si>
  <si>
    <t>EMI_per_sqm.kgCO2.LV.Res.HHnew.Thermal.SH.ConvElc.CO</t>
  </si>
  <si>
    <t>EMI_per_sqm.kgCO2.LV.Res.HHnew.Thermal.SH.ConvElc.CO.LPG.LPG</t>
  </si>
  <si>
    <t>EMI_per_sqm.kgCO2.LV.Res.HHnew.Thermal.SH.ConvElc.CO.Elc.Elec</t>
  </si>
  <si>
    <t>LV - Household type: Solids</t>
  </si>
  <si>
    <t>LV - Household type: LPG</t>
  </si>
  <si>
    <t>LV - Household type: Diesel oil</t>
  </si>
  <si>
    <t>LV - Household type: Gas</t>
  </si>
  <si>
    <t>LV - Household type: Biomass</t>
  </si>
  <si>
    <t>LV - Household type: Geothermal</t>
  </si>
  <si>
    <t>LV - Household type: Distributed heat</t>
  </si>
  <si>
    <t>LV - Household type: Advanced electric heating</t>
  </si>
  <si>
    <t>LV - Household type: Conventional electric heating</t>
  </si>
  <si>
    <t>LV - Residential / specific electric uses</t>
  </si>
  <si>
    <t>LV - Refrigerators and freezers</t>
  </si>
  <si>
    <t>LV - Washing machines</t>
  </si>
  <si>
    <t>LV - Clothes dryers</t>
  </si>
  <si>
    <t>LV - Dishwashers</t>
  </si>
  <si>
    <t>LV - TV and multimedia</t>
  </si>
  <si>
    <t>LV - ICT equipment</t>
  </si>
  <si>
    <t>LV - Lighting</t>
  </si>
  <si>
    <t>LV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</si>
</sst>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45967.477696759262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10965.820066924145</v>
      </c>
      <c r="C3" s="182">
        <v>11531.794024334122</v>
      </c>
      <c r="D3" s="182">
        <v>12333.022811694271</v>
      </c>
      <c r="E3" s="182">
        <v>13311.728438538205</v>
      </c>
      <c r="F3" s="182">
        <v>14692.974887281116</v>
      </c>
      <c r="G3" s="182">
        <v>16383.420608909457</v>
      </c>
      <c r="H3" s="182">
        <v>19651.674820299409</v>
      </c>
      <c r="I3" s="182">
        <v>21974.825367877944</v>
      </c>
      <c r="J3" s="182">
        <v>19948.510886805281</v>
      </c>
      <c r="K3" s="182">
        <v>16162.802060156573</v>
      </c>
      <c r="L3" s="182">
        <v>16769.780761165974</v>
      </c>
      <c r="M3" s="182">
        <v>16876.250308731807</v>
      </c>
      <c r="N3" s="182">
        <v>17872.60629477994</v>
      </c>
      <c r="O3" s="182">
        <v>19070.28831130897</v>
      </c>
      <c r="P3" s="182">
        <v>19241.153947737286</v>
      </c>
      <c r="Q3" s="182">
        <v>19594.072917000001</v>
      </c>
      <c r="R3" s="182">
        <v>20359.243579252608</v>
      </c>
      <c r="S3" s="182">
        <v>20930.602380906406</v>
      </c>
      <c r="T3" s="182">
        <v>21686.706955834772</v>
      </c>
      <c r="U3" s="182">
        <v>21661.912587056075</v>
      </c>
      <c r="V3" s="182">
        <v>20626.349946422084</v>
      </c>
      <c r="W3" s="182">
        <v>22287.219261671322</v>
      </c>
      <c r="X3" s="182">
        <v>23423.737063306886</v>
      </c>
      <c r="Y3" s="182">
        <v>23182</v>
      </c>
      <c r="DA3" s="210" t="s">
        <v>222</v>
      </c>
    </row>
    <row r="4" spans="1:105" ht="12" customHeight="1" x14ac:dyDescent="0.25">
      <c r="A4" s="183" t="s">
        <v>90</v>
      </c>
      <c r="B4" s="36">
        <v>2381715</v>
      </c>
      <c r="C4" s="36">
        <v>2353384</v>
      </c>
      <c r="D4" s="36">
        <v>2320956</v>
      </c>
      <c r="E4" s="36">
        <v>2299390</v>
      </c>
      <c r="F4" s="36">
        <v>2276520</v>
      </c>
      <c r="G4" s="36">
        <v>2249724</v>
      </c>
      <c r="H4" s="36">
        <v>2227874</v>
      </c>
      <c r="I4" s="36">
        <v>2208840</v>
      </c>
      <c r="J4" s="36">
        <v>2191810</v>
      </c>
      <c r="K4" s="36">
        <v>2162834</v>
      </c>
      <c r="L4" s="36">
        <v>2120504</v>
      </c>
      <c r="M4" s="36">
        <v>2074605</v>
      </c>
      <c r="N4" s="36">
        <v>2044813</v>
      </c>
      <c r="O4" s="36">
        <v>2023825</v>
      </c>
      <c r="P4" s="36">
        <v>2001468</v>
      </c>
      <c r="Q4" s="36">
        <v>1986096</v>
      </c>
      <c r="R4" s="36">
        <v>1968957</v>
      </c>
      <c r="S4" s="36">
        <v>1950116</v>
      </c>
      <c r="T4" s="36">
        <v>1934379</v>
      </c>
      <c r="U4" s="36">
        <v>1919968</v>
      </c>
      <c r="V4" s="36">
        <v>1907675</v>
      </c>
      <c r="W4" s="36">
        <v>1893223</v>
      </c>
      <c r="X4" s="36">
        <v>1875757</v>
      </c>
      <c r="Y4" s="36">
        <v>1883008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873917</v>
      </c>
      <c r="C6" s="35">
        <v>874452</v>
      </c>
      <c r="D6" s="35">
        <v>873459</v>
      </c>
      <c r="E6" s="35">
        <v>876581</v>
      </c>
      <c r="F6" s="35">
        <v>879282</v>
      </c>
      <c r="G6" s="35">
        <v>880518</v>
      </c>
      <c r="H6" s="35">
        <v>865194</v>
      </c>
      <c r="I6" s="35">
        <v>858802</v>
      </c>
      <c r="J6" s="35">
        <v>861899</v>
      </c>
      <c r="K6" s="35">
        <v>873872</v>
      </c>
      <c r="L6" s="35">
        <v>860944</v>
      </c>
      <c r="M6" s="35">
        <v>859050</v>
      </c>
      <c r="N6" s="35">
        <v>853428</v>
      </c>
      <c r="O6" s="35">
        <v>848208</v>
      </c>
      <c r="P6" s="35">
        <v>849520</v>
      </c>
      <c r="Q6" s="35">
        <v>830308</v>
      </c>
      <c r="R6" s="35">
        <v>827293</v>
      </c>
      <c r="S6" s="35">
        <v>843111</v>
      </c>
      <c r="T6" s="35">
        <v>851025</v>
      </c>
      <c r="U6" s="35">
        <v>856364</v>
      </c>
      <c r="V6" s="35">
        <v>837067</v>
      </c>
      <c r="W6" s="35">
        <v>836969</v>
      </c>
      <c r="X6" s="35">
        <v>837392</v>
      </c>
      <c r="Y6" s="35">
        <v>850116</v>
      </c>
      <c r="DA6" s="59" t="s">
        <v>224</v>
      </c>
    </row>
    <row r="7" spans="1:105" ht="12" customHeight="1" x14ac:dyDescent="0.25">
      <c r="A7" s="185" t="s">
        <v>186</v>
      </c>
      <c r="B7" s="114">
        <v>56898.64782372897</v>
      </c>
      <c r="C7" s="114">
        <v>56883.777252304782</v>
      </c>
      <c r="D7" s="114">
        <v>56823.717736593215</v>
      </c>
      <c r="E7" s="114">
        <v>57070.133748305612</v>
      </c>
      <c r="F7" s="114">
        <v>57329.934929211209</v>
      </c>
      <c r="G7" s="114">
        <v>57504.093908651856</v>
      </c>
      <c r="H7" s="114">
        <v>56607.988303902188</v>
      </c>
      <c r="I7" s="114">
        <v>56310.261515978549</v>
      </c>
      <c r="J7" s="114">
        <v>56678.692461161285</v>
      </c>
      <c r="K7" s="114">
        <v>57726.484210535578</v>
      </c>
      <c r="L7" s="114">
        <v>57077.591644000298</v>
      </c>
      <c r="M7" s="114">
        <v>57167.618021672904</v>
      </c>
      <c r="N7" s="114">
        <v>57028.560274977484</v>
      </c>
      <c r="O7" s="114">
        <v>56938.187793866018</v>
      </c>
      <c r="P7" s="114">
        <v>57307.274213893099</v>
      </c>
      <c r="Q7" s="114">
        <v>56346.115328400643</v>
      </c>
      <c r="R7" s="114">
        <v>56454.664273693539</v>
      </c>
      <c r="S7" s="114">
        <v>58073.307543402392</v>
      </c>
      <c r="T7" s="114">
        <v>59079.981755879569</v>
      </c>
      <c r="U7" s="114">
        <v>59898.605384673545</v>
      </c>
      <c r="V7" s="114">
        <v>59030.81177400404</v>
      </c>
      <c r="W7" s="114">
        <v>59433.1375932644</v>
      </c>
      <c r="X7" s="114">
        <v>59904.710279140818</v>
      </c>
      <c r="Y7" s="114">
        <v>61481.797103993064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20859</v>
      </c>
      <c r="D8" s="138">
        <v>20336</v>
      </c>
      <c r="E8" s="138">
        <v>23435</v>
      </c>
      <c r="F8" s="138">
        <v>23087</v>
      </c>
      <c r="G8" s="138">
        <v>21684</v>
      </c>
      <c r="H8" s="138">
        <v>20477</v>
      </c>
      <c r="I8" s="138">
        <v>20121</v>
      </c>
      <c r="J8" s="138">
        <v>23069</v>
      </c>
      <c r="K8" s="138">
        <v>32017</v>
      </c>
      <c r="L8" s="138">
        <v>20323</v>
      </c>
      <c r="M8" s="138">
        <v>20022</v>
      </c>
      <c r="N8" s="138">
        <v>19978</v>
      </c>
      <c r="O8" s="138">
        <v>19847</v>
      </c>
      <c r="P8" s="138">
        <v>21038</v>
      </c>
      <c r="Q8" s="138">
        <v>19756</v>
      </c>
      <c r="R8" s="138">
        <v>19309</v>
      </c>
      <c r="S8" s="138">
        <v>35057</v>
      </c>
      <c r="T8" s="138">
        <v>27521</v>
      </c>
      <c r="U8" s="138">
        <v>25130</v>
      </c>
      <c r="V8" s="138">
        <v>19915</v>
      </c>
      <c r="W8" s="138">
        <v>19467</v>
      </c>
      <c r="X8" s="138">
        <v>19887</v>
      </c>
      <c r="Y8" s="138">
        <v>32198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1308.3765085267316</v>
      </c>
      <c r="D9" s="39">
        <v>1328.6207129970142</v>
      </c>
      <c r="E9" s="39">
        <v>1568.9469079455723</v>
      </c>
      <c r="F9" s="39">
        <v>1587.0849327201754</v>
      </c>
      <c r="G9" s="39">
        <v>1505.4794031188799</v>
      </c>
      <c r="H9" s="39">
        <v>1434.8119660692089</v>
      </c>
      <c r="I9" s="39">
        <v>1428.4712946751986</v>
      </c>
      <c r="J9" s="39">
        <v>1668.7601461657998</v>
      </c>
      <c r="K9" s="39">
        <v>2352.8086983280537</v>
      </c>
      <c r="L9" s="39">
        <v>1516.0005969880444</v>
      </c>
      <c r="M9" s="39">
        <v>1516.924773864512</v>
      </c>
      <c r="N9" s="39">
        <v>1527.6970873305368</v>
      </c>
      <c r="O9" s="39">
        <v>1541.6799964091826</v>
      </c>
      <c r="P9" s="39">
        <v>1653.3991487769201</v>
      </c>
      <c r="Q9" s="39">
        <v>1575.9544884264321</v>
      </c>
      <c r="R9" s="39">
        <v>1562.0112466520925</v>
      </c>
      <c r="S9" s="39">
        <v>2871.2485920457857</v>
      </c>
      <c r="T9" s="39">
        <v>2283.2391355532309</v>
      </c>
      <c r="U9" s="39">
        <v>2107.1683522395933</v>
      </c>
      <c r="V9" s="39">
        <v>1685.2060202611883</v>
      </c>
      <c r="W9" s="39">
        <v>1676.1562226868411</v>
      </c>
      <c r="X9" s="39">
        <v>1738.8272206217794</v>
      </c>
      <c r="Y9" s="39">
        <v>2844.9924357046484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3732.08</v>
      </c>
      <c r="C11" s="41">
        <v>4180.03</v>
      </c>
      <c r="D11" s="41">
        <v>4057.45</v>
      </c>
      <c r="E11" s="41">
        <v>4244.78</v>
      </c>
      <c r="F11" s="41">
        <v>4206.53</v>
      </c>
      <c r="G11" s="41">
        <v>4181.3</v>
      </c>
      <c r="H11" s="41">
        <v>4013.78</v>
      </c>
      <c r="I11" s="41">
        <v>3900.67</v>
      </c>
      <c r="J11" s="41">
        <v>3727.95</v>
      </c>
      <c r="K11" s="41">
        <v>4150.4399999999996</v>
      </c>
      <c r="L11" s="41">
        <v>4635.9799999999996</v>
      </c>
      <c r="M11" s="41">
        <v>3937.92</v>
      </c>
      <c r="N11" s="41">
        <v>4322.0200000000004</v>
      </c>
      <c r="O11" s="41">
        <v>4036.79</v>
      </c>
      <c r="P11" s="41">
        <v>3939.85</v>
      </c>
      <c r="Q11" s="41">
        <v>3657.39</v>
      </c>
      <c r="R11" s="41">
        <v>4002.81</v>
      </c>
      <c r="S11" s="41">
        <v>3997.38</v>
      </c>
      <c r="T11" s="41">
        <v>3862.19</v>
      </c>
      <c r="U11" s="41">
        <v>3622.92</v>
      </c>
      <c r="V11" s="41">
        <v>3402.72</v>
      </c>
      <c r="W11" s="41">
        <v>4143.7</v>
      </c>
      <c r="X11" s="41">
        <v>4011.58</v>
      </c>
      <c r="Y11" s="41">
        <v>3755.06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3991.0942857142854</v>
      </c>
      <c r="C12" s="187">
        <f t="shared" ref="C12:W12" si="0">AVERAGE($B11:$V11)</f>
        <v>3991.0942857142854</v>
      </c>
      <c r="D12" s="187">
        <f t="shared" si="0"/>
        <v>3991.0942857142854</v>
      </c>
      <c r="E12" s="187">
        <f t="shared" si="0"/>
        <v>3991.0942857142854</v>
      </c>
      <c r="F12" s="187">
        <f t="shared" si="0"/>
        <v>3991.0942857142854</v>
      </c>
      <c r="G12" s="187">
        <f t="shared" si="0"/>
        <v>3991.0942857142854</v>
      </c>
      <c r="H12" s="187">
        <f t="shared" si="0"/>
        <v>3991.0942857142854</v>
      </c>
      <c r="I12" s="187">
        <f t="shared" si="0"/>
        <v>3991.0942857142854</v>
      </c>
      <c r="J12" s="187">
        <f t="shared" si="0"/>
        <v>3991.0942857142854</v>
      </c>
      <c r="K12" s="187">
        <f t="shared" si="0"/>
        <v>3991.0942857142854</v>
      </c>
      <c r="L12" s="187">
        <f t="shared" si="0"/>
        <v>3991.0942857142854</v>
      </c>
      <c r="M12" s="187">
        <f t="shared" si="0"/>
        <v>3991.0942857142854</v>
      </c>
      <c r="N12" s="187">
        <f t="shared" si="0"/>
        <v>3991.0942857142854</v>
      </c>
      <c r="O12" s="187">
        <f t="shared" si="0"/>
        <v>3991.0942857142854</v>
      </c>
      <c r="P12" s="187">
        <f t="shared" si="0"/>
        <v>3991.0942857142854</v>
      </c>
      <c r="Q12" s="187">
        <f t="shared" si="0"/>
        <v>3991.0942857142854</v>
      </c>
      <c r="R12" s="187">
        <f t="shared" si="0"/>
        <v>3991.0942857142854</v>
      </c>
      <c r="S12" s="187">
        <f t="shared" si="0"/>
        <v>3991.0942857142854</v>
      </c>
      <c r="T12" s="187">
        <f t="shared" si="0"/>
        <v>3991.0942857142854</v>
      </c>
      <c r="U12" s="187">
        <f t="shared" si="0"/>
        <v>3991.0942857142854</v>
      </c>
      <c r="V12" s="187">
        <f t="shared" si="0"/>
        <v>3991.0942857142854</v>
      </c>
      <c r="W12" s="187">
        <f t="shared" si="0"/>
        <v>3991.0942857142854</v>
      </c>
      <c r="X12" s="187">
        <f t="shared" ref="X12:Y12" si="1">AVERAGE($B11:$V11)</f>
        <v>3991.0942857142854</v>
      </c>
      <c r="Y12" s="187">
        <f t="shared" si="1"/>
        <v>3991.0942857142854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0.93510193767122951</v>
      </c>
      <c r="C13" s="189">
        <f t="shared" si="2"/>
        <v>1.0473393261998321</v>
      </c>
      <c r="D13" s="189">
        <f t="shared" si="2"/>
        <v>1.0166259450505162</v>
      </c>
      <c r="E13" s="189">
        <f t="shared" si="2"/>
        <v>1.0635629469325634</v>
      </c>
      <c r="F13" s="189">
        <f t="shared" si="2"/>
        <v>1.0539791092024171</v>
      </c>
      <c r="G13" s="189">
        <f t="shared" si="2"/>
        <v>1.047657534668258</v>
      </c>
      <c r="H13" s="189">
        <f t="shared" si="2"/>
        <v>1.0056840837779544</v>
      </c>
      <c r="I13" s="189">
        <f t="shared" si="2"/>
        <v>0.97734348546012806</v>
      </c>
      <c r="J13" s="189">
        <f t="shared" si="2"/>
        <v>0.93406713375422279</v>
      </c>
      <c r="K13" s="189">
        <f t="shared" si="2"/>
        <v>1.0399253194433606</v>
      </c>
      <c r="L13" s="189">
        <f t="shared" si="2"/>
        <v>1.1615811775216678</v>
      </c>
      <c r="M13" s="189">
        <f t="shared" si="2"/>
        <v>0.98667676534112025</v>
      </c>
      <c r="N13" s="189">
        <f t="shared" si="2"/>
        <v>1.0829160352012304</v>
      </c>
      <c r="O13" s="189">
        <f t="shared" si="2"/>
        <v>1.0114494198869912</v>
      </c>
      <c r="P13" s="189">
        <f t="shared" si="2"/>
        <v>0.9871603419899877</v>
      </c>
      <c r="Q13" s="189">
        <f t="shared" si="2"/>
        <v>0.91638777191790588</v>
      </c>
      <c r="R13" s="189">
        <f t="shared" ref="R13:V13" si="3">R11/R12</f>
        <v>1.0029354641727333</v>
      </c>
      <c r="S13" s="189">
        <f t="shared" si="3"/>
        <v>1.0015749350518262</v>
      </c>
      <c r="T13" s="189">
        <f t="shared" si="3"/>
        <v>0.96770201942467626</v>
      </c>
      <c r="U13" s="189">
        <f t="shared" si="3"/>
        <v>0.90775104285756225</v>
      </c>
      <c r="V13" s="189">
        <f t="shared" si="3"/>
        <v>0.85257820447381782</v>
      </c>
      <c r="W13" s="189">
        <f t="shared" ref="W13:Y13" si="4">W11/W12</f>
        <v>1.0382365595400618</v>
      </c>
      <c r="X13" s="189">
        <f t="shared" si="4"/>
        <v>1.0051328565098152</v>
      </c>
      <c r="Y13" s="189">
        <f t="shared" si="4"/>
        <v>0.94085975704479197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2.7253331838149388</v>
      </c>
      <c r="C17" s="14">
        <f t="shared" si="5"/>
        <v>2.6912672164967315</v>
      </c>
      <c r="D17" s="14">
        <f t="shared" si="5"/>
        <v>2.6572008531596789</v>
      </c>
      <c r="E17" s="14">
        <f t="shared" si="5"/>
        <v>2.6231346561241917</v>
      </c>
      <c r="F17" s="14">
        <f t="shared" si="5"/>
        <v>2.5890669887476374</v>
      </c>
      <c r="G17" s="14">
        <f t="shared" si="5"/>
        <v>2.5550005792045138</v>
      </c>
      <c r="H17" s="14">
        <f t="shared" si="5"/>
        <v>2.5749993643044218</v>
      </c>
      <c r="I17" s="14">
        <f t="shared" si="5"/>
        <v>2.5720014625024161</v>
      </c>
      <c r="J17" s="14">
        <f t="shared" si="5"/>
        <v>2.5430009780728366</v>
      </c>
      <c r="K17" s="14">
        <f t="shared" si="5"/>
        <v>2.4750009154658805</v>
      </c>
      <c r="L17" s="14">
        <f t="shared" si="5"/>
        <v>2.462998754855136</v>
      </c>
      <c r="M17" s="14">
        <f t="shared" si="5"/>
        <v>2.4149991269425528</v>
      </c>
      <c r="N17" s="14">
        <f t="shared" si="5"/>
        <v>2.3959994281884351</v>
      </c>
      <c r="O17" s="14">
        <f t="shared" si="5"/>
        <v>2.3860008394167469</v>
      </c>
      <c r="P17" s="14">
        <f t="shared" si="5"/>
        <v>2.3559986816084377</v>
      </c>
      <c r="Q17" s="14">
        <f t="shared" si="5"/>
        <v>2.3919991135819481</v>
      </c>
      <c r="R17" s="14">
        <f t="shared" ref="R17:V17" si="6">R4/R6</f>
        <v>2.3799995890210601</v>
      </c>
      <c r="S17" s="14">
        <f t="shared" si="6"/>
        <v>2.3130003048234458</v>
      </c>
      <c r="T17" s="14">
        <f t="shared" si="6"/>
        <v>2.2729990305807704</v>
      </c>
      <c r="U17" s="14">
        <f t="shared" si="6"/>
        <v>2.2419998972399586</v>
      </c>
      <c r="V17" s="14">
        <f t="shared" si="6"/>
        <v>2.2789991721092817</v>
      </c>
      <c r="W17" s="14">
        <f t="shared" ref="W17:Y17" si="7">W4/W6</f>
        <v>2.2619989509766789</v>
      </c>
      <c r="X17" s="14">
        <f t="shared" si="7"/>
        <v>2.2399987102814451</v>
      </c>
      <c r="Y17" s="14">
        <f t="shared" si="7"/>
        <v>2.2150012468886597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23.88978018937151</v>
      </c>
      <c r="C18" s="94">
        <f t="shared" si="8"/>
        <v>24.171056339426453</v>
      </c>
      <c r="D18" s="94">
        <f t="shared" si="8"/>
        <v>24.48289314256419</v>
      </c>
      <c r="E18" s="94">
        <f t="shared" si="8"/>
        <v>24.81968424160565</v>
      </c>
      <c r="F18" s="94">
        <f t="shared" si="8"/>
        <v>25.183145735249944</v>
      </c>
      <c r="G18" s="94">
        <f t="shared" si="8"/>
        <v>25.560510493132426</v>
      </c>
      <c r="H18" s="94">
        <f t="shared" si="8"/>
        <v>25.408972098019092</v>
      </c>
      <c r="I18" s="94">
        <f t="shared" si="8"/>
        <v>25.493137355344231</v>
      </c>
      <c r="J18" s="94">
        <f t="shared" si="8"/>
        <v>25.859309183351332</v>
      </c>
      <c r="K18" s="94">
        <f t="shared" si="8"/>
        <v>26.690205633227322</v>
      </c>
      <c r="L18" s="94">
        <f t="shared" si="8"/>
        <v>26.916993150685073</v>
      </c>
      <c r="M18" s="94">
        <f t="shared" si="8"/>
        <v>27.555904869444017</v>
      </c>
      <c r="N18" s="94">
        <f t="shared" si="8"/>
        <v>27.889376815864082</v>
      </c>
      <c r="O18" s="94">
        <f t="shared" si="8"/>
        <v>28.133948238541382</v>
      </c>
      <c r="P18" s="94">
        <f t="shared" si="8"/>
        <v>28.632620763306285</v>
      </c>
      <c r="Q18" s="94">
        <f t="shared" si="8"/>
        <v>28.370287905720893</v>
      </c>
      <c r="R18" s="94">
        <f t="shared" ref="R18:V18" si="9">R7*1000/R4</f>
        <v>28.672370332969962</v>
      </c>
      <c r="S18" s="94">
        <f t="shared" si="9"/>
        <v>29.779411862372488</v>
      </c>
      <c r="T18" s="94">
        <f t="shared" si="9"/>
        <v>30.542092193866644</v>
      </c>
      <c r="U18" s="94">
        <f t="shared" si="9"/>
        <v>31.197710266355244</v>
      </c>
      <c r="V18" s="94">
        <f t="shared" si="9"/>
        <v>30.943851428573549</v>
      </c>
      <c r="W18" s="94">
        <f t="shared" ref="W18:Y18" si="10">W7*1000/W4</f>
        <v>31.392571077609137</v>
      </c>
      <c r="X18" s="94">
        <f t="shared" si="10"/>
        <v>31.936285072715076</v>
      </c>
      <c r="Y18" s="94">
        <f t="shared" si="10"/>
        <v>32.650842218404314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65.107610704138921</v>
      </c>
      <c r="C19" s="15">
        <f t="shared" si="11"/>
        <v>65.050771514393915</v>
      </c>
      <c r="D19" s="15">
        <f t="shared" si="11"/>
        <v>65.055964546238826</v>
      </c>
      <c r="E19" s="15">
        <f t="shared" si="11"/>
        <v>65.105373888215254</v>
      </c>
      <c r="F19" s="15">
        <f t="shared" si="11"/>
        <v>65.200851295956483</v>
      </c>
      <c r="G19" s="15">
        <f t="shared" si="11"/>
        <v>65.3071191147164</v>
      </c>
      <c r="H19" s="15">
        <f t="shared" si="11"/>
        <v>65.428087000027958</v>
      </c>
      <c r="I19" s="15">
        <f t="shared" si="11"/>
        <v>65.568386561720345</v>
      </c>
      <c r="J19" s="15">
        <f t="shared" si="11"/>
        <v>65.760248545550326</v>
      </c>
      <c r="K19" s="15">
        <f t="shared" si="11"/>
        <v>66.058283376210227</v>
      </c>
      <c r="L19" s="15">
        <f t="shared" si="11"/>
        <v>66.296520614581553</v>
      </c>
      <c r="M19" s="15">
        <f t="shared" si="11"/>
        <v>66.547486201819339</v>
      </c>
      <c r="N19" s="15">
        <f t="shared" si="11"/>
        <v>66.822930903342154</v>
      </c>
      <c r="O19" s="15">
        <f t="shared" si="11"/>
        <v>67.127624113267046</v>
      </c>
      <c r="P19" s="15">
        <f t="shared" si="11"/>
        <v>67.458416769343984</v>
      </c>
      <c r="Q19" s="15">
        <f t="shared" si="11"/>
        <v>67.861703522549035</v>
      </c>
      <c r="R19" s="15">
        <f t="shared" ref="R19:V19" si="12">R7*1000/R6</f>
        <v>68.240229608728157</v>
      </c>
      <c r="S19" s="15">
        <f t="shared" si="12"/>
        <v>68.879788715130502</v>
      </c>
      <c r="T19" s="15">
        <f t="shared" si="12"/>
        <v>69.42214594856739</v>
      </c>
      <c r="U19" s="15">
        <f t="shared" si="12"/>
        <v>69.945263211290467</v>
      </c>
      <c r="V19" s="15">
        <f t="shared" si="12"/>
        <v>70.521011787591718</v>
      </c>
      <c r="W19" s="15">
        <f t="shared" ref="W19:Y19" si="13">W7*1000/W6</f>
        <v>71.009962846012698</v>
      </c>
      <c r="X19" s="15">
        <f t="shared" si="13"/>
        <v>71.537237374062343</v>
      </c>
      <c r="Y19" s="15">
        <f t="shared" si="13"/>
        <v>72.32165622573045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23.306788369727464</v>
      </c>
      <c r="D20" s="4">
        <f t="shared" si="14"/>
        <v>24.587314836078683</v>
      </c>
      <c r="E20" s="4">
        <f t="shared" si="14"/>
        <v>25.522470146982929</v>
      </c>
      <c r="F20" s="4">
        <f t="shared" si="14"/>
        <v>26.551519389319743</v>
      </c>
      <c r="G20" s="4">
        <f t="shared" si="14"/>
        <v>27.173427210392173</v>
      </c>
      <c r="H20" s="4">
        <f t="shared" si="14"/>
        <v>27.211440546543489</v>
      </c>
      <c r="I20" s="4">
        <f t="shared" si="14"/>
        <v>27.602647884106993</v>
      </c>
      <c r="J20" s="4">
        <f t="shared" si="14"/>
        <v>28.445830835519274</v>
      </c>
      <c r="K20" s="4">
        <f t="shared" si="14"/>
        <v>29.691395992081851</v>
      </c>
      <c r="L20" s="4">
        <f t="shared" si="14"/>
        <v>30.286379705620202</v>
      </c>
      <c r="M20" s="4">
        <f t="shared" si="14"/>
        <v>31.371812378122517</v>
      </c>
      <c r="N20" s="4">
        <f t="shared" si="14"/>
        <v>31.915270652464461</v>
      </c>
      <c r="O20" s="4">
        <f t="shared" si="14"/>
        <v>32.5558302665046</v>
      </c>
      <c r="P20" s="4">
        <f t="shared" si="14"/>
        <v>33.357862625842067</v>
      </c>
      <c r="Q20" s="4">
        <f t="shared" si="14"/>
        <v>33.349063263235607</v>
      </c>
      <c r="R20" s="4">
        <f t="shared" ref="R20:V20" si="15">IF(SUM(R21)=0,"",R21/R17)</f>
        <v>33.989712560141882</v>
      </c>
      <c r="S20" s="4">
        <f t="shared" si="15"/>
        <v>35.409545842986468</v>
      </c>
      <c r="T20" s="4">
        <f t="shared" si="15"/>
        <v>36.499586043261935</v>
      </c>
      <c r="U20" s="4">
        <f t="shared" si="15"/>
        <v>37.399961747880738</v>
      </c>
      <c r="V20" s="4">
        <f t="shared" si="15"/>
        <v>37.130305607630362</v>
      </c>
      <c r="W20" s="4">
        <f t="shared" ref="W20:Y20" si="16">IF(SUM(W21)=0,"",W21/W17)</f>
        <v>38.064757348775423</v>
      </c>
      <c r="X20" s="4">
        <f t="shared" si="16"/>
        <v>39.033670187049168</v>
      </c>
      <c r="Y20" s="4">
        <f t="shared" si="16"/>
        <v>39.891305086117342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62.72479546127483</v>
      </c>
      <c r="D21" s="3">
        <f t="shared" si="17"/>
        <v>65.333433959333902</v>
      </c>
      <c r="E21" s="3">
        <f t="shared" si="17"/>
        <v>66.948875952446016</v>
      </c>
      <c r="F21" s="3">
        <f t="shared" si="17"/>
        <v>68.743662351980575</v>
      </c>
      <c r="G21" s="3">
        <f t="shared" si="17"/>
        <v>69.428122261523697</v>
      </c>
      <c r="H21" s="3">
        <f t="shared" si="17"/>
        <v>70.069442109157052</v>
      </c>
      <c r="I21" s="3">
        <f t="shared" si="17"/>
        <v>70.994050726862412</v>
      </c>
      <c r="J21" s="3">
        <f t="shared" si="17"/>
        <v>72.33777563681997</v>
      </c>
      <c r="K21" s="3">
        <f t="shared" si="17"/>
        <v>73.486232261862554</v>
      </c>
      <c r="L21" s="3">
        <f t="shared" si="17"/>
        <v>74.595315504012419</v>
      </c>
      <c r="M21" s="3">
        <f t="shared" si="17"/>
        <v>75.76289950377145</v>
      </c>
      <c r="N21" s="3">
        <f t="shared" si="17"/>
        <v>76.468970233783992</v>
      </c>
      <c r="O21" s="3">
        <f t="shared" si="17"/>
        <v>77.678238343789118</v>
      </c>
      <c r="P21" s="3">
        <f t="shared" si="17"/>
        <v>78.59108036775929</v>
      </c>
      <c r="Q21" s="3">
        <f t="shared" si="17"/>
        <v>79.770929764447871</v>
      </c>
      <c r="R21" s="3">
        <f t="shared" ref="R21:V21" si="18">IF(SUM(R9)=0,"",R9*1000/R8)</f>
        <v>80.895501924081643</v>
      </c>
      <c r="S21" s="3">
        <f t="shared" si="18"/>
        <v>81.902290328487481</v>
      </c>
      <c r="T21" s="3">
        <f t="shared" si="18"/>
        <v>82.963523692933791</v>
      </c>
      <c r="U21" s="3">
        <f t="shared" si="18"/>
        <v>83.850710395527003</v>
      </c>
      <c r="V21" s="3">
        <f t="shared" si="18"/>
        <v>84.619935739954215</v>
      </c>
      <c r="W21" s="3">
        <f t="shared" ref="W21:Y21" si="19">IF(SUM(W9)=0,"",W9*1000/W8)</f>
        <v>86.10244119211184</v>
      </c>
      <c r="X21" s="3">
        <f t="shared" si="19"/>
        <v>87.435370876541427</v>
      </c>
      <c r="Y21" s="3">
        <f t="shared" si="19"/>
        <v>88.359290505765841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4604.169712549211</v>
      </c>
      <c r="C22" s="13">
        <f t="shared" si="20"/>
        <v>4900.0902633544383</v>
      </c>
      <c r="D22" s="13">
        <f t="shared" si="20"/>
        <v>5313.7684694127211</v>
      </c>
      <c r="E22" s="13">
        <f t="shared" si="20"/>
        <v>5789.2434247944911</v>
      </c>
      <c r="F22" s="13">
        <f t="shared" si="20"/>
        <v>6454.1382844346272</v>
      </c>
      <c r="G22" s="13">
        <f t="shared" si="20"/>
        <v>7282.4135800255744</v>
      </c>
      <c r="H22" s="13">
        <f t="shared" si="20"/>
        <v>8820.8196784465399</v>
      </c>
      <c r="I22" s="13">
        <f t="shared" si="20"/>
        <v>9948.5817749940888</v>
      </c>
      <c r="J22" s="13">
        <f t="shared" si="20"/>
        <v>9101.3869298914069</v>
      </c>
      <c r="K22" s="13">
        <f t="shared" si="20"/>
        <v>7472.9739130032967</v>
      </c>
      <c r="L22" s="13">
        <f t="shared" si="20"/>
        <v>7908.3938352231235</v>
      </c>
      <c r="M22" s="13">
        <f t="shared" si="20"/>
        <v>8134.681208582746</v>
      </c>
      <c r="N22" s="13">
        <f t="shared" si="20"/>
        <v>8740.460029733742</v>
      </c>
      <c r="O22" s="13">
        <f t="shared" si="20"/>
        <v>9422.8939316931901</v>
      </c>
      <c r="P22" s="13">
        <f t="shared" si="20"/>
        <v>9613.5206497117542</v>
      </c>
      <c r="Q22" s="13">
        <f t="shared" si="20"/>
        <v>9865.622264482683</v>
      </c>
      <c r="R22" s="13">
        <f t="shared" ref="R22:V22" si="21">R3*1000000/R4</f>
        <v>10340.11589854558</v>
      </c>
      <c r="S22" s="13">
        <f t="shared" si="21"/>
        <v>10733.003770496938</v>
      </c>
      <c r="T22" s="13">
        <f t="shared" si="21"/>
        <v>11211.198506515409</v>
      </c>
      <c r="U22" s="13">
        <f t="shared" si="21"/>
        <v>11282.434179661368</v>
      </c>
      <c r="V22" s="13">
        <f t="shared" si="21"/>
        <v>10812.297664131513</v>
      </c>
      <c r="W22" s="13">
        <f t="shared" ref="W22:Y22" si="22">W3*1000000/W4</f>
        <v>11772.104639374929</v>
      </c>
      <c r="X22" s="13">
        <f t="shared" si="22"/>
        <v>12487.618099416333</v>
      </c>
      <c r="Y22" s="13">
        <f t="shared" si="22"/>
        <v>12311.1532186799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12547.896501526055</v>
      </c>
      <c r="C23" s="46">
        <f t="shared" si="23"/>
        <v>13187.452283640636</v>
      </c>
      <c r="D23" s="46">
        <f t="shared" si="23"/>
        <v>14119.750110416484</v>
      </c>
      <c r="E23" s="46">
        <f t="shared" si="23"/>
        <v>15185.965060317534</v>
      </c>
      <c r="F23" s="46">
        <f t="shared" si="23"/>
        <v>16710.196373041999</v>
      </c>
      <c r="G23" s="46">
        <f t="shared" si="23"/>
        <v>18606.570914972159</v>
      </c>
      <c r="H23" s="46">
        <f t="shared" si="23"/>
        <v>22713.605064643776</v>
      </c>
      <c r="I23" s="46">
        <f t="shared" si="23"/>
        <v>25587.766875109683</v>
      </c>
      <c r="J23" s="46">
        <f t="shared" si="23"/>
        <v>23144.835864533179</v>
      </c>
      <c r="K23" s="46">
        <f t="shared" si="23"/>
        <v>18495.617275935805</v>
      </c>
      <c r="L23" s="46">
        <f t="shared" si="23"/>
        <v>19478.364169058583</v>
      </c>
      <c r="M23" s="46">
        <f t="shared" si="23"/>
        <v>19645.248016683323</v>
      </c>
      <c r="N23" s="46">
        <f t="shared" si="23"/>
        <v>20942.137233345919</v>
      </c>
      <c r="O23" s="46">
        <f t="shared" si="23"/>
        <v>22483.032830754924</v>
      </c>
      <c r="P23" s="46">
        <f t="shared" si="23"/>
        <v>22649.441976336384</v>
      </c>
      <c r="Q23" s="46">
        <f t="shared" si="23"/>
        <v>23598.559711576909</v>
      </c>
      <c r="R23" s="46">
        <f t="shared" ref="R23:V23" si="24">R3*1000000/R6</f>
        <v>24609.471588968612</v>
      </c>
      <c r="S23" s="46">
        <f t="shared" si="24"/>
        <v>24825.440992830609</v>
      </c>
      <c r="T23" s="46">
        <f t="shared" si="24"/>
        <v>25483.043336958104</v>
      </c>
      <c r="U23" s="46">
        <f t="shared" si="24"/>
        <v>25295.216271417383</v>
      </c>
      <c r="V23" s="46">
        <f t="shared" si="24"/>
        <v>24641.217425154839</v>
      </c>
      <c r="W23" s="46">
        <f t="shared" ref="W23:Y23" si="25">W3*1000000/W6</f>
        <v>26628.488345053785</v>
      </c>
      <c r="X23" s="46">
        <f t="shared" si="25"/>
        <v>27972.24843717982</v>
      </c>
      <c r="Y23" s="46">
        <f t="shared" si="25"/>
        <v>27269.219730013316</v>
      </c>
      <c r="DA23" s="11"/>
    </row>
    <row r="24" spans="1:105" ht="12" customHeight="1" x14ac:dyDescent="0.25">
      <c r="A24" s="180" t="s">
        <v>188</v>
      </c>
      <c r="B24" s="15">
        <v>0.311561270729457</v>
      </c>
      <c r="C24" s="15">
        <v>0.32334804836306325</v>
      </c>
      <c r="D24" s="15">
        <v>0.34386097423788747</v>
      </c>
      <c r="E24" s="15">
        <v>0.36740798853704604</v>
      </c>
      <c r="F24" s="15">
        <v>0.39942712571546168</v>
      </c>
      <c r="G24" s="15">
        <v>0.43776357525010667</v>
      </c>
      <c r="H24" s="15">
        <v>0.52633309989926957</v>
      </c>
      <c r="I24" s="15">
        <v>0.58470848110115581</v>
      </c>
      <c r="J24" s="15">
        <v>0.53219898266893384</v>
      </c>
      <c r="K24" s="15">
        <v>0.43299727837859603</v>
      </c>
      <c r="L24" s="15">
        <v>0.45479495172038042</v>
      </c>
      <c r="M24" s="15">
        <v>0.45828384069990113</v>
      </c>
      <c r="N24" s="15">
        <v>0.49659881056161836</v>
      </c>
      <c r="O24" s="15">
        <v>0.53878831581559028</v>
      </c>
      <c r="P24" s="15">
        <v>0.54051267182582063</v>
      </c>
      <c r="Q24" s="15">
        <v>0.55414224860986483</v>
      </c>
      <c r="R24" s="15">
        <v>0.56839266310826331</v>
      </c>
      <c r="S24" s="15">
        <v>0.56319414633722475</v>
      </c>
      <c r="T24" s="15">
        <v>0.56996336909181899</v>
      </c>
      <c r="U24" s="15">
        <v>0.56012265614648737</v>
      </c>
      <c r="V24" s="15">
        <v>0.58896275190668756</v>
      </c>
      <c r="W24" s="15">
        <v>0.60808137420751085</v>
      </c>
      <c r="X24" s="15">
        <v>0.61274579485994696</v>
      </c>
      <c r="Y24" s="15">
        <v>0.60038289436406411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1326.6418744625967</v>
      </c>
      <c r="C28" s="22">
        <f t="shared" ref="C28:W28" si="26">SUM(C29:C30,C33:C34,C41:C42)</f>
        <v>1444.0068787618227</v>
      </c>
      <c r="D28" s="22">
        <f t="shared" si="26"/>
        <v>1433.3467755803954</v>
      </c>
      <c r="E28" s="22">
        <f t="shared" si="26"/>
        <v>1500.6658641444537</v>
      </c>
      <c r="F28" s="22">
        <f t="shared" si="26"/>
        <v>1474.8452278589853</v>
      </c>
      <c r="G28" s="22">
        <f t="shared" si="26"/>
        <v>1505.9883061049011</v>
      </c>
      <c r="H28" s="22">
        <f t="shared" si="26"/>
        <v>1482.344110060189</v>
      </c>
      <c r="I28" s="22">
        <f t="shared" si="26"/>
        <v>1458.4748065348238</v>
      </c>
      <c r="J28" s="22">
        <f t="shared" si="26"/>
        <v>1452.3092863284608</v>
      </c>
      <c r="K28" s="22">
        <f t="shared" si="26"/>
        <v>1535.2212381771283</v>
      </c>
      <c r="L28" s="22">
        <f t="shared" si="26"/>
        <v>1389.1723129836628</v>
      </c>
      <c r="M28" s="22">
        <f t="shared" si="26"/>
        <v>1327.7429062768701</v>
      </c>
      <c r="N28" s="22">
        <f t="shared" si="26"/>
        <v>1376.7269991401547</v>
      </c>
      <c r="O28" s="22">
        <f t="shared" si="26"/>
        <v>1267.681427343078</v>
      </c>
      <c r="P28" s="22">
        <f t="shared" si="26"/>
        <v>1238.7387790197761</v>
      </c>
      <c r="Q28" s="22">
        <f t="shared" si="26"/>
        <v>1105.8490111779879</v>
      </c>
      <c r="R28" s="22">
        <f t="shared" si="26"/>
        <v>1143.7737694072375</v>
      </c>
      <c r="S28" s="22">
        <f t="shared" si="26"/>
        <v>1195.9445706896945</v>
      </c>
      <c r="T28" s="22">
        <f t="shared" si="26"/>
        <v>1231.2927988249312</v>
      </c>
      <c r="U28" s="22">
        <f t="shared" si="26"/>
        <v>1188.2775299984082</v>
      </c>
      <c r="V28" s="22">
        <f t="shared" si="26"/>
        <v>1115.743995828632</v>
      </c>
      <c r="W28" s="22">
        <f t="shared" si="26"/>
        <v>1203.1327601031815</v>
      </c>
      <c r="X28" s="22">
        <f t="shared" ref="X28:Y28" si="27">SUM(X29:X30,X33:X34,X41:X42)</f>
        <v>1114.6166809974202</v>
      </c>
      <c r="Y28" s="22">
        <f t="shared" si="27"/>
        <v>1078.1888220120377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12.475666380051589</v>
      </c>
      <c r="C29" s="31">
        <v>31.94849527085124</v>
      </c>
      <c r="D29" s="31">
        <v>20.392691315563201</v>
      </c>
      <c r="E29" s="31">
        <v>18.787618228718831</v>
      </c>
      <c r="F29" s="31">
        <v>18.787618228718831</v>
      </c>
      <c r="G29" s="31">
        <v>22.54514187446259</v>
      </c>
      <c r="H29" s="31">
        <v>19.413843508168529</v>
      </c>
      <c r="I29" s="31">
        <v>19.413843508168529</v>
      </c>
      <c r="J29" s="31">
        <v>19.413843508168529</v>
      </c>
      <c r="K29" s="31">
        <v>19.413843508168529</v>
      </c>
      <c r="L29" s="31">
        <v>25.530180567497851</v>
      </c>
      <c r="M29" s="31">
        <v>23.265262252794489</v>
      </c>
      <c r="N29" s="31">
        <v>13.777558039552879</v>
      </c>
      <c r="O29" s="31">
        <v>12.642562338779021</v>
      </c>
      <c r="P29" s="31">
        <v>12.69621668099742</v>
      </c>
      <c r="Q29" s="31">
        <v>11.992691315563199</v>
      </c>
      <c r="R29" s="31">
        <v>11.89742046431642</v>
      </c>
      <c r="S29" s="31">
        <v>9.7895958727429058</v>
      </c>
      <c r="T29" s="31">
        <v>6.592433361994841</v>
      </c>
      <c r="U29" s="31">
        <v>4.6553740326741186</v>
      </c>
      <c r="V29" s="31">
        <v>1.30524505588994</v>
      </c>
      <c r="W29" s="31">
        <v>1.2612209802235601</v>
      </c>
      <c r="X29" s="31">
        <v>1.242820292347377</v>
      </c>
      <c r="Y29" s="31">
        <v>1.1288048151332759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34.477644024075666</v>
      </c>
      <c r="C30" s="98">
        <f t="shared" ref="C30:W30" si="28">SUM(C31:C32)</f>
        <v>34.40481513327601</v>
      </c>
      <c r="D30" s="98">
        <f t="shared" si="28"/>
        <v>34.40481513327601</v>
      </c>
      <c r="E30" s="98">
        <f t="shared" si="28"/>
        <v>33.387790197764403</v>
      </c>
      <c r="F30" s="98">
        <f t="shared" si="28"/>
        <v>34.475494411006018</v>
      </c>
      <c r="G30" s="98">
        <f t="shared" si="28"/>
        <v>37.663542562338783</v>
      </c>
      <c r="H30" s="98">
        <f t="shared" si="28"/>
        <v>38.713757523645747</v>
      </c>
      <c r="I30" s="98">
        <f t="shared" si="28"/>
        <v>34.362940670679279</v>
      </c>
      <c r="J30" s="98">
        <f t="shared" si="28"/>
        <v>33.275236457437657</v>
      </c>
      <c r="K30" s="98">
        <f t="shared" si="28"/>
        <v>48.352450558899406</v>
      </c>
      <c r="L30" s="98">
        <f t="shared" si="28"/>
        <v>53.426655202063628</v>
      </c>
      <c r="M30" s="98">
        <f t="shared" si="28"/>
        <v>53.426655202063628</v>
      </c>
      <c r="N30" s="98">
        <f t="shared" si="28"/>
        <v>53.426655202063628</v>
      </c>
      <c r="O30" s="98">
        <f t="shared" si="28"/>
        <v>53.426655202063628</v>
      </c>
      <c r="P30" s="98">
        <f t="shared" si="28"/>
        <v>55.602063628546858</v>
      </c>
      <c r="Q30" s="98">
        <f t="shared" si="28"/>
        <v>49.113327601031813</v>
      </c>
      <c r="R30" s="98">
        <f t="shared" si="28"/>
        <v>51.143078245915731</v>
      </c>
      <c r="S30" s="98">
        <f t="shared" si="28"/>
        <v>54.241444539982801</v>
      </c>
      <c r="T30" s="98">
        <f t="shared" si="28"/>
        <v>54.383404987102324</v>
      </c>
      <c r="U30" s="98">
        <f t="shared" si="28"/>
        <v>52.974032674118661</v>
      </c>
      <c r="V30" s="98">
        <f t="shared" si="28"/>
        <v>53.395872742906263</v>
      </c>
      <c r="W30" s="98">
        <f t="shared" si="28"/>
        <v>53.046259673258817</v>
      </c>
      <c r="X30" s="98">
        <f t="shared" ref="X30:Y30" si="29">SUM(X31:X32)</f>
        <v>54.110748065348233</v>
      </c>
      <c r="Y30" s="98">
        <f t="shared" si="29"/>
        <v>64.981513327601022</v>
      </c>
      <c r="DA30" s="63"/>
    </row>
    <row r="31" spans="1:105" ht="12" customHeight="1" x14ac:dyDescent="0.25">
      <c r="A31" s="97" t="s">
        <v>74</v>
      </c>
      <c r="B31" s="98">
        <v>28.28030954428203</v>
      </c>
      <c r="C31" s="98">
        <v>27.192605331040411</v>
      </c>
      <c r="D31" s="98">
        <v>27.192605331040411</v>
      </c>
      <c r="E31" s="98">
        <v>27.192605331040411</v>
      </c>
      <c r="F31" s="98">
        <v>28.28030954428203</v>
      </c>
      <c r="G31" s="98">
        <v>29.368013757523649</v>
      </c>
      <c r="H31" s="98">
        <v>29.368013757523649</v>
      </c>
      <c r="I31" s="98">
        <v>25.017196904557181</v>
      </c>
      <c r="J31" s="98">
        <v>23.929492691315559</v>
      </c>
      <c r="K31" s="98">
        <v>21.754084264832329</v>
      </c>
      <c r="L31" s="98">
        <v>21.754084264832329</v>
      </c>
      <c r="M31" s="98">
        <v>21.754084264832329</v>
      </c>
      <c r="N31" s="98">
        <v>21.754084264832329</v>
      </c>
      <c r="O31" s="98">
        <v>21.754084264832329</v>
      </c>
      <c r="P31" s="98">
        <v>23.929492691315559</v>
      </c>
      <c r="Q31" s="98">
        <v>18.49097162510748</v>
      </c>
      <c r="R31" s="98">
        <v>18.49097162510748</v>
      </c>
      <c r="S31" s="98">
        <v>18.96087704213241</v>
      </c>
      <c r="T31" s="98">
        <v>16.216595012897681</v>
      </c>
      <c r="U31" s="98">
        <v>14.841702493551161</v>
      </c>
      <c r="V31" s="98">
        <v>15.669475494411</v>
      </c>
      <c r="W31" s="98">
        <v>16.43740326741187</v>
      </c>
      <c r="X31" s="98">
        <v>17.512037833190021</v>
      </c>
      <c r="Y31" s="98">
        <v>28.389079965606189</v>
      </c>
      <c r="DA31" s="63" t="s">
        <v>233</v>
      </c>
    </row>
    <row r="32" spans="1:105" ht="12" customHeight="1" x14ac:dyDescent="0.25">
      <c r="A32" s="97" t="s">
        <v>196</v>
      </c>
      <c r="B32" s="98">
        <v>6.1973344797936356</v>
      </c>
      <c r="C32" s="98">
        <v>7.2122098022355985</v>
      </c>
      <c r="D32" s="98">
        <v>7.2122098022355985</v>
      </c>
      <c r="E32" s="98">
        <v>6.1951848667239915</v>
      </c>
      <c r="F32" s="98">
        <v>6.1951848667239879</v>
      </c>
      <c r="G32" s="98">
        <v>8.2955288048151345</v>
      </c>
      <c r="H32" s="98">
        <v>9.3457437661220979</v>
      </c>
      <c r="I32" s="98">
        <v>9.3457437661220979</v>
      </c>
      <c r="J32" s="98">
        <v>9.3457437661220979</v>
      </c>
      <c r="K32" s="98">
        <v>26.598366294067077</v>
      </c>
      <c r="L32" s="98">
        <v>31.672570937231299</v>
      </c>
      <c r="M32" s="98">
        <v>31.672570937231299</v>
      </c>
      <c r="N32" s="98">
        <v>31.672570937231299</v>
      </c>
      <c r="O32" s="98">
        <v>31.672570937231299</v>
      </c>
      <c r="P32" s="98">
        <v>31.672570937231299</v>
      </c>
      <c r="Q32" s="98">
        <v>30.622355975924332</v>
      </c>
      <c r="R32" s="98">
        <v>32.652106620808254</v>
      </c>
      <c r="S32" s="98">
        <v>35.280567497850392</v>
      </c>
      <c r="T32" s="98">
        <v>38.166809974204639</v>
      </c>
      <c r="U32" s="98">
        <v>38.1323301805675</v>
      </c>
      <c r="V32" s="98">
        <v>37.72639724849526</v>
      </c>
      <c r="W32" s="98">
        <v>36.60885640584695</v>
      </c>
      <c r="X32" s="98">
        <v>36.598710232158211</v>
      </c>
      <c r="Y32" s="98">
        <v>36.592433361994836</v>
      </c>
      <c r="DA32" s="63" t="s">
        <v>234</v>
      </c>
    </row>
    <row r="33" spans="1:105" ht="12" customHeight="1" x14ac:dyDescent="0.25">
      <c r="A33" s="73" t="s">
        <v>189</v>
      </c>
      <c r="B33" s="98">
        <v>63.499570077386068</v>
      </c>
      <c r="C33" s="98">
        <v>71.668099742046422</v>
      </c>
      <c r="D33" s="98">
        <v>78.654342218400686</v>
      </c>
      <c r="E33" s="98">
        <v>87.575236457437654</v>
      </c>
      <c r="F33" s="98">
        <v>94.539982803095441</v>
      </c>
      <c r="G33" s="98">
        <v>100.15047291487529</v>
      </c>
      <c r="H33" s="98">
        <v>103.33190025795361</v>
      </c>
      <c r="I33" s="98">
        <v>109.5657781599312</v>
      </c>
      <c r="J33" s="98">
        <v>112.1023215821152</v>
      </c>
      <c r="K33" s="98">
        <v>102.7944969905417</v>
      </c>
      <c r="L33" s="98">
        <v>124.44110060189161</v>
      </c>
      <c r="M33" s="98">
        <v>106.8357695614789</v>
      </c>
      <c r="N33" s="98">
        <v>106.81427343078241</v>
      </c>
      <c r="O33" s="98">
        <v>101.6981943250215</v>
      </c>
      <c r="P33" s="98">
        <v>101.3327601031814</v>
      </c>
      <c r="Q33" s="98">
        <v>98.086844368013757</v>
      </c>
      <c r="R33" s="98">
        <v>106.3619088564058</v>
      </c>
      <c r="S33" s="98">
        <v>111.3464316423044</v>
      </c>
      <c r="T33" s="98">
        <v>119.1824591573517</v>
      </c>
      <c r="U33" s="98">
        <v>110.7323301805675</v>
      </c>
      <c r="V33" s="98">
        <v>109.5711092003439</v>
      </c>
      <c r="W33" s="98">
        <v>115.4014617368873</v>
      </c>
      <c r="X33" s="98">
        <v>104.63061049011181</v>
      </c>
      <c r="Y33" s="98">
        <v>85.104127257093708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674.21418744625964</v>
      </c>
      <c r="C34" s="98">
        <f>SUM(C35:C40)</f>
        <v>728.93379191745476</v>
      </c>
      <c r="D34" s="98">
        <f>SUM(D35:D40)</f>
        <v>718.40068787618225</v>
      </c>
      <c r="E34" s="98">
        <f t="shared" ref="E34:G34" si="30">SUM(E35:E40)</f>
        <v>760.72416165090272</v>
      </c>
      <c r="F34" s="98">
        <f t="shared" si="30"/>
        <v>766.05038693035249</v>
      </c>
      <c r="G34" s="98">
        <f t="shared" si="30"/>
        <v>769.89587274290625</v>
      </c>
      <c r="H34" s="98">
        <f t="shared" ref="H34" si="31">SUM(H35:H40)</f>
        <v>745.07970765262235</v>
      </c>
      <c r="I34" s="98">
        <f t="shared" ref="I34" si="32">SUM(I35:I40)</f>
        <v>726.52141014617371</v>
      </c>
      <c r="J34" s="98">
        <f t="shared" ref="J34" si="33">SUM(J35:J40)</f>
        <v>720.5503009458298</v>
      </c>
      <c r="K34" s="98">
        <f t="shared" ref="K34" si="34">SUM(K35:K40)</f>
        <v>804.12252794496987</v>
      </c>
      <c r="L34" s="98">
        <f t="shared" ref="L34" si="35">SUM(L35:L40)</f>
        <v>597.97463456577816</v>
      </c>
      <c r="M34" s="98">
        <f t="shared" ref="M34" si="36">SUM(M35:M40)</f>
        <v>624.43877901977635</v>
      </c>
      <c r="N34" s="98">
        <f t="shared" ref="N34" si="37">SUM(N35:N40)</f>
        <v>664.56483233018048</v>
      </c>
      <c r="O34" s="98">
        <f t="shared" ref="O34" si="38">SUM(O35:O40)</f>
        <v>577.88761822871879</v>
      </c>
      <c r="P34" s="98">
        <f t="shared" ref="P34" si="39">SUM(P35:P40)</f>
        <v>567.97558039552871</v>
      </c>
      <c r="Q34" s="98">
        <f t="shared" ref="Q34" si="40">SUM(Q35:Q40)</f>
        <v>458.34531384350817</v>
      </c>
      <c r="R34" s="98">
        <f t="shared" ref="R34" si="41">SUM(R35:R40)</f>
        <v>450.46293535736658</v>
      </c>
      <c r="S34" s="98">
        <f t="shared" ref="S34" si="42">SUM(S35:S40)</f>
        <v>505.41439012219678</v>
      </c>
      <c r="T34" s="98">
        <f t="shared" ref="T34" si="43">SUM(T35:T40)</f>
        <v>536.36502582407127</v>
      </c>
      <c r="U34" s="98">
        <f t="shared" ref="U34" si="44">SUM(U35:U40)</f>
        <v>510.65568992962062</v>
      </c>
      <c r="V34" s="98">
        <f t="shared" ref="V34" si="45">SUM(V35:V40)</f>
        <v>453.88260287936288</v>
      </c>
      <c r="W34" s="98">
        <f t="shared" ref="W34:Y34" si="46">SUM(W35:W40)</f>
        <v>462.73361994840923</v>
      </c>
      <c r="X34" s="98">
        <f t="shared" si="46"/>
        <v>443.88202923473767</v>
      </c>
      <c r="Y34" s="98">
        <f t="shared" si="46"/>
        <v>437.35881341358549</v>
      </c>
      <c r="DA34" s="63"/>
    </row>
    <row r="35" spans="1:105" ht="12" customHeight="1" x14ac:dyDescent="0.25">
      <c r="A35" s="97" t="s">
        <v>199</v>
      </c>
      <c r="B35" s="98">
        <v>674.21418744625964</v>
      </c>
      <c r="C35" s="98">
        <v>728.93379191745476</v>
      </c>
      <c r="D35" s="98">
        <v>718.40068787618225</v>
      </c>
      <c r="E35" s="98">
        <v>760.72416165090272</v>
      </c>
      <c r="F35" s="98">
        <v>766.05038693035249</v>
      </c>
      <c r="G35" s="98">
        <v>769.89587274290625</v>
      </c>
      <c r="H35" s="98">
        <v>745.07970765262235</v>
      </c>
      <c r="I35" s="98">
        <v>726.52141014617371</v>
      </c>
      <c r="J35" s="98">
        <v>720.5503009458298</v>
      </c>
      <c r="K35" s="98">
        <v>804.12252794496987</v>
      </c>
      <c r="L35" s="98">
        <v>597.97463456577816</v>
      </c>
      <c r="M35" s="98">
        <v>624.43877901977635</v>
      </c>
      <c r="N35" s="98">
        <v>664.56483233018048</v>
      </c>
      <c r="O35" s="98">
        <v>577.88761822871879</v>
      </c>
      <c r="P35" s="98">
        <v>567.97558039552871</v>
      </c>
      <c r="Q35" s="98">
        <v>458.34531384350817</v>
      </c>
      <c r="R35" s="98">
        <v>450.43946689595873</v>
      </c>
      <c r="S35" s="98">
        <v>505.36190885640588</v>
      </c>
      <c r="T35" s="98">
        <v>536.25752364574373</v>
      </c>
      <c r="U35" s="98">
        <v>510.48460877042129</v>
      </c>
      <c r="V35" s="98">
        <v>453.64488392089424</v>
      </c>
      <c r="W35" s="98">
        <v>462.43551160791054</v>
      </c>
      <c r="X35" s="98">
        <v>443.58392089423899</v>
      </c>
      <c r="Y35" s="98">
        <v>437.06070507308681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2.3468461407863225E-2</v>
      </c>
      <c r="S40" s="98">
        <v>5.248126579089063E-2</v>
      </c>
      <c r="T40" s="98">
        <v>0.1075021783274983</v>
      </c>
      <c r="U40" s="98">
        <v>0.1710811591993234</v>
      </c>
      <c r="V40" s="98">
        <v>0.23771895846863766</v>
      </c>
      <c r="W40" s="98">
        <v>0.29810834049871038</v>
      </c>
      <c r="X40" s="98">
        <v>0.29810834049871021</v>
      </c>
      <c r="Y40" s="98">
        <v>0.29810834049871004</v>
      </c>
      <c r="DA40" s="63" t="s">
        <v>241</v>
      </c>
    </row>
    <row r="41" spans="1:105" ht="12" customHeight="1" x14ac:dyDescent="0.25">
      <c r="A41" s="73" t="s">
        <v>198</v>
      </c>
      <c r="B41" s="98">
        <v>439.73920894239029</v>
      </c>
      <c r="C41" s="98">
        <v>469.57102321582113</v>
      </c>
      <c r="D41" s="98">
        <v>467.1348237317282</v>
      </c>
      <c r="E41" s="98">
        <v>476.97523645743763</v>
      </c>
      <c r="F41" s="98">
        <v>433.64866723989678</v>
      </c>
      <c r="G41" s="98">
        <v>439.61977644024074</v>
      </c>
      <c r="H41" s="98">
        <v>426.36380051590709</v>
      </c>
      <c r="I41" s="98">
        <v>413.75270851246768</v>
      </c>
      <c r="J41" s="98">
        <v>391.73112639724849</v>
      </c>
      <c r="K41" s="98">
        <v>388.05296646603608</v>
      </c>
      <c r="L41" s="98">
        <v>420.98976784178848</v>
      </c>
      <c r="M41" s="98">
        <v>367.15391229578677</v>
      </c>
      <c r="N41" s="98">
        <v>385.09122957867589</v>
      </c>
      <c r="O41" s="98">
        <v>368.37205503009454</v>
      </c>
      <c r="P41" s="98">
        <v>350.74522785898534</v>
      </c>
      <c r="Q41" s="98">
        <v>336.89208942390377</v>
      </c>
      <c r="R41" s="98">
        <v>369.56620808254519</v>
      </c>
      <c r="S41" s="98">
        <v>372.57257093723121</v>
      </c>
      <c r="T41" s="98">
        <v>371.13482373172826</v>
      </c>
      <c r="U41" s="98">
        <v>367.41865864144455</v>
      </c>
      <c r="V41" s="98">
        <v>346.99767841788474</v>
      </c>
      <c r="W41" s="98">
        <v>416.2189165950129</v>
      </c>
      <c r="X41" s="98">
        <v>365.81977644024067</v>
      </c>
      <c r="Y41" s="98">
        <v>347.72785898538257</v>
      </c>
      <c r="DA41" s="63" t="s">
        <v>242</v>
      </c>
    </row>
    <row r="42" spans="1:105" ht="12" customHeight="1" x14ac:dyDescent="0.25">
      <c r="A42" s="32" t="s">
        <v>53</v>
      </c>
      <c r="B42" s="33">
        <v>102.23559759243339</v>
      </c>
      <c r="C42" s="33">
        <v>107.48065348237319</v>
      </c>
      <c r="D42" s="33">
        <v>114.35941530524508</v>
      </c>
      <c r="E42" s="33">
        <v>123.21582115219259</v>
      </c>
      <c r="F42" s="33">
        <v>127.34307824591578</v>
      </c>
      <c r="G42" s="33">
        <v>136.11349957007738</v>
      </c>
      <c r="H42" s="33">
        <v>149.44110060189169</v>
      </c>
      <c r="I42" s="33">
        <v>154.85812553740328</v>
      </c>
      <c r="J42" s="33">
        <v>175.23645743766119</v>
      </c>
      <c r="K42" s="33">
        <v>172.48495270851248</v>
      </c>
      <c r="L42" s="33">
        <v>166.8099742046432</v>
      </c>
      <c r="M42" s="33">
        <v>152.6225279449699</v>
      </c>
      <c r="N42" s="33">
        <v>153.05245055889941</v>
      </c>
      <c r="O42" s="33">
        <v>153.6543422184007</v>
      </c>
      <c r="P42" s="33">
        <v>150.3869303525365</v>
      </c>
      <c r="Q42" s="33">
        <v>151.41874462596729</v>
      </c>
      <c r="R42" s="33">
        <v>154.3422184006879</v>
      </c>
      <c r="S42" s="33">
        <v>142.58013757523648</v>
      </c>
      <c r="T42" s="33">
        <v>143.63465176268272</v>
      </c>
      <c r="U42" s="33">
        <v>141.8414445399828</v>
      </c>
      <c r="V42" s="33">
        <v>150.5914875322442</v>
      </c>
      <c r="W42" s="33">
        <v>154.47128116938953</v>
      </c>
      <c r="X42" s="33">
        <v>144.93069647463449</v>
      </c>
      <c r="Y42" s="33">
        <v>141.88770421324168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1326.6418744625964</v>
      </c>
      <c r="C44" s="205">
        <f t="shared" si="47"/>
        <v>1444.0068787618222</v>
      </c>
      <c r="D44" s="205">
        <f t="shared" si="47"/>
        <v>1433.3467755803956</v>
      </c>
      <c r="E44" s="205">
        <f t="shared" si="47"/>
        <v>1500.6658641444533</v>
      </c>
      <c r="F44" s="205">
        <f t="shared" si="47"/>
        <v>1474.8452278589857</v>
      </c>
      <c r="G44" s="205">
        <f t="shared" si="47"/>
        <v>1505.9883061049009</v>
      </c>
      <c r="H44" s="205">
        <f t="shared" si="47"/>
        <v>1482.3441100601888</v>
      </c>
      <c r="I44" s="205">
        <f t="shared" si="47"/>
        <v>1458.4748065348235</v>
      </c>
      <c r="J44" s="205">
        <f t="shared" si="47"/>
        <v>1452.3092863284608</v>
      </c>
      <c r="K44" s="205">
        <f t="shared" si="47"/>
        <v>1535.2212381771278</v>
      </c>
      <c r="L44" s="205">
        <f t="shared" si="47"/>
        <v>1389.1723129836632</v>
      </c>
      <c r="M44" s="205">
        <f t="shared" si="47"/>
        <v>1327.7429062768695</v>
      </c>
      <c r="N44" s="205">
        <f t="shared" si="47"/>
        <v>1376.7269991401549</v>
      </c>
      <c r="O44" s="205">
        <f t="shared" si="47"/>
        <v>1267.6814273430782</v>
      </c>
      <c r="P44" s="205">
        <f t="shared" si="47"/>
        <v>1238.7387790197763</v>
      </c>
      <c r="Q44" s="205">
        <f t="shared" si="47"/>
        <v>1105.8490111779879</v>
      </c>
      <c r="R44" s="205">
        <f t="shared" ref="R44:V44" si="48">SUM(R45,R50)</f>
        <v>1143.7503009458298</v>
      </c>
      <c r="S44" s="205">
        <f t="shared" si="48"/>
        <v>1195.8920894239036</v>
      </c>
      <c r="T44" s="205">
        <f t="shared" si="48"/>
        <v>1231.1852966466038</v>
      </c>
      <c r="U44" s="205">
        <f t="shared" si="48"/>
        <v>1188.1064488392094</v>
      </c>
      <c r="V44" s="205">
        <f t="shared" si="48"/>
        <v>1115.5062768701632</v>
      </c>
      <c r="W44" s="205">
        <f t="shared" ref="W44:Y44" si="49">SUM(W45,W50)</f>
        <v>1202.8346517626828</v>
      </c>
      <c r="X44" s="205">
        <f t="shared" si="49"/>
        <v>1114.3185726569218</v>
      </c>
      <c r="Y44" s="205">
        <f t="shared" si="49"/>
        <v>1077.8907136715393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1242.5693472115506</v>
      </c>
      <c r="C45" s="192">
        <f t="shared" si="50"/>
        <v>1357.4308504883843</v>
      </c>
      <c r="D45" s="192">
        <f t="shared" si="50"/>
        <v>1343.7065917978327</v>
      </c>
      <c r="E45" s="192">
        <f t="shared" si="50"/>
        <v>1407.4101611423521</v>
      </c>
      <c r="F45" s="192">
        <f t="shared" si="50"/>
        <v>1377.8238190578604</v>
      </c>
      <c r="G45" s="192">
        <f t="shared" si="50"/>
        <v>1404.6762384214639</v>
      </c>
      <c r="H45" s="192">
        <f t="shared" si="50"/>
        <v>1377.7534850001653</v>
      </c>
      <c r="I45" s="192">
        <f t="shared" si="50"/>
        <v>1351.3037133273338</v>
      </c>
      <c r="J45" s="192">
        <f t="shared" si="50"/>
        <v>1343.4660595538969</v>
      </c>
      <c r="K45" s="192">
        <f t="shared" si="50"/>
        <v>1423.5577147703564</v>
      </c>
      <c r="L45" s="192">
        <f t="shared" si="50"/>
        <v>1278.4188483908358</v>
      </c>
      <c r="M45" s="192">
        <f t="shared" si="50"/>
        <v>1217.8854245414914</v>
      </c>
      <c r="N45" s="192">
        <f t="shared" si="50"/>
        <v>1267.845351610745</v>
      </c>
      <c r="O45" s="192">
        <f t="shared" si="50"/>
        <v>1159.8308502907048</v>
      </c>
      <c r="P45" s="192">
        <f t="shared" si="50"/>
        <v>1131.1427238029876</v>
      </c>
      <c r="Q45" s="192">
        <f t="shared" si="50"/>
        <v>1000.7727886453184</v>
      </c>
      <c r="R45" s="192">
        <f t="shared" ref="R45:V45" si="51">SUM(R46:R49)</f>
        <v>1039.4676990648354</v>
      </c>
      <c r="S45" s="192">
        <f t="shared" si="51"/>
        <v>1090.9946689066692</v>
      </c>
      <c r="T45" s="192">
        <f t="shared" si="51"/>
        <v>1126.648914254959</v>
      </c>
      <c r="U45" s="192">
        <f t="shared" si="51"/>
        <v>1083.8410403325529</v>
      </c>
      <c r="V45" s="192">
        <f t="shared" si="51"/>
        <v>1010.4723967080704</v>
      </c>
      <c r="W45" s="192">
        <f t="shared" ref="W45:Y45" si="52">SUM(W46:W49)</f>
        <v>1095.6942783024672</v>
      </c>
      <c r="X45" s="192">
        <f t="shared" si="52"/>
        <v>1010.980088263807</v>
      </c>
      <c r="Y45" s="192">
        <f t="shared" si="52"/>
        <v>975.01713896489446</v>
      </c>
      <c r="DA45" s="213" t="s">
        <v>245</v>
      </c>
    </row>
    <row r="46" spans="1:105" ht="12" customHeight="1" x14ac:dyDescent="0.25">
      <c r="A46" s="97" t="s">
        <v>215</v>
      </c>
      <c r="B46" s="74">
        <v>1009.5311750363298</v>
      </c>
      <c r="C46" s="74">
        <v>1122.7582462556213</v>
      </c>
      <c r="D46" s="74">
        <v>1103.912563421675</v>
      </c>
      <c r="E46" s="74">
        <v>1161.2100126854205</v>
      </c>
      <c r="F46" s="74">
        <v>1134.5191762028933</v>
      </c>
      <c r="G46" s="74">
        <v>1152.7953591119913</v>
      </c>
      <c r="H46" s="74">
        <v>1124.4811264505611</v>
      </c>
      <c r="I46" s="74">
        <v>1103.3123449098946</v>
      </c>
      <c r="J46" s="74">
        <v>1080.4603791924358</v>
      </c>
      <c r="K46" s="74">
        <v>1160.691962158927</v>
      </c>
      <c r="L46" s="74">
        <v>1008.1754968878633</v>
      </c>
      <c r="M46" s="74">
        <v>965.88700935086251</v>
      </c>
      <c r="N46" s="74">
        <v>1008.770074609263</v>
      </c>
      <c r="O46" s="74">
        <v>914.24329296130009</v>
      </c>
      <c r="P46" s="74">
        <v>895.27553031905825</v>
      </c>
      <c r="Q46" s="74">
        <v>780.28485528209603</v>
      </c>
      <c r="R46" s="74">
        <v>807.52991515486735</v>
      </c>
      <c r="S46" s="74">
        <v>867.09700593434241</v>
      </c>
      <c r="T46" s="74">
        <v>897.29874391846352</v>
      </c>
      <c r="U46" s="74">
        <v>864.2837318796395</v>
      </c>
      <c r="V46" s="74">
        <v>790.31089962342105</v>
      </c>
      <c r="W46" s="74">
        <v>858.94522131731276</v>
      </c>
      <c r="X46" s="74">
        <v>794.29831563935898</v>
      </c>
      <c r="Y46" s="74">
        <v>758.95523185901459</v>
      </c>
      <c r="DA46" s="90" t="s">
        <v>246</v>
      </c>
    </row>
    <row r="47" spans="1:105" ht="12" customHeight="1" x14ac:dyDescent="0.25">
      <c r="A47" s="97" t="s">
        <v>56</v>
      </c>
      <c r="B47" s="74">
        <v>4.982618975562E-4</v>
      </c>
      <c r="C47" s="74">
        <v>6.2832212444935832E-4</v>
      </c>
      <c r="D47" s="74">
        <v>8.1236988659351178E-4</v>
      </c>
      <c r="E47" s="74">
        <v>1.0207135579735143E-3</v>
      </c>
      <c r="F47" s="74">
        <v>1.416973625590089E-3</v>
      </c>
      <c r="G47" s="74">
        <v>2.1536575875971088E-3</v>
      </c>
      <c r="H47" s="74">
        <v>7.2682688176726688E-3</v>
      </c>
      <c r="I47" s="74">
        <v>8.4190993305260364E-3</v>
      </c>
      <c r="J47" s="74">
        <v>1.1740663590919022E-2</v>
      </c>
      <c r="K47" s="74">
        <v>1.4584554073927072E-2</v>
      </c>
      <c r="L47" s="74">
        <v>4.0155923301295401E-2</v>
      </c>
      <c r="M47" s="74">
        <v>2.2442336213995114E-2</v>
      </c>
      <c r="N47" s="74">
        <v>2.6061558024341274E-2</v>
      </c>
      <c r="O47" s="74">
        <v>2.5247163427879568E-2</v>
      </c>
      <c r="P47" s="74">
        <v>3.6979402577895143E-2</v>
      </c>
      <c r="Q47" s="74">
        <v>2.8595357955563085E-2</v>
      </c>
      <c r="R47" s="74">
        <v>3.1172224968194183E-2</v>
      </c>
      <c r="S47" s="74">
        <v>3.3954194542217361E-2</v>
      </c>
      <c r="T47" s="74">
        <v>4.8921452405182683E-2</v>
      </c>
      <c r="U47" s="74">
        <v>3.8055135752752232E-2</v>
      </c>
      <c r="V47" s="74">
        <v>4.1727903526941376E-2</v>
      </c>
      <c r="W47" s="74">
        <v>7.7872399273015896E-2</v>
      </c>
      <c r="X47" s="74">
        <v>8.549815812895252E-2</v>
      </c>
      <c r="Y47" s="74">
        <v>9.4276823350304975E-2</v>
      </c>
      <c r="DA47" s="90" t="s">
        <v>247</v>
      </c>
    </row>
    <row r="48" spans="1:105" ht="12" customHeight="1" x14ac:dyDescent="0.25">
      <c r="A48" s="97" t="s">
        <v>55</v>
      </c>
      <c r="B48" s="74">
        <v>176.43906336200851</v>
      </c>
      <c r="C48" s="74">
        <v>178.03174579125789</v>
      </c>
      <c r="D48" s="74">
        <v>178.31088242997885</v>
      </c>
      <c r="E48" s="74">
        <v>180.05052647550491</v>
      </c>
      <c r="F48" s="74">
        <v>172.46472475357328</v>
      </c>
      <c r="G48" s="74">
        <v>182.13210639675239</v>
      </c>
      <c r="H48" s="74">
        <v>182.62427866590485</v>
      </c>
      <c r="I48" s="74">
        <v>181.55030390871349</v>
      </c>
      <c r="J48" s="74">
        <v>193.73184071680134</v>
      </c>
      <c r="K48" s="74">
        <v>192.85421747754648</v>
      </c>
      <c r="L48" s="74">
        <v>199.43751824035041</v>
      </c>
      <c r="M48" s="74">
        <v>184.99656678282116</v>
      </c>
      <c r="N48" s="74">
        <v>190.51688560164652</v>
      </c>
      <c r="O48" s="74">
        <v>180.80318344209795</v>
      </c>
      <c r="P48" s="74">
        <v>171.04062161433495</v>
      </c>
      <c r="Q48" s="74">
        <v>164.41913132637092</v>
      </c>
      <c r="R48" s="74">
        <v>174.83432829114892</v>
      </c>
      <c r="S48" s="74">
        <v>167.23343866522339</v>
      </c>
      <c r="T48" s="74">
        <v>172.96308167560187</v>
      </c>
      <c r="U48" s="74">
        <v>166.49273894281799</v>
      </c>
      <c r="V48" s="74">
        <v>166.99926115124825</v>
      </c>
      <c r="W48" s="74">
        <v>182.14586625954558</v>
      </c>
      <c r="X48" s="74">
        <v>163.26903168395705</v>
      </c>
      <c r="Y48" s="74">
        <v>154.18158633921217</v>
      </c>
      <c r="DA48" s="90" t="s">
        <v>248</v>
      </c>
    </row>
    <row r="49" spans="1:105" ht="12" customHeight="1" x14ac:dyDescent="0.25">
      <c r="A49" s="107" t="s">
        <v>54</v>
      </c>
      <c r="B49" s="193">
        <v>56.59861055131482</v>
      </c>
      <c r="C49" s="193">
        <v>56.640230119380711</v>
      </c>
      <c r="D49" s="193">
        <v>61.482333576292277</v>
      </c>
      <c r="E49" s="193">
        <v>66.14860126786887</v>
      </c>
      <c r="F49" s="193">
        <v>70.838501127768268</v>
      </c>
      <c r="G49" s="193">
        <v>69.746619255132799</v>
      </c>
      <c r="H49" s="193">
        <v>70.640811614881926</v>
      </c>
      <c r="I49" s="193">
        <v>66.432645409395306</v>
      </c>
      <c r="J49" s="193">
        <v>69.262098981068803</v>
      </c>
      <c r="K49" s="193">
        <v>69.996950579809038</v>
      </c>
      <c r="L49" s="193">
        <v>70.765677339320845</v>
      </c>
      <c r="M49" s="193">
        <v>66.979406071593814</v>
      </c>
      <c r="N49" s="193">
        <v>68.53232984181119</v>
      </c>
      <c r="O49" s="193">
        <v>64.75912672387885</v>
      </c>
      <c r="P49" s="193">
        <v>64.789592467016504</v>
      </c>
      <c r="Q49" s="193">
        <v>56.04020667889602</v>
      </c>
      <c r="R49" s="193">
        <v>57.072283393851038</v>
      </c>
      <c r="S49" s="193">
        <v>56.630270112561121</v>
      </c>
      <c r="T49" s="193">
        <v>56.338167208488422</v>
      </c>
      <c r="U49" s="193">
        <v>53.026514374342661</v>
      </c>
      <c r="V49" s="193">
        <v>53.120508029874159</v>
      </c>
      <c r="W49" s="193">
        <v>54.525318326335764</v>
      </c>
      <c r="X49" s="193">
        <v>53.32724278236207</v>
      </c>
      <c r="Y49" s="193">
        <v>61.786043943317289</v>
      </c>
      <c r="DA49" s="214" t="s">
        <v>249</v>
      </c>
    </row>
    <row r="50" spans="1:105" ht="12" customHeight="1" x14ac:dyDescent="0.25">
      <c r="A50" s="209" t="s">
        <v>58</v>
      </c>
      <c r="B50" s="77">
        <v>84.072527251045912</v>
      </c>
      <c r="C50" s="77">
        <v>86.576028273438027</v>
      </c>
      <c r="D50" s="77">
        <v>89.640183782562886</v>
      </c>
      <c r="E50" s="77">
        <v>93.255703002101299</v>
      </c>
      <c r="F50" s="77">
        <v>97.021408801125318</v>
      </c>
      <c r="G50" s="77">
        <v>101.31206768343688</v>
      </c>
      <c r="H50" s="77">
        <v>104.59062506002351</v>
      </c>
      <c r="I50" s="77">
        <v>107.17109320748986</v>
      </c>
      <c r="J50" s="77">
        <v>108.84322677456392</v>
      </c>
      <c r="K50" s="77">
        <v>111.66352340677142</v>
      </c>
      <c r="L50" s="77">
        <v>110.7534645928275</v>
      </c>
      <c r="M50" s="77">
        <v>109.85748173537806</v>
      </c>
      <c r="N50" s="77">
        <v>108.88164752940989</v>
      </c>
      <c r="O50" s="77">
        <v>107.85057705237338</v>
      </c>
      <c r="P50" s="77">
        <v>107.59605521678863</v>
      </c>
      <c r="Q50" s="77">
        <v>105.07622253266945</v>
      </c>
      <c r="R50" s="77">
        <v>104.28260188099446</v>
      </c>
      <c r="S50" s="77">
        <v>104.89742051723454</v>
      </c>
      <c r="T50" s="77">
        <v>104.53638239164476</v>
      </c>
      <c r="U50" s="77">
        <v>104.26540850665646</v>
      </c>
      <c r="V50" s="77">
        <v>105.03388016209274</v>
      </c>
      <c r="W50" s="77">
        <v>107.14037346021576</v>
      </c>
      <c r="X50" s="77">
        <v>103.33848439311473</v>
      </c>
      <c r="Y50" s="77">
        <v>102.87357470664482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0.93662756402506708</v>
      </c>
      <c r="C53" s="195">
        <f t="shared" si="56"/>
        <v>0.94004458735842489</v>
      </c>
      <c r="D53" s="195">
        <f t="shared" si="56"/>
        <v>0.93746092340685283</v>
      </c>
      <c r="E53" s="195">
        <f t="shared" si="56"/>
        <v>0.93785711714361719</v>
      </c>
      <c r="F53" s="195">
        <f t="shared" si="56"/>
        <v>0.93421587094805192</v>
      </c>
      <c r="G53" s="195">
        <f t="shared" si="56"/>
        <v>0.93272718833689272</v>
      </c>
      <c r="H53" s="195">
        <f t="shared" si="56"/>
        <v>0.929442411954012</v>
      </c>
      <c r="I53" s="195">
        <f t="shared" si="56"/>
        <v>0.92651837883842736</v>
      </c>
      <c r="J53" s="195">
        <f t="shared" si="56"/>
        <v>0.92505506382202707</v>
      </c>
      <c r="K53" s="195">
        <f t="shared" si="56"/>
        <v>0.92726551676723989</v>
      </c>
      <c r="L53" s="195">
        <f t="shared" si="56"/>
        <v>0.9202737748530625</v>
      </c>
      <c r="M53" s="195">
        <f t="shared" si="56"/>
        <v>0.9172599746411525</v>
      </c>
      <c r="N53" s="195">
        <f t="shared" si="56"/>
        <v>0.92091268087470302</v>
      </c>
      <c r="O53" s="195">
        <f t="shared" si="56"/>
        <v>0.91492296508720139</v>
      </c>
      <c r="P53" s="195">
        <f t="shared" si="56"/>
        <v>0.91314064188582977</v>
      </c>
      <c r="Q53" s="195">
        <f t="shared" si="56"/>
        <v>0.90498140209870181</v>
      </c>
      <c r="R53" s="195">
        <f t="shared" ref="R53:V53" si="57">IF(R45=0,0,R45/R$44)</f>
        <v>0.90882397862998821</v>
      </c>
      <c r="S53" s="195">
        <f t="shared" si="57"/>
        <v>0.91228521248286998</v>
      </c>
      <c r="T53" s="195">
        <f t="shared" si="57"/>
        <v>0.91509289245382319</v>
      </c>
      <c r="U53" s="195">
        <f t="shared" si="57"/>
        <v>0.91224236800622982</v>
      </c>
      <c r="V53" s="195">
        <f t="shared" si="57"/>
        <v>0.90584196401225803</v>
      </c>
      <c r="W53" s="195">
        <f t="shared" ref="W53:Y53" si="58">IF(W45=0,0,W45/W$44)</f>
        <v>0.91092676511837456</v>
      </c>
      <c r="X53" s="195">
        <f t="shared" si="58"/>
        <v>0.90726306917175403</v>
      </c>
      <c r="Y53" s="195">
        <f t="shared" si="58"/>
        <v>0.90456029224314016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0.760967367659246</v>
      </c>
      <c r="C54" s="196">
        <f t="shared" si="59"/>
        <v>0.77752970762739115</v>
      </c>
      <c r="D54" s="196">
        <f t="shared" si="59"/>
        <v>0.7701643330342548</v>
      </c>
      <c r="E54" s="196">
        <f t="shared" si="59"/>
        <v>0.77379651288825679</v>
      </c>
      <c r="F54" s="196">
        <f t="shared" si="59"/>
        <v>0.76924626040242916</v>
      </c>
      <c r="G54" s="196">
        <f t="shared" si="59"/>
        <v>0.76547430975316777</v>
      </c>
      <c r="H54" s="196">
        <f t="shared" si="59"/>
        <v>0.7585830569427654</v>
      </c>
      <c r="I54" s="196">
        <f t="shared" si="59"/>
        <v>0.75648364988301986</v>
      </c>
      <c r="J54" s="196">
        <f t="shared" si="59"/>
        <v>0.74396024962693386</v>
      </c>
      <c r="K54" s="196">
        <f t="shared" si="59"/>
        <v>0.75604214773441725</v>
      </c>
      <c r="L54" s="196">
        <f t="shared" si="59"/>
        <v>0.72573825972856076</v>
      </c>
      <c r="M54" s="196">
        <f t="shared" si="59"/>
        <v>0.72746538865668742</v>
      </c>
      <c r="N54" s="196">
        <f t="shared" si="59"/>
        <v>0.73273065410883775</v>
      </c>
      <c r="O54" s="196">
        <f t="shared" si="59"/>
        <v>0.72119325347966501</v>
      </c>
      <c r="P54" s="196">
        <f t="shared" si="59"/>
        <v>0.72273149551957738</v>
      </c>
      <c r="Q54" s="196">
        <f t="shared" si="59"/>
        <v>0.70559800424373498</v>
      </c>
      <c r="R54" s="196">
        <f t="shared" ref="R54:V54" si="60">IF(R46=0,0,R46/R$44)</f>
        <v>0.70603689851454166</v>
      </c>
      <c r="S54" s="196">
        <f t="shared" si="60"/>
        <v>0.72506291629711217</v>
      </c>
      <c r="T54" s="196">
        <f t="shared" si="60"/>
        <v>0.72880885303166665</v>
      </c>
      <c r="U54" s="196">
        <f t="shared" si="60"/>
        <v>0.72744637715252902</v>
      </c>
      <c r="V54" s="196">
        <f t="shared" si="60"/>
        <v>0.70847732192134272</v>
      </c>
      <c r="W54" s="196">
        <f t="shared" ref="W54:Y54" si="61">IF(W46=0,0,W46/W$44)</f>
        <v>0.71410082845433454</v>
      </c>
      <c r="X54" s="196">
        <f t="shared" si="61"/>
        <v>0.71281080216178794</v>
      </c>
      <c r="Y54" s="196">
        <f t="shared" si="61"/>
        <v>0.70411148573109195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3.7558131335032576E-7</v>
      </c>
      <c r="C55" s="197">
        <f t="shared" si="62"/>
        <v>4.3512405217080353E-7</v>
      </c>
      <c r="D55" s="197">
        <f t="shared" si="62"/>
        <v>5.6676437302798847E-7</v>
      </c>
      <c r="E55" s="197">
        <f t="shared" si="62"/>
        <v>6.8017376976548654E-7</v>
      </c>
      <c r="F55" s="197">
        <f t="shared" si="62"/>
        <v>9.6076089804154698E-7</v>
      </c>
      <c r="G55" s="197">
        <f t="shared" si="62"/>
        <v>1.4300626232399802E-6</v>
      </c>
      <c r="H55" s="197">
        <f t="shared" si="62"/>
        <v>4.9032264292381814E-6</v>
      </c>
      <c r="I55" s="197">
        <f t="shared" si="62"/>
        <v>5.7725366888776738E-6</v>
      </c>
      <c r="J55" s="197">
        <f t="shared" si="62"/>
        <v>8.0841344894242452E-6</v>
      </c>
      <c r="K55" s="197">
        <f t="shared" si="62"/>
        <v>9.4999689368838472E-6</v>
      </c>
      <c r="L55" s="197">
        <f t="shared" si="62"/>
        <v>2.8906365989290802E-5</v>
      </c>
      <c r="M55" s="197">
        <f t="shared" si="62"/>
        <v>1.6902621816241355E-5</v>
      </c>
      <c r="N55" s="197">
        <f t="shared" si="62"/>
        <v>1.8930084207412371E-5</v>
      </c>
      <c r="O55" s="197">
        <f t="shared" si="62"/>
        <v>1.9916015872217095E-5</v>
      </c>
      <c r="P55" s="197">
        <f t="shared" si="62"/>
        <v>2.9852462201237646E-5</v>
      </c>
      <c r="Q55" s="197">
        <f t="shared" si="62"/>
        <v>2.5858284147762938E-5</v>
      </c>
      <c r="R55" s="197">
        <f t="shared" ref="R55:V55" si="63">IF(R47=0,0,R47/R$44)</f>
        <v>2.7254397172543833E-5</v>
      </c>
      <c r="S55" s="197">
        <f t="shared" si="63"/>
        <v>2.839235650314745E-5</v>
      </c>
      <c r="T55" s="197">
        <f t="shared" si="63"/>
        <v>3.9735247438732994E-5</v>
      </c>
      <c r="U55" s="197">
        <f t="shared" si="63"/>
        <v>3.2030072549418814E-5</v>
      </c>
      <c r="V55" s="197">
        <f t="shared" si="63"/>
        <v>3.7407143637075381E-5</v>
      </c>
      <c r="W55" s="197">
        <f t="shared" ref="W55:Y55" si="64">IF(W47=0,0,W47/W$44)</f>
        <v>6.4740734862350787E-5</v>
      </c>
      <c r="X55" s="197">
        <f t="shared" si="64"/>
        <v>7.6726853726484401E-5</v>
      </c>
      <c r="Y55" s="197">
        <f t="shared" si="64"/>
        <v>8.7464176242113461E-5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0.13299675425478444</v>
      </c>
      <c r="C56" s="197">
        <f t="shared" si="65"/>
        <v>0.12329009536569033</v>
      </c>
      <c r="D56" s="197">
        <f t="shared" si="65"/>
        <v>0.12440177455157465</v>
      </c>
      <c r="E56" s="197">
        <f t="shared" si="65"/>
        <v>0.11998042387547328</v>
      </c>
      <c r="F56" s="197">
        <f t="shared" si="65"/>
        <v>0.11693750740471809</v>
      </c>
      <c r="G56" s="197">
        <f t="shared" si="65"/>
        <v>0.12093859272242306</v>
      </c>
      <c r="H56" s="197">
        <f t="shared" si="65"/>
        <v>0.12319965210944821</v>
      </c>
      <c r="I56" s="197">
        <f t="shared" si="65"/>
        <v>0.12447956117943315</v>
      </c>
      <c r="J56" s="197">
        <f t="shared" si="65"/>
        <v>0.13339571848815274</v>
      </c>
      <c r="K56" s="197">
        <f t="shared" si="65"/>
        <v>0.12561982122298893</v>
      </c>
      <c r="L56" s="197">
        <f t="shared" si="65"/>
        <v>0.14356571634515136</v>
      </c>
      <c r="M56" s="197">
        <f t="shared" si="65"/>
        <v>0.13933161752042114</v>
      </c>
      <c r="N56" s="197">
        <f t="shared" si="65"/>
        <v>0.13838392485992884</v>
      </c>
      <c r="O56" s="197">
        <f t="shared" si="65"/>
        <v>0.14262509455632055</v>
      </c>
      <c r="P56" s="197">
        <f t="shared" si="65"/>
        <v>0.13807642459508754</v>
      </c>
      <c r="Q56" s="197">
        <f t="shared" si="65"/>
        <v>0.14868135673533411</v>
      </c>
      <c r="R56" s="197">
        <f t="shared" ref="R56:V56" si="66">IF(R48=0,0,R48/R$44)</f>
        <v>0.15286057467837938</v>
      </c>
      <c r="S56" s="197">
        <f t="shared" si="66"/>
        <v>0.13983990708207181</v>
      </c>
      <c r="T56" s="197">
        <f t="shared" si="66"/>
        <v>0.14048501240772107</v>
      </c>
      <c r="U56" s="197">
        <f t="shared" si="66"/>
        <v>0.14013284677099672</v>
      </c>
      <c r="V56" s="197">
        <f t="shared" si="66"/>
        <v>0.14970714608599708</v>
      </c>
      <c r="W56" s="197">
        <f t="shared" ref="W56:Y56" si="67">IF(W48=0,0,W48/W$44)</f>
        <v>0.15143051124493431</v>
      </c>
      <c r="X56" s="197">
        <f t="shared" si="67"/>
        <v>0.14651916937421861</v>
      </c>
      <c r="Y56" s="197">
        <f t="shared" si="67"/>
        <v>0.14304009152656566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4.266306652972348E-2</v>
      </c>
      <c r="C57" s="198">
        <f t="shared" si="68"/>
        <v>3.9224349241291305E-2</v>
      </c>
      <c r="D57" s="198">
        <f t="shared" si="68"/>
        <v>4.2894249056650402E-2</v>
      </c>
      <c r="E57" s="198">
        <f t="shared" si="68"/>
        <v>4.4079500206117464E-2</v>
      </c>
      <c r="F57" s="198">
        <f t="shared" si="68"/>
        <v>4.8031142380006636E-2</v>
      </c>
      <c r="G57" s="198">
        <f t="shared" si="68"/>
        <v>4.6312855798678783E-2</v>
      </c>
      <c r="H57" s="198">
        <f t="shared" si="68"/>
        <v>4.7654799675369335E-2</v>
      </c>
      <c r="I57" s="198">
        <f t="shared" si="68"/>
        <v>4.5549395239285619E-2</v>
      </c>
      <c r="J57" s="198">
        <f t="shared" si="68"/>
        <v>4.7691011572451085E-2</v>
      </c>
      <c r="K57" s="198">
        <f t="shared" si="68"/>
        <v>4.5594047840896962E-2</v>
      </c>
      <c r="L57" s="198">
        <f t="shared" si="68"/>
        <v>5.0940892413361145E-2</v>
      </c>
      <c r="M57" s="198">
        <f t="shared" si="68"/>
        <v>5.0446065842227772E-2</v>
      </c>
      <c r="N57" s="198">
        <f t="shared" si="68"/>
        <v>4.977917182172905E-2</v>
      </c>
      <c r="O57" s="198">
        <f t="shared" si="68"/>
        <v>5.1084701035343641E-2</v>
      </c>
      <c r="P57" s="198">
        <f t="shared" si="68"/>
        <v>5.23028693089636E-2</v>
      </c>
      <c r="Q57" s="198">
        <f t="shared" si="68"/>
        <v>5.0676182835485008E-2</v>
      </c>
      <c r="R57" s="198">
        <f t="shared" ref="R57:V57" si="69">IF(R49=0,0,R49/R$44)</f>
        <v>4.989925103989467E-2</v>
      </c>
      <c r="S57" s="198">
        <f t="shared" si="69"/>
        <v>4.7353996747182756E-2</v>
      </c>
      <c r="T57" s="198">
        <f t="shared" si="69"/>
        <v>4.5759291766996779E-2</v>
      </c>
      <c r="U57" s="198">
        <f t="shared" si="69"/>
        <v>4.4631114010154592E-2</v>
      </c>
      <c r="V57" s="198">
        <f t="shared" si="69"/>
        <v>4.7620088861281232E-2</v>
      </c>
      <c r="W57" s="198">
        <f t="shared" ref="W57:Y57" si="70">IF(W49=0,0,W49/W$44)</f>
        <v>4.5330684684243297E-2</v>
      </c>
      <c r="X57" s="198">
        <f t="shared" si="70"/>
        <v>4.7856370782021013E-2</v>
      </c>
      <c r="Y57" s="198">
        <f t="shared" si="70"/>
        <v>5.7321250809240262E-2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6.3372435974932931E-2</v>
      </c>
      <c r="C58" s="195">
        <f t="shared" si="71"/>
        <v>5.9955412641575147E-2</v>
      </c>
      <c r="D58" s="195">
        <f t="shared" si="71"/>
        <v>6.2539076593147169E-2</v>
      </c>
      <c r="E58" s="195">
        <f t="shared" si="71"/>
        <v>6.214288285638285E-2</v>
      </c>
      <c r="F58" s="195">
        <f t="shared" si="71"/>
        <v>6.5784129051948095E-2</v>
      </c>
      <c r="G58" s="195">
        <f t="shared" si="71"/>
        <v>6.7272811663107238E-2</v>
      </c>
      <c r="H58" s="195">
        <f t="shared" si="71"/>
        <v>7.0557588045988009E-2</v>
      </c>
      <c r="I58" s="195">
        <f t="shared" si="71"/>
        <v>7.3481621161572641E-2</v>
      </c>
      <c r="J58" s="195">
        <f t="shared" si="71"/>
        <v>7.4944936177972932E-2</v>
      </c>
      <c r="K58" s="195">
        <f t="shared" si="71"/>
        <v>7.273448323276005E-2</v>
      </c>
      <c r="L58" s="195">
        <f t="shared" si="71"/>
        <v>7.9726225146937529E-2</v>
      </c>
      <c r="M58" s="195">
        <f t="shared" si="71"/>
        <v>8.2740025358847502E-2</v>
      </c>
      <c r="N58" s="195">
        <f t="shared" si="71"/>
        <v>7.908731912529697E-2</v>
      </c>
      <c r="O58" s="195">
        <f t="shared" si="71"/>
        <v>8.5077034912798569E-2</v>
      </c>
      <c r="P58" s="195">
        <f t="shared" si="71"/>
        <v>8.6859358114170143E-2</v>
      </c>
      <c r="Q58" s="195">
        <f t="shared" si="71"/>
        <v>9.5018597901298199E-2</v>
      </c>
      <c r="R58" s="195">
        <f t="shared" ref="R58:V58" si="72">IF(R50=0,0,R50/R$44)</f>
        <v>9.117602137001185E-2</v>
      </c>
      <c r="S58" s="195">
        <f t="shared" si="72"/>
        <v>8.7714787517130174E-2</v>
      </c>
      <c r="T58" s="195">
        <f t="shared" si="72"/>
        <v>8.4907107546176794E-2</v>
      </c>
      <c r="U58" s="195">
        <f t="shared" si="72"/>
        <v>8.7757631993770166E-2</v>
      </c>
      <c r="V58" s="195">
        <f t="shared" si="72"/>
        <v>9.4158035987741848E-2</v>
      </c>
      <c r="W58" s="195">
        <f t="shared" ref="W58:Y58" si="73">IF(W50=0,0,W50/W$44)</f>
        <v>8.9073234881625579E-2</v>
      </c>
      <c r="X58" s="195">
        <f t="shared" si="73"/>
        <v>9.2736930828245967E-2</v>
      </c>
      <c r="Y58" s="195">
        <f t="shared" si="73"/>
        <v>9.5439707756859865E-2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290.47749595011982</v>
      </c>
      <c r="C62" s="22">
        <v>384.52982952000002</v>
      </c>
      <c r="D62" s="22">
        <v>356.58905952000009</v>
      </c>
      <c r="E62" s="22">
        <v>370.17449424000006</v>
      </c>
      <c r="F62" s="22">
        <v>389.4068282400001</v>
      </c>
      <c r="G62" s="22">
        <v>426.36274020000008</v>
      </c>
      <c r="H62" s="22">
        <v>424.5402959497485</v>
      </c>
      <c r="I62" s="22">
        <v>427.68809994974833</v>
      </c>
      <c r="J62" s="22">
        <v>430.77234594974834</v>
      </c>
      <c r="K62" s="22">
        <v>456.68788842974845</v>
      </c>
      <c r="L62" s="22">
        <v>547.61488606377816</v>
      </c>
      <c r="M62" s="22">
        <v>497.45673620307696</v>
      </c>
      <c r="N62" s="22">
        <v>459.65622630974826</v>
      </c>
      <c r="O62" s="22">
        <v>444.47311869908719</v>
      </c>
      <c r="P62" s="22">
        <v>449.57896441692941</v>
      </c>
      <c r="Q62" s="22">
        <v>421.69424930688797</v>
      </c>
      <c r="R62" s="22">
        <v>447.04245098738579</v>
      </c>
      <c r="S62" s="22">
        <v>459.62009848381746</v>
      </c>
      <c r="T62" s="22">
        <v>466.7973352665561</v>
      </c>
      <c r="U62" s="22">
        <v>435.3752000111204</v>
      </c>
      <c r="V62" s="22">
        <v>420.0242096375103</v>
      </c>
      <c r="W62" s="22">
        <v>432.20637381261406</v>
      </c>
      <c r="X62" s="22">
        <v>409.64099303502087</v>
      </c>
      <c r="Y62" s="22">
        <v>392.03363481460582</v>
      </c>
      <c r="DA62" s="57" t="s">
        <v>251</v>
      </c>
    </row>
    <row r="63" spans="1:105" ht="12" customHeight="1" x14ac:dyDescent="0.25">
      <c r="A63" s="30" t="s">
        <v>51</v>
      </c>
      <c r="B63" s="31">
        <v>48.023990710119783</v>
      </c>
      <c r="C63" s="31">
        <v>122.61512999999998</v>
      </c>
      <c r="D63" s="31">
        <v>78.265110000000021</v>
      </c>
      <c r="E63" s="31">
        <v>74.052000000000049</v>
      </c>
      <c r="F63" s="31">
        <v>74.052000000000049</v>
      </c>
      <c r="G63" s="31">
        <v>88.862400000000036</v>
      </c>
      <c r="H63" s="31">
        <v>76.520287029748346</v>
      </c>
      <c r="I63" s="31">
        <v>76.520287029748346</v>
      </c>
      <c r="J63" s="31">
        <v>76.520287029748346</v>
      </c>
      <c r="K63" s="31">
        <v>76.520287029748346</v>
      </c>
      <c r="L63" s="31">
        <v>100.86154678377821</v>
      </c>
      <c r="M63" s="31">
        <v>92.054706923076964</v>
      </c>
      <c r="N63" s="31">
        <v>54.304687029748322</v>
      </c>
      <c r="O63" s="31">
        <v>51.138199419087094</v>
      </c>
      <c r="P63" s="31">
        <v>51.355227136929415</v>
      </c>
      <c r="Q63" s="31">
        <v>48.509520746887929</v>
      </c>
      <c r="R63" s="31">
        <v>48.124157427385839</v>
      </c>
      <c r="S63" s="31">
        <v>39.598167883817389</v>
      </c>
      <c r="T63" s="31">
        <v>26.665889626555995</v>
      </c>
      <c r="U63" s="31">
        <v>18.830632531120315</v>
      </c>
      <c r="V63" s="31">
        <v>5.2796165975103699</v>
      </c>
      <c r="W63" s="31">
        <v>5.1015425726141048</v>
      </c>
      <c r="X63" s="31">
        <v>5.0271131950207408</v>
      </c>
      <c r="Y63" s="31">
        <v>4.5659292946058043</v>
      </c>
      <c r="DA63" s="59" t="s">
        <v>252</v>
      </c>
    </row>
    <row r="64" spans="1:105" ht="12" customHeight="1" x14ac:dyDescent="0.25">
      <c r="A64" s="73" t="s">
        <v>75</v>
      </c>
      <c r="B64" s="98">
        <v>93.306045240000017</v>
      </c>
      <c r="C64" s="98">
        <v>93.581039520000004</v>
      </c>
      <c r="D64" s="98">
        <v>93.581039520000004</v>
      </c>
      <c r="E64" s="98">
        <v>90.426234240000014</v>
      </c>
      <c r="F64" s="98">
        <v>93.299808240000019</v>
      </c>
      <c r="G64" s="98">
        <v>102.26743020000002</v>
      </c>
      <c r="H64" s="98">
        <v>105.31457892000003</v>
      </c>
      <c r="I64" s="98">
        <v>93.820282920000011</v>
      </c>
      <c r="J64" s="98">
        <v>90.946708920000006</v>
      </c>
      <c r="K64" s="98">
        <v>138.72442140000004</v>
      </c>
      <c r="L64" s="98">
        <v>154.46672928000004</v>
      </c>
      <c r="M64" s="98">
        <v>154.46672928000004</v>
      </c>
      <c r="N64" s="98">
        <v>154.46672928000004</v>
      </c>
      <c r="O64" s="98">
        <v>154.46672928000004</v>
      </c>
      <c r="P64" s="98">
        <v>160.21387728000002</v>
      </c>
      <c r="Q64" s="98">
        <v>142.79885856000004</v>
      </c>
      <c r="R64" s="98">
        <v>149.09599512</v>
      </c>
      <c r="S64" s="98">
        <v>158.49201096000002</v>
      </c>
      <c r="T64" s="98">
        <v>160.19630532000002</v>
      </c>
      <c r="U64" s="98">
        <v>156.45704616</v>
      </c>
      <c r="V64" s="98">
        <v>157.38454151999997</v>
      </c>
      <c r="W64" s="98">
        <v>156.05047800000006</v>
      </c>
      <c r="X64" s="98">
        <v>158.858046</v>
      </c>
      <c r="Y64" s="98">
        <v>187.57557396000001</v>
      </c>
      <c r="DA64" s="63"/>
    </row>
    <row r="65" spans="1:105" ht="12" customHeight="1" x14ac:dyDescent="0.25">
      <c r="A65" s="97" t="s">
        <v>74</v>
      </c>
      <c r="B65" s="98">
        <v>74.712924000000015</v>
      </c>
      <c r="C65" s="98">
        <v>71.83935000000001</v>
      </c>
      <c r="D65" s="98">
        <v>71.83935000000001</v>
      </c>
      <c r="E65" s="98">
        <v>71.83935000000001</v>
      </c>
      <c r="F65" s="98">
        <v>74.712924000000015</v>
      </c>
      <c r="G65" s="98">
        <v>77.58649800000002</v>
      </c>
      <c r="H65" s="98">
        <v>77.58649800000002</v>
      </c>
      <c r="I65" s="98">
        <v>66.092202000000015</v>
      </c>
      <c r="J65" s="98">
        <v>63.218628000000002</v>
      </c>
      <c r="K65" s="98">
        <v>57.471480000000007</v>
      </c>
      <c r="L65" s="98">
        <v>57.471480000000007</v>
      </c>
      <c r="M65" s="98">
        <v>57.471480000000007</v>
      </c>
      <c r="N65" s="98">
        <v>57.471480000000007</v>
      </c>
      <c r="O65" s="98">
        <v>57.471480000000007</v>
      </c>
      <c r="P65" s="98">
        <v>63.218628000000002</v>
      </c>
      <c r="Q65" s="98">
        <v>48.850758000000006</v>
      </c>
      <c r="R65" s="98">
        <v>48.850758000000006</v>
      </c>
      <c r="S65" s="98">
        <v>50.092187399999993</v>
      </c>
      <c r="T65" s="98">
        <v>42.842148840000014</v>
      </c>
      <c r="U65" s="98">
        <v>39.209860440000007</v>
      </c>
      <c r="V65" s="98">
        <v>41.396729759999992</v>
      </c>
      <c r="W65" s="98">
        <v>43.425495720000015</v>
      </c>
      <c r="X65" s="98">
        <v>46.264541399999992</v>
      </c>
      <c r="Y65" s="98">
        <v>75.000281400000006</v>
      </c>
      <c r="DA65" s="63" t="s">
        <v>253</v>
      </c>
    </row>
    <row r="66" spans="1:105" ht="12" customHeight="1" x14ac:dyDescent="0.25">
      <c r="A66" s="97" t="s">
        <v>196</v>
      </c>
      <c r="B66" s="98">
        <v>18.593121240000002</v>
      </c>
      <c r="C66" s="98">
        <v>21.741689519999994</v>
      </c>
      <c r="D66" s="98">
        <v>21.741689519999994</v>
      </c>
      <c r="E66" s="98">
        <v>18.586884240000003</v>
      </c>
      <c r="F66" s="98">
        <v>18.586884240000003</v>
      </c>
      <c r="G66" s="98">
        <v>24.680932200000001</v>
      </c>
      <c r="H66" s="98">
        <v>27.728080920000011</v>
      </c>
      <c r="I66" s="98">
        <v>27.728080919999996</v>
      </c>
      <c r="J66" s="98">
        <v>27.728080920000004</v>
      </c>
      <c r="K66" s="98">
        <v>81.252941400000026</v>
      </c>
      <c r="L66" s="98">
        <v>96.995249280000024</v>
      </c>
      <c r="M66" s="98">
        <v>96.995249280000024</v>
      </c>
      <c r="N66" s="98">
        <v>96.995249280000024</v>
      </c>
      <c r="O66" s="98">
        <v>96.995249280000024</v>
      </c>
      <c r="P66" s="98">
        <v>96.995249280000024</v>
      </c>
      <c r="Q66" s="98">
        <v>93.948100560000029</v>
      </c>
      <c r="R66" s="98">
        <v>100.24523711999998</v>
      </c>
      <c r="S66" s="98">
        <v>108.39982356000002</v>
      </c>
      <c r="T66" s="98">
        <v>117.35415648</v>
      </c>
      <c r="U66" s="98">
        <v>117.24718572</v>
      </c>
      <c r="V66" s="98">
        <v>115.98781175999997</v>
      </c>
      <c r="W66" s="98">
        <v>112.62498228000004</v>
      </c>
      <c r="X66" s="98">
        <v>112.59350460000002</v>
      </c>
      <c r="Y66" s="98">
        <v>112.57529256000001</v>
      </c>
      <c r="DA66" s="63" t="s">
        <v>254</v>
      </c>
    </row>
    <row r="67" spans="1:105" ht="12" customHeight="1" x14ac:dyDescent="0.25">
      <c r="A67" s="73" t="s">
        <v>189</v>
      </c>
      <c r="B67" s="98">
        <v>149.14746000000002</v>
      </c>
      <c r="C67" s="98">
        <v>168.33366000000001</v>
      </c>
      <c r="D67" s="98">
        <v>184.74291000000002</v>
      </c>
      <c r="E67" s="98">
        <v>205.69626</v>
      </c>
      <c r="F67" s="98">
        <v>222.05502000000001</v>
      </c>
      <c r="G67" s="98">
        <v>235.23290999999998</v>
      </c>
      <c r="H67" s="98">
        <v>242.70543000000012</v>
      </c>
      <c r="I67" s="98">
        <v>257.34753000000001</v>
      </c>
      <c r="J67" s="98">
        <v>263.30534999999998</v>
      </c>
      <c r="K67" s="98">
        <v>241.44318000000004</v>
      </c>
      <c r="L67" s="98">
        <v>292.28660999999988</v>
      </c>
      <c r="M67" s="98">
        <v>250.93529999999996</v>
      </c>
      <c r="N67" s="98">
        <v>250.8848099999999</v>
      </c>
      <c r="O67" s="98">
        <v>238.86819000000006</v>
      </c>
      <c r="P67" s="98">
        <v>238.00985999999997</v>
      </c>
      <c r="Q67" s="98">
        <v>230.38587000000004</v>
      </c>
      <c r="R67" s="98">
        <v>249.82229843999994</v>
      </c>
      <c r="S67" s="98">
        <v>261.52991964000006</v>
      </c>
      <c r="T67" s="98">
        <v>279.93514032000007</v>
      </c>
      <c r="U67" s="98">
        <v>260.08752132000006</v>
      </c>
      <c r="V67" s="98">
        <v>257.36005151999996</v>
      </c>
      <c r="W67" s="98">
        <v>271.0543532399999</v>
      </c>
      <c r="X67" s="98">
        <v>245.75583384000009</v>
      </c>
      <c r="Y67" s="98">
        <v>199.89213156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290.47749595011982</v>
      </c>
      <c r="C78" s="203">
        <f t="shared" si="74"/>
        <v>384.52982952000002</v>
      </c>
      <c r="D78" s="203">
        <f t="shared" si="74"/>
        <v>356.58905951999998</v>
      </c>
      <c r="E78" s="203">
        <f t="shared" si="74"/>
        <v>370.17449424</v>
      </c>
      <c r="F78" s="203">
        <f t="shared" si="74"/>
        <v>389.40682824000004</v>
      </c>
      <c r="G78" s="203">
        <f t="shared" si="74"/>
        <v>426.36274019999985</v>
      </c>
      <c r="H78" s="203">
        <f t="shared" si="74"/>
        <v>424.54029594974838</v>
      </c>
      <c r="I78" s="203">
        <f t="shared" si="74"/>
        <v>427.68809994974833</v>
      </c>
      <c r="J78" s="203">
        <f t="shared" si="74"/>
        <v>430.77234594974834</v>
      </c>
      <c r="K78" s="203">
        <f t="shared" si="74"/>
        <v>456.68788842974845</v>
      </c>
      <c r="L78" s="203">
        <f t="shared" si="74"/>
        <v>547.61488606377827</v>
      </c>
      <c r="M78" s="203">
        <f t="shared" si="74"/>
        <v>497.45673620307679</v>
      </c>
      <c r="N78" s="203">
        <f t="shared" si="74"/>
        <v>459.65622630974804</v>
      </c>
      <c r="O78" s="203">
        <f t="shared" si="74"/>
        <v>444.47311869908685</v>
      </c>
      <c r="P78" s="203">
        <f t="shared" si="74"/>
        <v>449.57896441692907</v>
      </c>
      <c r="Q78" s="203">
        <f t="shared" si="74"/>
        <v>421.69424930688774</v>
      </c>
      <c r="R78" s="203">
        <f t="shared" ref="R78:V78" si="75">R79+R84</f>
        <v>447.04245098738545</v>
      </c>
      <c r="S78" s="203">
        <f t="shared" si="75"/>
        <v>459.62009848381734</v>
      </c>
      <c r="T78" s="203">
        <f t="shared" si="75"/>
        <v>466.79733526655639</v>
      </c>
      <c r="U78" s="203">
        <f t="shared" si="75"/>
        <v>435.37520001112068</v>
      </c>
      <c r="V78" s="203">
        <f t="shared" si="75"/>
        <v>420.02420963751075</v>
      </c>
      <c r="W78" s="203">
        <f t="shared" ref="W78:Y78" si="76">W79+W84</f>
        <v>432.20637381261412</v>
      </c>
      <c r="X78" s="203">
        <f t="shared" si="76"/>
        <v>409.64099303502098</v>
      </c>
      <c r="Y78" s="203">
        <f t="shared" si="76"/>
        <v>392.03363481460622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290.47749595011982</v>
      </c>
      <c r="C79" s="192">
        <f t="shared" si="77"/>
        <v>384.52982952000002</v>
      </c>
      <c r="D79" s="192">
        <f t="shared" si="77"/>
        <v>356.58905951999998</v>
      </c>
      <c r="E79" s="192">
        <f t="shared" si="77"/>
        <v>370.17449424</v>
      </c>
      <c r="F79" s="192">
        <f t="shared" si="77"/>
        <v>389.40682824000004</v>
      </c>
      <c r="G79" s="192">
        <f t="shared" si="77"/>
        <v>426.36274019999985</v>
      </c>
      <c r="H79" s="192">
        <f t="shared" si="77"/>
        <v>424.54029594974838</v>
      </c>
      <c r="I79" s="192">
        <f t="shared" si="77"/>
        <v>427.68809994974833</v>
      </c>
      <c r="J79" s="192">
        <f t="shared" si="77"/>
        <v>430.77234594974834</v>
      </c>
      <c r="K79" s="192">
        <f t="shared" si="77"/>
        <v>456.68788842974845</v>
      </c>
      <c r="L79" s="192">
        <f t="shared" si="77"/>
        <v>547.61488606377827</v>
      </c>
      <c r="M79" s="192">
        <f t="shared" si="77"/>
        <v>497.45673620307679</v>
      </c>
      <c r="N79" s="192">
        <f t="shared" si="77"/>
        <v>459.65622630974804</v>
      </c>
      <c r="O79" s="192">
        <f t="shared" si="77"/>
        <v>444.47311869908685</v>
      </c>
      <c r="P79" s="192">
        <f t="shared" si="77"/>
        <v>449.57896441692907</v>
      </c>
      <c r="Q79" s="192">
        <f t="shared" si="77"/>
        <v>421.69424930688774</v>
      </c>
      <c r="R79" s="192">
        <f t="shared" ref="R79:V79" si="78">SUM(R80:R83)</f>
        <v>447.04245098738545</v>
      </c>
      <c r="S79" s="192">
        <f t="shared" si="78"/>
        <v>459.62009848381734</v>
      </c>
      <c r="T79" s="192">
        <f t="shared" si="78"/>
        <v>466.79733526655639</v>
      </c>
      <c r="U79" s="192">
        <f t="shared" si="78"/>
        <v>435.37520001112068</v>
      </c>
      <c r="V79" s="192">
        <f t="shared" si="78"/>
        <v>420.02420963751075</v>
      </c>
      <c r="W79" s="192">
        <f t="shared" ref="W79:Y79" si="79">SUM(W80:W83)</f>
        <v>432.20637381261412</v>
      </c>
      <c r="X79" s="192">
        <f t="shared" si="79"/>
        <v>409.64099303502098</v>
      </c>
      <c r="Y79" s="192">
        <f t="shared" si="79"/>
        <v>392.03363481460622</v>
      </c>
      <c r="DA79" s="213" t="s">
        <v>265</v>
      </c>
    </row>
    <row r="80" spans="1:105" ht="12" customHeight="1" x14ac:dyDescent="0.25">
      <c r="A80" s="97" t="s">
        <v>57</v>
      </c>
      <c r="B80" s="74">
        <v>189.11588347390827</v>
      </c>
      <c r="C80" s="74">
        <v>277.99764650491466</v>
      </c>
      <c r="D80" s="74">
        <v>249.47128520946194</v>
      </c>
      <c r="E80" s="74">
        <v>261.37702113698327</v>
      </c>
      <c r="F80" s="74">
        <v>274.16123825901502</v>
      </c>
      <c r="G80" s="74">
        <v>303.66396540841424</v>
      </c>
      <c r="H80" s="74">
        <v>299.92711451546654</v>
      </c>
      <c r="I80" s="74">
        <v>310.41002364664541</v>
      </c>
      <c r="J80" s="74">
        <v>311.12533179850186</v>
      </c>
      <c r="K80" s="74">
        <v>341.77392593490373</v>
      </c>
      <c r="L80" s="74">
        <v>407.97261779990095</v>
      </c>
      <c r="M80" s="74">
        <v>370.87314265388392</v>
      </c>
      <c r="N80" s="74">
        <v>337.12102886278109</v>
      </c>
      <c r="O80" s="74">
        <v>322.14826620886515</v>
      </c>
      <c r="P80" s="74">
        <v>323.42802718811151</v>
      </c>
      <c r="Q80" s="74">
        <v>306.30723459623857</v>
      </c>
      <c r="R80" s="74">
        <v>324.81284501565449</v>
      </c>
      <c r="S80" s="74">
        <v>340.52998395137928</v>
      </c>
      <c r="T80" s="74">
        <v>350.64852208886083</v>
      </c>
      <c r="U80" s="74">
        <v>327.50281078001024</v>
      </c>
      <c r="V80" s="74">
        <v>306.60417241710616</v>
      </c>
      <c r="W80" s="74">
        <v>315.2585505448659</v>
      </c>
      <c r="X80" s="74">
        <v>296.30338883104162</v>
      </c>
      <c r="Y80" s="74">
        <v>261.23611018550218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30.574794339797165</v>
      </c>
      <c r="C82" s="74">
        <v>38.222157717006411</v>
      </c>
      <c r="D82" s="74">
        <v>36.810379029288612</v>
      </c>
      <c r="E82" s="74">
        <v>37.917053973892138</v>
      </c>
      <c r="F82" s="74">
        <v>39.952485695572555</v>
      </c>
      <c r="G82" s="74">
        <v>45.45288117634383</v>
      </c>
      <c r="H82" s="74">
        <v>46.863649254828374</v>
      </c>
      <c r="I82" s="74">
        <v>49.273905101279666</v>
      </c>
      <c r="J82" s="74">
        <v>53.383305169887677</v>
      </c>
      <c r="K82" s="74">
        <v>54.894343781247734</v>
      </c>
      <c r="L82" s="74">
        <v>74.374534360018899</v>
      </c>
      <c r="M82" s="74">
        <v>63.779598755767118</v>
      </c>
      <c r="N82" s="74">
        <v>60.0769915104174</v>
      </c>
      <c r="O82" s="74">
        <v>60.050213241935992</v>
      </c>
      <c r="P82" s="74">
        <v>58.461619594443604</v>
      </c>
      <c r="Q82" s="74">
        <v>60.67542053961008</v>
      </c>
      <c r="R82" s="74">
        <v>66.539398364873449</v>
      </c>
      <c r="S82" s="74">
        <v>62.398575195375038</v>
      </c>
      <c r="T82" s="74">
        <v>65.192659099597421</v>
      </c>
      <c r="U82" s="74">
        <v>61.157497511163491</v>
      </c>
      <c r="V82" s="74">
        <v>63.684092948116771</v>
      </c>
      <c r="W82" s="74">
        <v>65.445723274194165</v>
      </c>
      <c r="X82" s="74">
        <v>59.913566088218793</v>
      </c>
      <c r="Y82" s="74">
        <v>52.627612226317453</v>
      </c>
      <c r="DA82" s="90" t="s">
        <v>268</v>
      </c>
    </row>
    <row r="83" spans="1:105" ht="12" customHeight="1" x14ac:dyDescent="0.25">
      <c r="A83" s="107" t="s">
        <v>54</v>
      </c>
      <c r="B83" s="193">
        <v>70.786818136414382</v>
      </c>
      <c r="C83" s="193">
        <v>68.310025298078912</v>
      </c>
      <c r="D83" s="193">
        <v>70.30739528124947</v>
      </c>
      <c r="E83" s="193">
        <v>70.880419129124604</v>
      </c>
      <c r="F83" s="193">
        <v>75.293104285412468</v>
      </c>
      <c r="G83" s="193">
        <v>77.245893615241783</v>
      </c>
      <c r="H83" s="193">
        <v>77.749532179453439</v>
      </c>
      <c r="I83" s="193">
        <v>68.004171201823269</v>
      </c>
      <c r="J83" s="193">
        <v>66.26370898135886</v>
      </c>
      <c r="K83" s="193">
        <v>60.019618713596948</v>
      </c>
      <c r="L83" s="193">
        <v>65.267733903858399</v>
      </c>
      <c r="M83" s="193">
        <v>62.803994793425794</v>
      </c>
      <c r="N83" s="193">
        <v>62.458205936549554</v>
      </c>
      <c r="O83" s="193">
        <v>62.274639248285723</v>
      </c>
      <c r="P83" s="193">
        <v>67.68931763437395</v>
      </c>
      <c r="Q83" s="193">
        <v>54.711594171039103</v>
      </c>
      <c r="R83" s="193">
        <v>55.690207606857484</v>
      </c>
      <c r="S83" s="193">
        <v>56.691539337063041</v>
      </c>
      <c r="T83" s="193">
        <v>50.956154078098166</v>
      </c>
      <c r="U83" s="193">
        <v>46.714891719946905</v>
      </c>
      <c r="V83" s="193">
        <v>49.735944272287838</v>
      </c>
      <c r="W83" s="193">
        <v>51.502099993554047</v>
      </c>
      <c r="X83" s="193">
        <v>53.424038115760609</v>
      </c>
      <c r="Y83" s="193">
        <v>78.169912402786551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0.65105175481952948</v>
      </c>
      <c r="C88" s="196">
        <f t="shared" si="86"/>
        <v>0.72295469730380313</v>
      </c>
      <c r="D88" s="196">
        <f t="shared" si="86"/>
        <v>0.69960442854099925</v>
      </c>
      <c r="E88" s="196">
        <f t="shared" si="86"/>
        <v>0.70609138447967013</v>
      </c>
      <c r="F88" s="196">
        <f t="shared" si="86"/>
        <v>0.70404835862313997</v>
      </c>
      <c r="G88" s="196">
        <f t="shared" si="86"/>
        <v>0.71221975275318472</v>
      </c>
      <c r="H88" s="196">
        <f t="shared" si="86"/>
        <v>0.70647502104480575</v>
      </c>
      <c r="I88" s="196">
        <f t="shared" si="86"/>
        <v>0.72578597272899892</v>
      </c>
      <c r="J88" s="196">
        <f t="shared" si="86"/>
        <v>0.722250011459176</v>
      </c>
      <c r="K88" s="196">
        <f t="shared" si="86"/>
        <v>0.74837527903365508</v>
      </c>
      <c r="L88" s="196">
        <f t="shared" si="86"/>
        <v>0.74499913750041158</v>
      </c>
      <c r="M88" s="196">
        <f t="shared" si="86"/>
        <v>0.745538487396183</v>
      </c>
      <c r="N88" s="196">
        <f t="shared" si="86"/>
        <v>0.73341991159194198</v>
      </c>
      <c r="O88" s="196">
        <f t="shared" si="86"/>
        <v>0.72478683784465947</v>
      </c>
      <c r="P88" s="196">
        <f t="shared" si="86"/>
        <v>0.71940204677408326</v>
      </c>
      <c r="Q88" s="196">
        <f t="shared" si="86"/>
        <v>0.72637280470316223</v>
      </c>
      <c r="R88" s="196">
        <f t="shared" ref="R88:V88" si="87">IF(R80=0,0,R80/R$78)</f>
        <v>0.72658165750979209</v>
      </c>
      <c r="S88" s="196">
        <f t="shared" si="87"/>
        <v>0.74089445843362944</v>
      </c>
      <c r="T88" s="196">
        <f t="shared" si="87"/>
        <v>0.75117935685864434</v>
      </c>
      <c r="U88" s="196">
        <f t="shared" si="87"/>
        <v>0.75223120373334285</v>
      </c>
      <c r="V88" s="196">
        <f t="shared" si="87"/>
        <v>0.72996785752352622</v>
      </c>
      <c r="W88" s="196">
        <f t="shared" ref="W88:Y88" si="88">IF(W80=0,0,W80/W$78)</f>
        <v>0.72941670842075157</v>
      </c>
      <c r="X88" s="196">
        <f t="shared" si="88"/>
        <v>0.72332455459532119</v>
      </c>
      <c r="Y88" s="196">
        <f t="shared" si="88"/>
        <v>0.66636147255334721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0.1052570156589597</v>
      </c>
      <c r="C90" s="197">
        <f t="shared" si="92"/>
        <v>9.9399720860975274E-2</v>
      </c>
      <c r="D90" s="197">
        <f t="shared" si="92"/>
        <v>0.10322913181587398</v>
      </c>
      <c r="E90" s="197">
        <f t="shared" si="92"/>
        <v>0.10243021754305116</v>
      </c>
      <c r="F90" s="197">
        <f t="shared" si="92"/>
        <v>0.10259831825791446</v>
      </c>
      <c r="G90" s="197">
        <f t="shared" si="92"/>
        <v>0.1066061287508909</v>
      </c>
      <c r="H90" s="197">
        <f t="shared" si="92"/>
        <v>0.11038681063240105</v>
      </c>
      <c r="I90" s="197">
        <f t="shared" si="92"/>
        <v>0.11520990438375338</v>
      </c>
      <c r="J90" s="197">
        <f t="shared" si="92"/>
        <v>0.12392463367672886</v>
      </c>
      <c r="K90" s="197">
        <f t="shared" si="92"/>
        <v>0.12020100635905531</v>
      </c>
      <c r="L90" s="197">
        <f t="shared" si="92"/>
        <v>0.13581539920256447</v>
      </c>
      <c r="M90" s="197">
        <f t="shared" si="92"/>
        <v>0.12821134807134338</v>
      </c>
      <c r="N90" s="197">
        <f t="shared" si="92"/>
        <v>0.1306998318998803</v>
      </c>
      <c r="O90" s="197">
        <f t="shared" si="92"/>
        <v>0.13510426326274783</v>
      </c>
      <c r="P90" s="197">
        <f t="shared" si="92"/>
        <v>0.13003637674699489</v>
      </c>
      <c r="Q90" s="197">
        <f t="shared" si="92"/>
        <v>0.1438848659647089</v>
      </c>
      <c r="R90" s="197">
        <f t="shared" ref="R90:V90" si="93">IF(R82=0,0,R82/R$78)</f>
        <v>0.14884357898876821</v>
      </c>
      <c r="S90" s="197">
        <f t="shared" si="93"/>
        <v>0.13576119800072672</v>
      </c>
      <c r="T90" s="197">
        <f t="shared" si="93"/>
        <v>0.13965944998887</v>
      </c>
      <c r="U90" s="197">
        <f t="shared" si="93"/>
        <v>0.14047078820658906</v>
      </c>
      <c r="V90" s="197">
        <f t="shared" si="93"/>
        <v>0.15162005305141199</v>
      </c>
      <c r="W90" s="197">
        <f t="shared" ref="W90:Y90" si="94">IF(W82=0,0,W82/W$78)</f>
        <v>0.15142239272613917</v>
      </c>
      <c r="X90" s="197">
        <f t="shared" si="94"/>
        <v>0.14625871703981702</v>
      </c>
      <c r="Y90" s="197">
        <f t="shared" si="94"/>
        <v>0.13424259439169089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0.24369122952151084</v>
      </c>
      <c r="C91" s="198">
        <f t="shared" si="95"/>
        <v>0.17764558183522144</v>
      </c>
      <c r="D91" s="198">
        <f t="shared" si="95"/>
        <v>0.19716643964312691</v>
      </c>
      <c r="E91" s="198">
        <f t="shared" si="95"/>
        <v>0.19147839797727875</v>
      </c>
      <c r="F91" s="198">
        <f t="shared" si="95"/>
        <v>0.19335332311894557</v>
      </c>
      <c r="G91" s="198">
        <f t="shared" si="95"/>
        <v>0.18117411849592435</v>
      </c>
      <c r="H91" s="198">
        <f t="shared" si="95"/>
        <v>0.18313816832279314</v>
      </c>
      <c r="I91" s="198">
        <f t="shared" si="95"/>
        <v>0.15900412288724772</v>
      </c>
      <c r="J91" s="198">
        <f t="shared" si="95"/>
        <v>0.15382535486409529</v>
      </c>
      <c r="K91" s="198">
        <f t="shared" si="95"/>
        <v>0.13142371460728955</v>
      </c>
      <c r="L91" s="198">
        <f t="shared" si="95"/>
        <v>0.11918546329702395</v>
      </c>
      <c r="M91" s="198">
        <f t="shared" si="95"/>
        <v>0.12625016453247367</v>
      </c>
      <c r="N91" s="198">
        <f t="shared" si="95"/>
        <v>0.13588025650817773</v>
      </c>
      <c r="O91" s="198">
        <f t="shared" si="95"/>
        <v>0.14010889889259273</v>
      </c>
      <c r="P91" s="198">
        <f t="shared" si="95"/>
        <v>0.15056157647892185</v>
      </c>
      <c r="Q91" s="198">
        <f t="shared" si="95"/>
        <v>0.1297423293321289</v>
      </c>
      <c r="R91" s="198">
        <f t="shared" ref="R91:V91" si="96">IF(R83=0,0,R83/R$78)</f>
        <v>0.12457476350143969</v>
      </c>
      <c r="S91" s="198">
        <f t="shared" si="96"/>
        <v>0.12334434356564387</v>
      </c>
      <c r="T91" s="198">
        <f t="shared" si="96"/>
        <v>0.10916119315248565</v>
      </c>
      <c r="U91" s="198">
        <f t="shared" si="96"/>
        <v>0.10729800806006791</v>
      </c>
      <c r="V91" s="198">
        <f t="shared" si="96"/>
        <v>0.11841208942506183</v>
      </c>
      <c r="W91" s="198">
        <f t="shared" ref="W91:Y91" si="97">IF(W83=0,0,W83/W$78)</f>
        <v>0.11916089885310928</v>
      </c>
      <c r="X91" s="198">
        <f t="shared" si="97"/>
        <v>0.13041672836486187</v>
      </c>
      <c r="Y91" s="198">
        <f t="shared" si="97"/>
        <v>0.19939593305496178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17654.817333911567</v>
      </c>
      <c r="C96" s="203">
        <f t="shared" si="101"/>
        <v>19204.942066574258</v>
      </c>
      <c r="D96" s="203">
        <f t="shared" si="101"/>
        <v>19084.83741080005</v>
      </c>
      <c r="E96" s="203">
        <f t="shared" si="101"/>
        <v>19910.018583565001</v>
      </c>
      <c r="F96" s="203">
        <f t="shared" si="101"/>
        <v>19507.336667872201</v>
      </c>
      <c r="G96" s="203">
        <f t="shared" si="101"/>
        <v>19891.295805423622</v>
      </c>
      <c r="H96" s="203">
        <f t="shared" si="101"/>
        <v>19925.776184300859</v>
      </c>
      <c r="I96" s="203">
        <f t="shared" si="101"/>
        <v>19750.841288213112</v>
      </c>
      <c r="J96" s="203">
        <f t="shared" si="101"/>
        <v>19596.677800995243</v>
      </c>
      <c r="K96" s="203">
        <f t="shared" si="101"/>
        <v>20431.622709046631</v>
      </c>
      <c r="L96" s="203">
        <f t="shared" si="101"/>
        <v>18765.534111394009</v>
      </c>
      <c r="M96" s="203">
        <f t="shared" si="101"/>
        <v>17975.26337232989</v>
      </c>
      <c r="N96" s="203">
        <f t="shared" si="101"/>
        <v>18761.201882291185</v>
      </c>
      <c r="O96" s="203">
        <f t="shared" si="101"/>
        <v>17381.509016656291</v>
      </c>
      <c r="P96" s="203">
        <f t="shared" si="101"/>
        <v>16958.43770599868</v>
      </c>
      <c r="Q96" s="203">
        <f t="shared" si="101"/>
        <v>15489.461741907822</v>
      </c>
      <c r="R96" s="203">
        <f t="shared" si="101"/>
        <v>16078.724224670101</v>
      </c>
      <c r="S96" s="203">
        <f t="shared" si="101"/>
        <v>16496.315431775885</v>
      </c>
      <c r="T96" s="203">
        <f t="shared" si="101"/>
        <v>16825.222525777739</v>
      </c>
      <c r="U96" s="203">
        <f t="shared" si="101"/>
        <v>16135.285929814898</v>
      </c>
      <c r="V96" s="203">
        <f t="shared" si="101"/>
        <v>15498.565825674645</v>
      </c>
      <c r="W96" s="203">
        <f t="shared" si="101"/>
        <v>16713.841253379756</v>
      </c>
      <c r="X96" s="203">
        <f t="shared" ref="X96:Y96" si="102">X44*11630*1000/X$6</f>
        <v>15476.055419683971</v>
      </c>
      <c r="Y96" s="203">
        <f t="shared" si="102"/>
        <v>14746.068771791146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16535.988552769122</v>
      </c>
      <c r="C97" s="192">
        <f t="shared" si="103"/>
        <v>18053.501840215253</v>
      </c>
      <c r="D97" s="192">
        <f t="shared" si="103"/>
        <v>17891.289302198267</v>
      </c>
      <c r="E97" s="192">
        <f t="shared" si="103"/>
        <v>18672.752631058116</v>
      </c>
      <c r="F97" s="192">
        <f t="shared" si="103"/>
        <v>18224.063515053098</v>
      </c>
      <c r="G97" s="192">
        <f t="shared" si="103"/>
        <v>18553.152408970203</v>
      </c>
      <c r="H97" s="192">
        <f t="shared" si="103"/>
        <v>18519.861476792397</v>
      </c>
      <c r="I97" s="192">
        <f t="shared" si="103"/>
        <v>18299.517451050291</v>
      </c>
      <c r="J97" s="192">
        <f t="shared" si="103"/>
        <v>18128.006033899353</v>
      </c>
      <c r="K97" s="192">
        <f t="shared" si="103"/>
        <v>18945.539189697396</v>
      </c>
      <c r="L97" s="192">
        <f t="shared" si="103"/>
        <v>17269.428913826472</v>
      </c>
      <c r="M97" s="192">
        <f t="shared" si="103"/>
        <v>16487.989625071354</v>
      </c>
      <c r="N97" s="192">
        <f t="shared" si="103"/>
        <v>17277.428721852299</v>
      </c>
      <c r="O97" s="192">
        <f t="shared" si="103"/>
        <v>15902.741767209101</v>
      </c>
      <c r="P97" s="192">
        <f t="shared" si="103"/>
        <v>15485.438692236492</v>
      </c>
      <c r="Q97" s="192">
        <f t="shared" si="103"/>
        <v>14017.67480494594</v>
      </c>
      <c r="R97" s="192">
        <f t="shared" si="103"/>
        <v>14612.730121159051</v>
      </c>
      <c r="S97" s="192">
        <f t="shared" si="103"/>
        <v>15049.344628862111</v>
      </c>
      <c r="T97" s="192">
        <f t="shared" si="103"/>
        <v>15396.641547293175</v>
      </c>
      <c r="U97" s="192">
        <f t="shared" si="103"/>
        <v>14719.291445071945</v>
      </c>
      <c r="V97" s="192">
        <f t="shared" si="103"/>
        <v>14039.251306902386</v>
      </c>
      <c r="W97" s="192">
        <f t="shared" si="103"/>
        <v>15225.085345643258</v>
      </c>
      <c r="X97" s="192">
        <f t="shared" ref="X97:Y97" si="104">X45*11630*1000/X$6</f>
        <v>14040.853538734638</v>
      </c>
      <c r="Y97" s="192">
        <f t="shared" si="104"/>
        <v>13338.708277648841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13434.739873091514</v>
      </c>
      <c r="C98" s="74">
        <f t="shared" si="105"/>
        <v>14932.41299002447</v>
      </c>
      <c r="D98" s="74">
        <f t="shared" si="105"/>
        <v>14698.461075556015</v>
      </c>
      <c r="E98" s="74">
        <f t="shared" si="105"/>
        <v>15406.302951502987</v>
      </c>
      <c r="F98" s="74">
        <f t="shared" si="105"/>
        <v>15005.945782171873</v>
      </c>
      <c r="G98" s="74">
        <f t="shared" si="105"/>
        <v>15226.275926752727</v>
      </c>
      <c r="H98" s="74">
        <f t="shared" si="105"/>
        <v>15115.356209844296</v>
      </c>
      <c r="I98" s="74">
        <f t="shared" si="105"/>
        <v>14941.188505967702</v>
      </c>
      <c r="J98" s="74">
        <f t="shared" si="105"/>
        <v>14579.149308687014</v>
      </c>
      <c r="K98" s="74">
        <f t="shared" si="105"/>
        <v>15447.167914646907</v>
      </c>
      <c r="L98" s="74">
        <f t="shared" si="105"/>
        <v>13618.866068880034</v>
      </c>
      <c r="M98" s="74">
        <f t="shared" si="105"/>
        <v>13076.38195535828</v>
      </c>
      <c r="N98" s="74">
        <f t="shared" si="105"/>
        <v>13746.907727079179</v>
      </c>
      <c r="O98" s="74">
        <f t="shared" si="105"/>
        <v>12535.427038108483</v>
      </c>
      <c r="P98" s="74">
        <f t="shared" si="105"/>
        <v>12256.397044932017</v>
      </c>
      <c r="Q98" s="74">
        <f t="shared" si="105"/>
        <v>10929.333291899846</v>
      </c>
      <c r="R98" s="74">
        <f t="shared" si="105"/>
        <v>11352.172583656708</v>
      </c>
      <c r="S98" s="74">
        <f t="shared" si="105"/>
        <v>11960.866575120477</v>
      </c>
      <c r="T98" s="74">
        <f t="shared" si="105"/>
        <v>12262.371131014635</v>
      </c>
      <c r="U98" s="74">
        <f t="shared" si="105"/>
        <v>11737.555293964026</v>
      </c>
      <c r="V98" s="74">
        <f t="shared" si="105"/>
        <v>10980.382409795617</v>
      </c>
      <c r="W98" s="74">
        <f t="shared" si="105"/>
        <v>11935.367885692718</v>
      </c>
      <c r="X98" s="74">
        <f t="shared" ref="X98:Y98" si="106">X46*11630*1000/X$6</f>
        <v>11031.499478005218</v>
      </c>
      <c r="Y98" s="74">
        <f t="shared" si="106"/>
        <v>10382.876391598724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6.6308194812306044E-3</v>
      </c>
      <c r="C99" s="74">
        <f t="shared" si="107"/>
        <v>8.3565322137133177E-3</v>
      </c>
      <c r="D99" s="74">
        <f t="shared" si="107"/>
        <v>1.0816605909473188E-2</v>
      </c>
      <c r="E99" s="74">
        <f t="shared" si="107"/>
        <v>1.3542272396084298E-2</v>
      </c>
      <c r="F99" s="74">
        <f t="shared" si="107"/>
        <v>1.8741886295423692E-2</v>
      </c>
      <c r="G99" s="74">
        <f t="shared" si="107"/>
        <v>2.844579865914652E-2</v>
      </c>
      <c r="H99" s="74">
        <f t="shared" si="107"/>
        <v>9.7700592409948675E-2</v>
      </c>
      <c r="I99" s="74">
        <f t="shared" si="107"/>
        <v>0.11401245597241016</v>
      </c>
      <c r="J99" s="74">
        <f t="shared" si="107"/>
        <v>0.15842217888916013</v>
      </c>
      <c r="K99" s="74">
        <f t="shared" si="107"/>
        <v>0.19409978106607362</v>
      </c>
      <c r="L99" s="74">
        <f t="shared" si="107"/>
        <v>0.54244339700847621</v>
      </c>
      <c r="M99" s="74">
        <f t="shared" si="107"/>
        <v>0.30382907882982729</v>
      </c>
      <c r="N99" s="74">
        <f t="shared" si="107"/>
        <v>0.3551511314640356</v>
      </c>
      <c r="O99" s="74">
        <f t="shared" si="107"/>
        <v>0.34617040945881122</v>
      </c>
      <c r="P99" s="74">
        <f t="shared" si="107"/>
        <v>0.50625112061036881</v>
      </c>
      <c r="Q99" s="74">
        <f t="shared" si="107"/>
        <v>0.40053090301815553</v>
      </c>
      <c r="R99" s="74">
        <f t="shared" si="107"/>
        <v>0.43821593604696085</v>
      </c>
      <c r="S99" s="74">
        <f t="shared" si="107"/>
        <v>0.46836926872735374</v>
      </c>
      <c r="T99" s="74">
        <f t="shared" si="107"/>
        <v>0.66855438027352265</v>
      </c>
      <c r="U99" s="74">
        <f t="shared" si="107"/>
        <v>0.51681437893758786</v>
      </c>
      <c r="V99" s="74">
        <f t="shared" si="107"/>
        <v>0.57975707800967935</v>
      </c>
      <c r="W99" s="74">
        <f t="shared" si="107"/>
        <v>1.0820663651164797</v>
      </c>
      <c r="X99" s="74">
        <f t="shared" ref="X99:Y99" si="108">X47*11630*1000/X$6</f>
        <v>1.1874290404490582</v>
      </c>
      <c r="Y99" s="74">
        <f t="shared" si="108"/>
        <v>1.2897527579342667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2348.0334023713453</v>
      </c>
      <c r="C100" s="74">
        <f t="shared" si="109"/>
        <v>2367.7791388804981</v>
      </c>
      <c r="D100" s="74">
        <f t="shared" si="109"/>
        <v>2374.1876409318056</v>
      </c>
      <c r="E100" s="74">
        <f t="shared" si="109"/>
        <v>2388.8124690246791</v>
      </c>
      <c r="F100" s="74">
        <f t="shared" si="109"/>
        <v>2281.1393260456339</v>
      </c>
      <c r="G100" s="74">
        <f t="shared" si="109"/>
        <v>2405.6253221333695</v>
      </c>
      <c r="H100" s="74">
        <f t="shared" si="109"/>
        <v>2454.8486939165941</v>
      </c>
      <c r="I100" s="74">
        <f t="shared" si="109"/>
        <v>2458.5760564813982</v>
      </c>
      <c r="J100" s="74">
        <f t="shared" si="109"/>
        <v>2614.1129152445928</v>
      </c>
      <c r="K100" s="74">
        <f t="shared" si="109"/>
        <v>2566.6167920059979</v>
      </c>
      <c r="L100" s="74">
        <f t="shared" si="109"/>
        <v>2694.0873473016541</v>
      </c>
      <c r="M100" s="74">
        <f t="shared" si="109"/>
        <v>2504.5225210223039</v>
      </c>
      <c r="N100" s="74">
        <f t="shared" si="109"/>
        <v>2596.2487515609387</v>
      </c>
      <c r="O100" s="74">
        <f t="shared" si="109"/>
        <v>2479.0393670321419</v>
      </c>
      <c r="P100" s="74">
        <f t="shared" si="109"/>
        <v>2341.560445162816</v>
      </c>
      <c r="Q100" s="74">
        <f t="shared" si="109"/>
        <v>2302.9941868869064</v>
      </c>
      <c r="R100" s="74">
        <f t="shared" si="109"/>
        <v>2457.8030250782517</v>
      </c>
      <c r="S100" s="74">
        <f t="shared" si="109"/>
        <v>2306.8432171760874</v>
      </c>
      <c r="T100" s="74">
        <f t="shared" si="109"/>
        <v>2363.6915952965537</v>
      </c>
      <c r="U100" s="74">
        <f t="shared" si="109"/>
        <v>2261.0835508089704</v>
      </c>
      <c r="V100" s="74">
        <f t="shared" si="109"/>
        <v>2320.2460581877162</v>
      </c>
      <c r="W100" s="74">
        <f t="shared" si="109"/>
        <v>2530.98552586597</v>
      </c>
      <c r="X100" s="74">
        <f t="shared" ref="X100:Y100" si="110">X48*11630*1000/X$6</f>
        <v>2267.5387852814697</v>
      </c>
      <c r="Y100" s="74">
        <f t="shared" si="110"/>
        <v>2109.2790267740374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753.20864648678469</v>
      </c>
      <c r="C101" s="193">
        <f t="shared" si="111"/>
        <v>753.30135477807551</v>
      </c>
      <c r="D101" s="193">
        <f t="shared" si="111"/>
        <v>818.62976910453631</v>
      </c>
      <c r="E101" s="193">
        <f t="shared" si="111"/>
        <v>877.623668258056</v>
      </c>
      <c r="F101" s="193">
        <f t="shared" si="111"/>
        <v>936.95966494929382</v>
      </c>
      <c r="G101" s="193">
        <f t="shared" si="111"/>
        <v>921.22271428544843</v>
      </c>
      <c r="H101" s="193">
        <f t="shared" si="111"/>
        <v>949.55887243910252</v>
      </c>
      <c r="I101" s="193">
        <f t="shared" si="111"/>
        <v>899.63887614522025</v>
      </c>
      <c r="J101" s="193">
        <f t="shared" si="111"/>
        <v>934.58538778885941</v>
      </c>
      <c r="K101" s="193">
        <f t="shared" si="111"/>
        <v>931.56038326342889</v>
      </c>
      <c r="L101" s="193">
        <f t="shared" si="111"/>
        <v>955.93305424778089</v>
      </c>
      <c r="M101" s="193">
        <f t="shared" si="111"/>
        <v>906.7813196119389</v>
      </c>
      <c r="N101" s="193">
        <f t="shared" si="111"/>
        <v>933.91709208071939</v>
      </c>
      <c r="O101" s="193">
        <f t="shared" si="111"/>
        <v>887.92919165901651</v>
      </c>
      <c r="P101" s="193">
        <f t="shared" si="111"/>
        <v>886.97495102104938</v>
      </c>
      <c r="Q101" s="193">
        <f t="shared" si="111"/>
        <v>784.94679525617084</v>
      </c>
      <c r="R101" s="193">
        <f t="shared" si="111"/>
        <v>802.31629648804903</v>
      </c>
      <c r="S101" s="193">
        <f t="shared" si="111"/>
        <v>781.16646729681599</v>
      </c>
      <c r="T101" s="193">
        <f t="shared" si="111"/>
        <v>769.91026660171019</v>
      </c>
      <c r="U101" s="193">
        <f t="shared" si="111"/>
        <v>720.13578592001193</v>
      </c>
      <c r="V101" s="193">
        <f t="shared" si="111"/>
        <v>738.0430818410432</v>
      </c>
      <c r="W101" s="193">
        <f t="shared" si="111"/>
        <v>757.64986771945541</v>
      </c>
      <c r="X101" s="193">
        <f t="shared" ref="X101:Y101" si="112">X49*11630*1000/X$6</f>
        <v>740.62784640750181</v>
      </c>
      <c r="Y101" s="193">
        <f t="shared" si="112"/>
        <v>845.26310651814583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1118.828781142447</v>
      </c>
      <c r="C102" s="77">
        <f t="shared" si="113"/>
        <v>1151.4402263590046</v>
      </c>
      <c r="D102" s="77">
        <f t="shared" si="113"/>
        <v>1193.5481086017849</v>
      </c>
      <c r="E102" s="77">
        <f t="shared" si="113"/>
        <v>1237.2659525068852</v>
      </c>
      <c r="F102" s="77">
        <f t="shared" si="113"/>
        <v>1283.2731528191039</v>
      </c>
      <c r="G102" s="77">
        <f t="shared" si="113"/>
        <v>1338.1433964534183</v>
      </c>
      <c r="H102" s="77">
        <f t="shared" si="113"/>
        <v>1405.9147075084588</v>
      </c>
      <c r="I102" s="77">
        <f t="shared" si="113"/>
        <v>1451.3238371628233</v>
      </c>
      <c r="J102" s="77">
        <f t="shared" si="113"/>
        <v>1468.6717670958876</v>
      </c>
      <c r="K102" s="77">
        <f t="shared" si="113"/>
        <v>1486.0835193492314</v>
      </c>
      <c r="L102" s="77">
        <f t="shared" si="113"/>
        <v>1496.105197567535</v>
      </c>
      <c r="M102" s="77">
        <f t="shared" si="113"/>
        <v>1487.2737472585377</v>
      </c>
      <c r="N102" s="77">
        <f t="shared" si="113"/>
        <v>1483.7731604388855</v>
      </c>
      <c r="O102" s="77">
        <f t="shared" si="113"/>
        <v>1478.7672494471901</v>
      </c>
      <c r="P102" s="77">
        <f t="shared" si="113"/>
        <v>1472.9990137621855</v>
      </c>
      <c r="Q102" s="77">
        <f t="shared" si="113"/>
        <v>1471.7869369618809</v>
      </c>
      <c r="R102" s="77">
        <f t="shared" si="113"/>
        <v>1465.9941035110483</v>
      </c>
      <c r="S102" s="77">
        <f t="shared" si="113"/>
        <v>1446.9708029137773</v>
      </c>
      <c r="T102" s="77">
        <f t="shared" si="113"/>
        <v>1428.5809784845669</v>
      </c>
      <c r="U102" s="77">
        <f t="shared" si="113"/>
        <v>1415.9944847429533</v>
      </c>
      <c r="V102" s="77">
        <f t="shared" si="113"/>
        <v>1459.3145187722591</v>
      </c>
      <c r="W102" s="77">
        <f t="shared" si="113"/>
        <v>1488.7559077364983</v>
      </c>
      <c r="X102" s="77">
        <f t="shared" ref="X102:Y102" si="114">X50*11630*1000/X$6</f>
        <v>1435.2018809493336</v>
      </c>
      <c r="Y102" s="77">
        <f t="shared" si="114"/>
        <v>1407.3604941423043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9294.1276813547029</v>
      </c>
      <c r="C104" s="153">
        <f t="shared" si="115"/>
        <v>10221.546242083963</v>
      </c>
      <c r="D104" s="153">
        <f t="shared" si="115"/>
        <v>10248.047589713098</v>
      </c>
      <c r="E104" s="153">
        <f t="shared" si="115"/>
        <v>10786.258111481828</v>
      </c>
      <c r="F104" s="153">
        <f t="shared" si="115"/>
        <v>10561.905883084964</v>
      </c>
      <c r="G104" s="153">
        <f t="shared" si="115"/>
        <v>10903.807813939677</v>
      </c>
      <c r="H104" s="153">
        <f t="shared" si="115"/>
        <v>11015.447421059114</v>
      </c>
      <c r="I104" s="153">
        <f t="shared" si="115"/>
        <v>11037.57340226055</v>
      </c>
      <c r="J104" s="153">
        <f t="shared" si="115"/>
        <v>11092.320857256636</v>
      </c>
      <c r="K104" s="153">
        <f t="shared" si="115"/>
        <v>11695.810369225062</v>
      </c>
      <c r="L104" s="153">
        <f t="shared" si="115"/>
        <v>11091.760443372163</v>
      </c>
      <c r="M104" s="153">
        <f t="shared" si="115"/>
        <v>10698.684873826796</v>
      </c>
      <c r="N104" s="153">
        <f t="shared" si="115"/>
        <v>11490.596208078166</v>
      </c>
      <c r="O104" s="153">
        <f t="shared" si="115"/>
        <v>10855.23814431965</v>
      </c>
      <c r="P104" s="153">
        <f t="shared" si="115"/>
        <v>10612.241522431859</v>
      </c>
      <c r="Q104" s="153">
        <f t="shared" si="115"/>
        <v>9753.0552006392008</v>
      </c>
      <c r="R104" s="153">
        <f t="shared" ref="R104:V104" si="116">SUM(R105:R108)</f>
        <v>10318.798260099749</v>
      </c>
      <c r="S104" s="153">
        <f t="shared" si="116"/>
        <v>10738.542574392688</v>
      </c>
      <c r="T104" s="153">
        <f t="shared" si="116"/>
        <v>11132.802332974037</v>
      </c>
      <c r="U104" s="153">
        <f t="shared" si="116"/>
        <v>10827.914761143174</v>
      </c>
      <c r="V104" s="153">
        <f t="shared" si="116"/>
        <v>10482.914746837225</v>
      </c>
      <c r="W104" s="153">
        <f t="shared" ref="W104:Y104" si="117">SUM(W105:W108)</f>
        <v>11616.884462029475</v>
      </c>
      <c r="X104" s="153">
        <f t="shared" si="117"/>
        <v>10809.791909546009</v>
      </c>
      <c r="Y104" s="153">
        <f t="shared" si="117"/>
        <v>10382.812177012873</v>
      </c>
      <c r="DA104" s="217" t="s">
        <v>278</v>
      </c>
    </row>
    <row r="105" spans="1:105" ht="12" customHeight="1" x14ac:dyDescent="0.25">
      <c r="A105" s="97" t="s">
        <v>57</v>
      </c>
      <c r="B105" s="74">
        <v>7480.3109680665057</v>
      </c>
      <c r="C105" s="74">
        <v>8384.6641484674874</v>
      </c>
      <c r="D105" s="74">
        <v>8346.2395617792281</v>
      </c>
      <c r="E105" s="74">
        <v>8821.4543719587928</v>
      </c>
      <c r="F105" s="74">
        <v>8624.1904187968757</v>
      </c>
      <c r="G105" s="74">
        <v>8877.2580016274951</v>
      </c>
      <c r="H105" s="74">
        <v>8908.0712144016343</v>
      </c>
      <c r="I105" s="74">
        <v>8932.0330800481679</v>
      </c>
      <c r="J105" s="74">
        <v>8817.7808769327003</v>
      </c>
      <c r="K105" s="74">
        <v>9448.543199782247</v>
      </c>
      <c r="L105" s="74">
        <v>8690.9135340305966</v>
      </c>
      <c r="M105" s="74">
        <v>8426.2455554140706</v>
      </c>
      <c r="N105" s="74">
        <v>9088.4488584594601</v>
      </c>
      <c r="O105" s="74">
        <v>8514.4950813883752</v>
      </c>
      <c r="P105" s="74">
        <v>8362.9326251296807</v>
      </c>
      <c r="Q105" s="74">
        <v>7561.5532284492883</v>
      </c>
      <c r="R105" s="74">
        <v>7971.2660636795463</v>
      </c>
      <c r="S105" s="74">
        <v>8499.9626648117628</v>
      </c>
      <c r="T105" s="74">
        <v>8828.5775661925036</v>
      </c>
      <c r="U105" s="74">
        <v>8601.2911649086382</v>
      </c>
      <c r="V105" s="74">
        <v>8163.575034449058</v>
      </c>
      <c r="W105" s="74">
        <v>9070.4418212313903</v>
      </c>
      <c r="X105" s="74">
        <v>8466.7146871677887</v>
      </c>
      <c r="Y105" s="74">
        <v>8077.9493059710958</v>
      </c>
      <c r="DA105" s="90" t="s">
        <v>279</v>
      </c>
    </row>
    <row r="106" spans="1:105" ht="12" customHeight="1" x14ac:dyDescent="0.25">
      <c r="A106" s="97" t="s">
        <v>56</v>
      </c>
      <c r="B106" s="74">
        <v>1.3285088356378452E-2</v>
      </c>
      <c r="C106" s="74">
        <v>1.7490776719879926E-2</v>
      </c>
      <c r="D106" s="74">
        <v>2.4222956820179491E-2</v>
      </c>
      <c r="E106" s="74">
        <v>3.4336598288685551E-2</v>
      </c>
      <c r="F106" s="74">
        <v>5.2499919207528445E-2</v>
      </c>
      <c r="G106" s="74">
        <v>8.4934416178269204E-2</v>
      </c>
      <c r="H106" s="74">
        <v>0.31341248480444789</v>
      </c>
      <c r="I106" s="74">
        <v>0.37719976998495064</v>
      </c>
      <c r="J106" s="74">
        <v>0.53841219923515882</v>
      </c>
      <c r="K106" s="74">
        <v>0.67525316620015474</v>
      </c>
      <c r="L106" s="74">
        <v>1.9329706911325015</v>
      </c>
      <c r="M106" s="74">
        <v>1.1161281400814673</v>
      </c>
      <c r="N106" s="74">
        <v>1.3486596889219502</v>
      </c>
      <c r="O106" s="74">
        <v>1.3730845853072435</v>
      </c>
      <c r="P106" s="74">
        <v>2.0954707180330381</v>
      </c>
      <c r="Q106" s="74">
        <v>1.7256992168471581</v>
      </c>
      <c r="R106" s="74">
        <v>1.9581867341832624</v>
      </c>
      <c r="S106" s="74">
        <v>2.1547154515392877</v>
      </c>
      <c r="T106" s="74">
        <v>3.1419323754175243</v>
      </c>
      <c r="U106" s="74">
        <v>2.4688471039251478</v>
      </c>
      <c r="V106" s="74">
        <v>2.8029440952294395</v>
      </c>
      <c r="W106" s="74">
        <v>5.2742746783549732</v>
      </c>
      <c r="X106" s="74">
        <v>5.8334566343223422</v>
      </c>
      <c r="Y106" s="74">
        <v>6.3563175861874157</v>
      </c>
      <c r="DA106" s="90" t="s">
        <v>280</v>
      </c>
    </row>
    <row r="107" spans="1:105" ht="12" customHeight="1" x14ac:dyDescent="0.25">
      <c r="A107" s="97" t="s">
        <v>55</v>
      </c>
      <c r="B107" s="74">
        <v>1371.4802086663863</v>
      </c>
      <c r="C107" s="74">
        <v>1391.8685483605675</v>
      </c>
      <c r="D107" s="74">
        <v>1415.3004559353074</v>
      </c>
      <c r="E107" s="74">
        <v>1440.8199960851427</v>
      </c>
      <c r="F107" s="74">
        <v>1378.4986516051686</v>
      </c>
      <c r="G107" s="74">
        <v>1473.0573954064432</v>
      </c>
      <c r="H107" s="74">
        <v>1529.7626561187603</v>
      </c>
      <c r="I107" s="74">
        <v>1555.5920211252301</v>
      </c>
      <c r="J107" s="74">
        <v>1692.9561950693244</v>
      </c>
      <c r="K107" s="74">
        <v>1670.686986122631</v>
      </c>
      <c r="L107" s="74">
        <v>1805.0848454957238</v>
      </c>
      <c r="M107" s="74">
        <v>1715.4294648854104</v>
      </c>
      <c r="N107" s="74">
        <v>1829.3146365348855</v>
      </c>
      <c r="O107" s="74">
        <v>1791.5956500585955</v>
      </c>
      <c r="P107" s="74">
        <v>1702.9883382357739</v>
      </c>
      <c r="Q107" s="74">
        <v>1699.1380174635888</v>
      </c>
      <c r="R107" s="74">
        <v>1840.1879401589567</v>
      </c>
      <c r="S107" s="74">
        <v>1751.515419323985</v>
      </c>
      <c r="T107" s="74">
        <v>1820.1564957648509</v>
      </c>
      <c r="U107" s="74">
        <v>1770.5069832735496</v>
      </c>
      <c r="V107" s="74">
        <v>1843.0524907019901</v>
      </c>
      <c r="W107" s="74">
        <v>2051.9240691938321</v>
      </c>
      <c r="X107" s="74">
        <v>1858.5851279105805</v>
      </c>
      <c r="Y107" s="74">
        <v>1755.5279603180741</v>
      </c>
      <c r="DA107" s="90" t="s">
        <v>281</v>
      </c>
    </row>
    <row r="108" spans="1:105" ht="12" customHeight="1" x14ac:dyDescent="0.25">
      <c r="A108" s="109" t="s">
        <v>54</v>
      </c>
      <c r="B108" s="77">
        <v>442.32321953345405</v>
      </c>
      <c r="C108" s="77">
        <v>444.99605447918873</v>
      </c>
      <c r="D108" s="77">
        <v>486.48334904174413</v>
      </c>
      <c r="E108" s="77">
        <v>523.94940683960351</v>
      </c>
      <c r="F108" s="77">
        <v>559.16431276371304</v>
      </c>
      <c r="G108" s="77">
        <v>553.4074824895597</v>
      </c>
      <c r="H108" s="77">
        <v>577.30013805391445</v>
      </c>
      <c r="I108" s="77">
        <v>549.57110131716854</v>
      </c>
      <c r="J108" s="77">
        <v>581.04537305537644</v>
      </c>
      <c r="K108" s="77">
        <v>575.90493015398431</v>
      </c>
      <c r="L108" s="77">
        <v>593.82909315471079</v>
      </c>
      <c r="M108" s="77">
        <v>555.89372538723399</v>
      </c>
      <c r="N108" s="77">
        <v>571.48405339489841</v>
      </c>
      <c r="O108" s="77">
        <v>547.77432828737051</v>
      </c>
      <c r="P108" s="77">
        <v>544.22508834837083</v>
      </c>
      <c r="Q108" s="77">
        <v>490.63825550947649</v>
      </c>
      <c r="R108" s="77">
        <v>505.38606952706357</v>
      </c>
      <c r="S108" s="77">
        <v>484.90977480540153</v>
      </c>
      <c r="T108" s="77">
        <v>480.9263386412635</v>
      </c>
      <c r="U108" s="77">
        <v>453.64776585706289</v>
      </c>
      <c r="V108" s="77">
        <v>473.48427759094784</v>
      </c>
      <c r="W108" s="77">
        <v>489.24429692589689</v>
      </c>
      <c r="X108" s="77">
        <v>478.65863783331781</v>
      </c>
      <c r="Y108" s="77">
        <v>542.97859313751508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332.3856795898464</v>
      </c>
      <c r="C110" s="203">
        <f t="shared" si="118"/>
        <v>439.73806397606734</v>
      </c>
      <c r="D110" s="203">
        <f t="shared" si="118"/>
        <v>408.24933914471086</v>
      </c>
      <c r="E110" s="203">
        <f t="shared" si="118"/>
        <v>422.29354074523633</v>
      </c>
      <c r="F110" s="203">
        <f t="shared" si="118"/>
        <v>442.86910028864463</v>
      </c>
      <c r="G110" s="203">
        <f t="shared" si="118"/>
        <v>484.21808549058608</v>
      </c>
      <c r="H110" s="203">
        <f t="shared" si="118"/>
        <v>490.68797974760389</v>
      </c>
      <c r="I110" s="203">
        <f t="shared" si="118"/>
        <v>498.00547733907041</v>
      </c>
      <c r="J110" s="203">
        <f t="shared" si="118"/>
        <v>499.79446077759496</v>
      </c>
      <c r="K110" s="203">
        <f t="shared" si="118"/>
        <v>522.60272491823571</v>
      </c>
      <c r="L110" s="203">
        <f t="shared" si="118"/>
        <v>636.06330500448144</v>
      </c>
      <c r="M110" s="203">
        <f t="shared" si="118"/>
        <v>579.07774425595346</v>
      </c>
      <c r="N110" s="203">
        <f t="shared" si="118"/>
        <v>538.59988928151881</v>
      </c>
      <c r="O110" s="203">
        <f t="shared" si="118"/>
        <v>524.01429684592324</v>
      </c>
      <c r="P110" s="203">
        <f t="shared" si="118"/>
        <v>529.21527970728062</v>
      </c>
      <c r="Q110" s="203">
        <f t="shared" si="118"/>
        <v>507.87689544950518</v>
      </c>
      <c r="R110" s="203">
        <f t="shared" ref="R110:V110" si="119">R78*1000000/R$6</f>
        <v>540.36774273127594</v>
      </c>
      <c r="S110" s="203">
        <f t="shared" si="119"/>
        <v>545.14779012943416</v>
      </c>
      <c r="T110" s="203">
        <f t="shared" si="119"/>
        <v>548.51189479340371</v>
      </c>
      <c r="U110" s="203">
        <f t="shared" si="119"/>
        <v>508.39969920631961</v>
      </c>
      <c r="V110" s="203">
        <f t="shared" si="119"/>
        <v>501.78087254366829</v>
      </c>
      <c r="W110" s="203">
        <f t="shared" ref="W110:Y110" si="120">W78*1000000/W$6</f>
        <v>516.3947216833767</v>
      </c>
      <c r="X110" s="203">
        <f t="shared" si="120"/>
        <v>489.18665694802553</v>
      </c>
      <c r="Y110" s="203">
        <f t="shared" si="120"/>
        <v>461.15310712256468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332.3856795898464</v>
      </c>
      <c r="C111" s="192">
        <f t="shared" si="121"/>
        <v>439.73806397606734</v>
      </c>
      <c r="D111" s="192">
        <f t="shared" si="121"/>
        <v>408.24933914471086</v>
      </c>
      <c r="E111" s="192">
        <f t="shared" si="121"/>
        <v>422.29354074523633</v>
      </c>
      <c r="F111" s="192">
        <f t="shared" si="121"/>
        <v>442.86910028864463</v>
      </c>
      <c r="G111" s="192">
        <f t="shared" si="121"/>
        <v>484.21808549058608</v>
      </c>
      <c r="H111" s="192">
        <f t="shared" si="121"/>
        <v>490.68797974760389</v>
      </c>
      <c r="I111" s="192">
        <f t="shared" si="121"/>
        <v>498.00547733907041</v>
      </c>
      <c r="J111" s="192">
        <f t="shared" si="121"/>
        <v>499.79446077759496</v>
      </c>
      <c r="K111" s="192">
        <f t="shared" si="121"/>
        <v>522.60272491823571</v>
      </c>
      <c r="L111" s="192">
        <f t="shared" si="121"/>
        <v>636.06330500448144</v>
      </c>
      <c r="M111" s="192">
        <f t="shared" si="121"/>
        <v>579.07774425595346</v>
      </c>
      <c r="N111" s="192">
        <f t="shared" si="121"/>
        <v>538.59988928151881</v>
      </c>
      <c r="O111" s="192">
        <f t="shared" si="121"/>
        <v>524.01429684592324</v>
      </c>
      <c r="P111" s="192">
        <f t="shared" si="121"/>
        <v>529.21527970728062</v>
      </c>
      <c r="Q111" s="192">
        <f t="shared" si="121"/>
        <v>507.87689544950518</v>
      </c>
      <c r="R111" s="192">
        <f t="shared" ref="R111:V111" si="122">R79*1000000/R$6</f>
        <v>540.36774273127594</v>
      </c>
      <c r="S111" s="192">
        <f t="shared" si="122"/>
        <v>545.14779012943416</v>
      </c>
      <c r="T111" s="192">
        <f t="shared" si="122"/>
        <v>548.51189479340371</v>
      </c>
      <c r="U111" s="192">
        <f t="shared" si="122"/>
        <v>508.39969920631961</v>
      </c>
      <c r="V111" s="192">
        <f t="shared" si="122"/>
        <v>501.78087254366829</v>
      </c>
      <c r="W111" s="192">
        <f t="shared" ref="W111:Y111" si="123">W79*1000000/W$6</f>
        <v>516.3947216833767</v>
      </c>
      <c r="X111" s="192">
        <f t="shared" si="123"/>
        <v>489.18665694802553</v>
      </c>
      <c r="Y111" s="192">
        <f t="shared" si="123"/>
        <v>461.15310712256468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216.40027997385138</v>
      </c>
      <c r="C112" s="74">
        <f t="shared" si="124"/>
        <v>317.91069893477817</v>
      </c>
      <c r="D112" s="74">
        <f t="shared" si="124"/>
        <v>285.61304561457598</v>
      </c>
      <c r="E112" s="74">
        <f t="shared" si="124"/>
        <v>298.17783084162591</v>
      </c>
      <c r="F112" s="74">
        <f t="shared" si="124"/>
        <v>311.80126314312702</v>
      </c>
      <c r="G112" s="74">
        <f t="shared" si="124"/>
        <v>344.8696851267257</v>
      </c>
      <c r="H112" s="74">
        <f t="shared" si="124"/>
        <v>346.65880081862167</v>
      </c>
      <c r="I112" s="74">
        <f t="shared" si="124"/>
        <v>361.44538979490665</v>
      </c>
      <c r="J112" s="74">
        <f t="shared" si="124"/>
        <v>360.97655502385066</v>
      </c>
      <c r="K112" s="74">
        <f t="shared" si="124"/>
        <v>391.10296008443311</v>
      </c>
      <c r="L112" s="74">
        <f t="shared" si="124"/>
        <v>473.86661362399985</v>
      </c>
      <c r="M112" s="74">
        <f t="shared" si="124"/>
        <v>431.72474553737726</v>
      </c>
      <c r="N112" s="74">
        <f t="shared" si="124"/>
        <v>395.01988318028128</v>
      </c>
      <c r="O112" s="74">
        <f t="shared" si="124"/>
        <v>379.79866519634942</v>
      </c>
      <c r="P112" s="74">
        <f t="shared" si="124"/>
        <v>380.71855540553673</v>
      </c>
      <c r="Q112" s="74">
        <f t="shared" si="124"/>
        <v>368.90796499159171</v>
      </c>
      <c r="R112" s="74">
        <f t="shared" ref="R112:V112" si="125">R80*1000000/R$6</f>
        <v>392.62129017851538</v>
      </c>
      <c r="S112" s="74">
        <f t="shared" si="125"/>
        <v>403.896976734237</v>
      </c>
      <c r="T112" s="74">
        <f t="shared" si="125"/>
        <v>412.03081236022541</v>
      </c>
      <c r="U112" s="74">
        <f t="shared" si="125"/>
        <v>382.43411771163926</v>
      </c>
      <c r="V112" s="74">
        <f t="shared" si="125"/>
        <v>366.28390847698711</v>
      </c>
      <c r="W112" s="74">
        <f t="shared" ref="W112:Y112" si="126">W80*1000000/W$6</f>
        <v>376.66693813613875</v>
      </c>
      <c r="X112" s="74">
        <f t="shared" si="126"/>
        <v>353.84072075090478</v>
      </c>
      <c r="Y112" s="74">
        <f t="shared" si="126"/>
        <v>307.29466353474368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34.98592468140243</v>
      </c>
      <c r="C114" s="74">
        <f t="shared" si="130"/>
        <v>43.709840811166771</v>
      </c>
      <c r="D114" s="74">
        <f t="shared" si="130"/>
        <v>42.143224844312797</v>
      </c>
      <c r="E114" s="74">
        <f t="shared" si="130"/>
        <v>43.255619245559892</v>
      </c>
      <c r="F114" s="74">
        <f t="shared" si="130"/>
        <v>45.437624898010597</v>
      </c>
      <c r="G114" s="74">
        <f t="shared" si="130"/>
        <v>51.620615565319312</v>
      </c>
      <c r="H114" s="74">
        <f t="shared" si="130"/>
        <v>54.165481099994189</v>
      </c>
      <c r="I114" s="74">
        <f t="shared" si="130"/>
        <v>57.375163426819768</v>
      </c>
      <c r="J114" s="74">
        <f t="shared" si="130"/>
        <v>61.936845465521685</v>
      </c>
      <c r="K114" s="74">
        <f t="shared" si="130"/>
        <v>62.817373461156478</v>
      </c>
      <c r="L114" s="74">
        <f t="shared" si="130"/>
        <v>86.387191687286162</v>
      </c>
      <c r="M114" s="74">
        <f t="shared" si="130"/>
        <v>74.244338229168406</v>
      </c>
      <c r="N114" s="74">
        <f t="shared" si="130"/>
        <v>70.394914990388642</v>
      </c>
      <c r="O114" s="74">
        <f t="shared" si="130"/>
        <v>70.796565514515294</v>
      </c>
      <c r="P114" s="74">
        <f t="shared" si="130"/>
        <v>68.817237492282231</v>
      </c>
      <c r="Q114" s="74">
        <f t="shared" si="130"/>
        <v>73.075799028324525</v>
      </c>
      <c r="R114" s="74">
        <f t="shared" ref="R114:V114" si="131">R82*1000000/R$6</f>
        <v>80.430268798205049</v>
      </c>
      <c r="S114" s="74">
        <f t="shared" si="131"/>
        <v>74.009917075420717</v>
      </c>
      <c r="T114" s="74">
        <f t="shared" si="131"/>
        <v>76.604869539199697</v>
      </c>
      <c r="U114" s="74">
        <f t="shared" si="131"/>
        <v>71.415306471504508</v>
      </c>
      <c r="V114" s="74">
        <f t="shared" si="131"/>
        <v>76.080042515254775</v>
      </c>
      <c r="W114" s="74">
        <f t="shared" ref="W114:Y114" si="132">W82*1000000/W$6</f>
        <v>78.193724348445599</v>
      </c>
      <c r="X114" s="74">
        <f t="shared" si="132"/>
        <v>71.547812838215307</v>
      </c>
      <c r="Y114" s="74">
        <f t="shared" si="132"/>
        <v>61.906389511922434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80.999474934592627</v>
      </c>
      <c r="C115" s="193">
        <f t="shared" si="133"/>
        <v>78.117524230122299</v>
      </c>
      <c r="D115" s="193">
        <f t="shared" si="133"/>
        <v>80.493068685822081</v>
      </c>
      <c r="E115" s="193">
        <f t="shared" si="133"/>
        <v>80.860090658050552</v>
      </c>
      <c r="F115" s="193">
        <f t="shared" si="133"/>
        <v>85.630212247507032</v>
      </c>
      <c r="G115" s="193">
        <f t="shared" si="133"/>
        <v>87.727784798541066</v>
      </c>
      <c r="H115" s="193">
        <f t="shared" si="133"/>
        <v>89.863697828987981</v>
      </c>
      <c r="I115" s="193">
        <f t="shared" si="133"/>
        <v>79.184924117343996</v>
      </c>
      <c r="J115" s="193">
        <f t="shared" si="133"/>
        <v>76.881060288222713</v>
      </c>
      <c r="K115" s="193">
        <f t="shared" si="133"/>
        <v>68.682391372646052</v>
      </c>
      <c r="L115" s="193">
        <f t="shared" si="133"/>
        <v>75.809499693195377</v>
      </c>
      <c r="M115" s="193">
        <f t="shared" si="133"/>
        <v>73.108660489407825</v>
      </c>
      <c r="N115" s="193">
        <f t="shared" si="133"/>
        <v>73.185091110848902</v>
      </c>
      <c r="O115" s="193">
        <f t="shared" si="133"/>
        <v>73.419066135058529</v>
      </c>
      <c r="P115" s="193">
        <f t="shared" si="133"/>
        <v>79.67948680946175</v>
      </c>
      <c r="Q115" s="193">
        <f t="shared" si="133"/>
        <v>65.893131429588905</v>
      </c>
      <c r="R115" s="193">
        <f t="shared" ref="R115:V115" si="134">R83*1000000/R$6</f>
        <v>67.31618375455551</v>
      </c>
      <c r="S115" s="193">
        <f t="shared" si="134"/>
        <v>67.240896319776454</v>
      </c>
      <c r="T115" s="193">
        <f t="shared" si="134"/>
        <v>59.876212893978632</v>
      </c>
      <c r="U115" s="193">
        <f t="shared" si="134"/>
        <v>54.550275023175786</v>
      </c>
      <c r="V115" s="193">
        <f t="shared" si="134"/>
        <v>59.416921551426398</v>
      </c>
      <c r="W115" s="193">
        <f t="shared" ref="W115:Y115" si="135">W83*1000000/W$6</f>
        <v>61.534059198792363</v>
      </c>
      <c r="X115" s="193">
        <f t="shared" si="135"/>
        <v>63.798123358905521</v>
      </c>
      <c r="Y115" s="193">
        <f t="shared" si="135"/>
        <v>91.952054075898531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0.56205455462765819</v>
      </c>
      <c r="C118" s="206">
        <f t="shared" si="139"/>
        <v>0.56618080705621654</v>
      </c>
      <c r="D118" s="206">
        <f t="shared" si="139"/>
        <v>0.57279536519785301</v>
      </c>
      <c r="E118" s="206">
        <f t="shared" si="139"/>
        <v>0.577646923546837</v>
      </c>
      <c r="F118" s="206">
        <f t="shared" si="139"/>
        <v>0.57955822390329237</v>
      </c>
      <c r="G118" s="206">
        <f t="shared" si="139"/>
        <v>0.58770647562124434</v>
      </c>
      <c r="H118" s="206">
        <f t="shared" si="139"/>
        <v>0.59479102664254746</v>
      </c>
      <c r="I118" s="206">
        <f t="shared" si="139"/>
        <v>0.60316199221018552</v>
      </c>
      <c r="J118" s="206">
        <f t="shared" si="139"/>
        <v>0.61188863444297226</v>
      </c>
      <c r="K118" s="206">
        <f t="shared" si="139"/>
        <v>0.61733848016240445</v>
      </c>
      <c r="L118" s="206">
        <f t="shared" si="139"/>
        <v>0.64227719971050889</v>
      </c>
      <c r="M118" s="206">
        <f t="shared" si="139"/>
        <v>0.64887746275377078</v>
      </c>
      <c r="N118" s="206">
        <f t="shared" si="139"/>
        <v>0.66506402040860335</v>
      </c>
      <c r="O118" s="206">
        <f t="shared" si="139"/>
        <v>0.68260167354932288</v>
      </c>
      <c r="P118" s="206">
        <f t="shared" si="139"/>
        <v>0.68530454534376395</v>
      </c>
      <c r="Q118" s="206">
        <f t="shared" si="139"/>
        <v>0.69576840213171243</v>
      </c>
      <c r="R118" s="206">
        <f t="shared" ref="R118:V118" si="140">IF(R104=0,"",R104/R97)</f>
        <v>0.70615129236926488</v>
      </c>
      <c r="S118" s="206">
        <f t="shared" si="140"/>
        <v>0.71355549621728842</v>
      </c>
      <c r="T118" s="206">
        <f t="shared" si="140"/>
        <v>0.7230669298091994</v>
      </c>
      <c r="U118" s="206">
        <f t="shared" si="140"/>
        <v>0.73562744521703094</v>
      </c>
      <c r="V118" s="206">
        <f t="shared" si="140"/>
        <v>0.74668616706670876</v>
      </c>
      <c r="W118" s="206">
        <f t="shared" ref="W118:Y118" si="141">IF(W104=0,"",W104/W97)</f>
        <v>0.76300948062361507</v>
      </c>
      <c r="X118" s="206">
        <f t="shared" si="141"/>
        <v>0.76988139501098929</v>
      </c>
      <c r="Y118" s="206">
        <f t="shared" si="141"/>
        <v>0.77839712518572368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0.55678867166225121</v>
      </c>
      <c r="C119" s="199">
        <f t="shared" si="142"/>
        <v>0.56150765144714543</v>
      </c>
      <c r="D119" s="199">
        <f t="shared" si="142"/>
        <v>0.56783084425479591</v>
      </c>
      <c r="E119" s="199">
        <f t="shared" si="142"/>
        <v>0.57258736244039665</v>
      </c>
      <c r="F119" s="199">
        <f t="shared" si="142"/>
        <v>0.57471821796417688</v>
      </c>
      <c r="G119" s="199">
        <f t="shared" si="142"/>
        <v>0.58302227309765609</v>
      </c>
      <c r="H119" s="199">
        <f t="shared" si="142"/>
        <v>0.58933915223248301</v>
      </c>
      <c r="I119" s="199">
        <f t="shared" si="142"/>
        <v>0.59781275609236839</v>
      </c>
      <c r="J119" s="199">
        <f t="shared" si="142"/>
        <v>0.60482135755881239</v>
      </c>
      <c r="K119" s="199">
        <f t="shared" si="142"/>
        <v>0.61166831693615487</v>
      </c>
      <c r="L119" s="199">
        <f t="shared" si="142"/>
        <v>0.63815250771060017</v>
      </c>
      <c r="M119" s="199">
        <f t="shared" si="142"/>
        <v>0.64438661888132343</v>
      </c>
      <c r="N119" s="199">
        <f t="shared" si="142"/>
        <v>0.66112678130200075</v>
      </c>
      <c r="O119" s="199">
        <f t="shared" si="142"/>
        <v>0.67923454506206904</v>
      </c>
      <c r="P119" s="199">
        <f t="shared" si="142"/>
        <v>0.68233205847290401</v>
      </c>
      <c r="Q119" s="199">
        <f t="shared" si="142"/>
        <v>0.69185859983366504</v>
      </c>
      <c r="R119" s="199">
        <f t="shared" ref="R119:V119" si="143">IF(R105=0,"",R105/R98)</f>
        <v>0.70217978144161375</v>
      </c>
      <c r="S119" s="199">
        <f t="shared" si="143"/>
        <v>0.71064772869319848</v>
      </c>
      <c r="T119" s="199">
        <f t="shared" si="143"/>
        <v>0.71997311709664369</v>
      </c>
      <c r="U119" s="199">
        <f t="shared" si="143"/>
        <v>0.73280090695988509</v>
      </c>
      <c r="V119" s="199">
        <f t="shared" si="143"/>
        <v>0.74346910059947635</v>
      </c>
      <c r="W119" s="199">
        <f t="shared" ref="W119:Y119" si="144">IF(W105=0,"",W105/W98)</f>
        <v>0.75996332145776591</v>
      </c>
      <c r="X119" s="199">
        <f t="shared" si="144"/>
        <v>0.76750352062735094</v>
      </c>
      <c r="Y119" s="199">
        <f t="shared" si="144"/>
        <v>0.77800688376752192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2.0035364247184861</v>
      </c>
      <c r="C120" s="200">
        <f t="shared" si="145"/>
        <v>2.0930663907663805</v>
      </c>
      <c r="D120" s="200">
        <f t="shared" si="145"/>
        <v>2.2394230706847713</v>
      </c>
      <c r="E120" s="200">
        <f t="shared" si="145"/>
        <v>2.5355123043170997</v>
      </c>
      <c r="F120" s="200">
        <f t="shared" si="145"/>
        <v>2.8012078602967319</v>
      </c>
      <c r="G120" s="200">
        <f t="shared" si="145"/>
        <v>2.9858334158938868</v>
      </c>
      <c r="H120" s="200">
        <f t="shared" si="145"/>
        <v>3.207887250973656</v>
      </c>
      <c r="I120" s="200">
        <f t="shared" si="145"/>
        <v>3.3084084257971695</v>
      </c>
      <c r="J120" s="200">
        <f t="shared" si="145"/>
        <v>3.3985910496273264</v>
      </c>
      <c r="K120" s="200">
        <f t="shared" si="145"/>
        <v>3.4788971038060645</v>
      </c>
      <c r="L120" s="200">
        <f t="shared" si="145"/>
        <v>3.5634514159314157</v>
      </c>
      <c r="M120" s="200">
        <f t="shared" si="145"/>
        <v>3.6735395584258854</v>
      </c>
      <c r="N120" s="200">
        <f t="shared" si="145"/>
        <v>3.7974247283470146</v>
      </c>
      <c r="O120" s="200">
        <f t="shared" si="145"/>
        <v>3.9664990068153667</v>
      </c>
      <c r="P120" s="200">
        <f t="shared" si="145"/>
        <v>4.1391922560222767</v>
      </c>
      <c r="Q120" s="200">
        <f t="shared" si="145"/>
        <v>4.308529513811159</v>
      </c>
      <c r="R120" s="200">
        <f t="shared" ref="R120:V120" si="146">IF(R106=0,"",R106/R99)</f>
        <v>4.4685429558942733</v>
      </c>
      <c r="S120" s="200">
        <f t="shared" si="146"/>
        <v>4.6004629154983832</v>
      </c>
      <c r="T120" s="200">
        <f t="shared" si="146"/>
        <v>4.6995913393493582</v>
      </c>
      <c r="U120" s="200">
        <f t="shared" si="146"/>
        <v>4.7770480167373472</v>
      </c>
      <c r="V120" s="200">
        <f t="shared" si="146"/>
        <v>4.8346871500939965</v>
      </c>
      <c r="W120" s="200">
        <f t="shared" ref="W120:Y120" si="147">IF(W106=0,"",W106/W99)</f>
        <v>4.8742617351267734</v>
      </c>
      <c r="X120" s="200">
        <f t="shared" si="147"/>
        <v>4.9126780932663259</v>
      </c>
      <c r="Y120" s="200">
        <f t="shared" si="147"/>
        <v>4.9283225386298186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0.58409740137482269</v>
      </c>
      <c r="C121" s="200">
        <f t="shared" si="148"/>
        <v>0.5878371531808716</v>
      </c>
      <c r="D121" s="200">
        <f t="shared" si="148"/>
        <v>0.59611988182191</v>
      </c>
      <c r="E121" s="200">
        <f t="shared" si="148"/>
        <v>0.60315324654739877</v>
      </c>
      <c r="F121" s="200">
        <f t="shared" si="148"/>
        <v>0.60430269903539946</v>
      </c>
      <c r="G121" s="200">
        <f t="shared" si="148"/>
        <v>0.61233866381989133</v>
      </c>
      <c r="H121" s="200">
        <f t="shared" si="148"/>
        <v>0.62315965130954643</v>
      </c>
      <c r="I121" s="200">
        <f t="shared" si="148"/>
        <v>0.63272072345466601</v>
      </c>
      <c r="J121" s="200">
        <f t="shared" si="148"/>
        <v>0.64762167892465383</v>
      </c>
      <c r="K121" s="200">
        <f t="shared" si="148"/>
        <v>0.65092965624091759</v>
      </c>
      <c r="L121" s="200">
        <f t="shared" si="148"/>
        <v>0.67001719424712125</v>
      </c>
      <c r="M121" s="200">
        <f t="shared" si="148"/>
        <v>0.68493273687361411</v>
      </c>
      <c r="N121" s="200">
        <f t="shared" si="148"/>
        <v>0.70459913959902709</v>
      </c>
      <c r="O121" s="200">
        <f t="shared" si="148"/>
        <v>0.72269753916956125</v>
      </c>
      <c r="P121" s="200">
        <f t="shared" si="148"/>
        <v>0.72728779722675907</v>
      </c>
      <c r="Q121" s="200">
        <f t="shared" si="148"/>
        <v>0.73779518295719815</v>
      </c>
      <c r="R121" s="200">
        <f t="shared" ref="R121:V121" si="149">IF(R107=0,"",R107/R100)</f>
        <v>0.74871253773494262</v>
      </c>
      <c r="S121" s="200">
        <f t="shared" si="149"/>
        <v>0.75926938002665623</v>
      </c>
      <c r="T121" s="200">
        <f t="shared" si="149"/>
        <v>0.77004821584454219</v>
      </c>
      <c r="U121" s="200">
        <f t="shared" si="149"/>
        <v>0.78303474572626819</v>
      </c>
      <c r="V121" s="200">
        <f t="shared" si="149"/>
        <v>0.7943349302106133</v>
      </c>
      <c r="W121" s="200">
        <f t="shared" ref="W121:Y121" si="150">IF(W107=0,"",W107/W100)</f>
        <v>0.81072137640604314</v>
      </c>
      <c r="X121" s="200">
        <f t="shared" si="150"/>
        <v>0.81964866046596607</v>
      </c>
      <c r="Y121" s="200">
        <f t="shared" si="150"/>
        <v>0.83228816009373807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0.58725191432227508</v>
      </c>
      <c r="C122" s="201">
        <f t="shared" si="151"/>
        <v>0.5907278032312655</v>
      </c>
      <c r="D122" s="201">
        <f t="shared" si="151"/>
        <v>0.59426540226345204</v>
      </c>
      <c r="E122" s="201">
        <f t="shared" si="151"/>
        <v>0.59700920313550809</v>
      </c>
      <c r="F122" s="201">
        <f t="shared" si="151"/>
        <v>0.59678589557424944</v>
      </c>
      <c r="G122" s="201">
        <f t="shared" si="151"/>
        <v>0.60073147774999591</v>
      </c>
      <c r="H122" s="201">
        <f t="shared" si="151"/>
        <v>0.60796666200487537</v>
      </c>
      <c r="I122" s="201">
        <f t="shared" si="151"/>
        <v>0.61087967171002566</v>
      </c>
      <c r="J122" s="201">
        <f t="shared" si="151"/>
        <v>0.62171459199685841</v>
      </c>
      <c r="K122" s="201">
        <f t="shared" si="151"/>
        <v>0.61821535189858812</v>
      </c>
      <c r="L122" s="201">
        <f t="shared" si="151"/>
        <v>0.62120364027164232</v>
      </c>
      <c r="M122" s="201">
        <f t="shared" si="151"/>
        <v>0.61304055714902816</v>
      </c>
      <c r="N122" s="201">
        <f t="shared" si="151"/>
        <v>0.61192161300063719</v>
      </c>
      <c r="O122" s="201">
        <f t="shared" si="151"/>
        <v>0.61691217434118029</v>
      </c>
      <c r="P122" s="201">
        <f t="shared" si="151"/>
        <v>0.6135743604956162</v>
      </c>
      <c r="Q122" s="201">
        <f t="shared" si="151"/>
        <v>0.6250592504799698</v>
      </c>
      <c r="R122" s="201">
        <f t="shared" ref="R122:V122" si="152">IF(R108=0,"",R108/R101)</f>
        <v>0.62990876757616954</v>
      </c>
      <c r="S122" s="201">
        <f t="shared" si="152"/>
        <v>0.62075088359003094</v>
      </c>
      <c r="T122" s="201">
        <f t="shared" si="152"/>
        <v>0.62465245562189164</v>
      </c>
      <c r="U122" s="201">
        <f t="shared" si="152"/>
        <v>0.62994753868189401</v>
      </c>
      <c r="V122" s="201">
        <f t="shared" si="152"/>
        <v>0.64154016105651268</v>
      </c>
      <c r="W122" s="201">
        <f t="shared" ref="W122:Y122" si="153">IF(W108=0,"",W108/W101)</f>
        <v>0.64573930224330955</v>
      </c>
      <c r="X122" s="201">
        <f t="shared" si="153"/>
        <v>0.64628766006450478</v>
      </c>
      <c r="Y122" s="201">
        <f t="shared" si="153"/>
        <v>0.64237820029101034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271.16364957913044</v>
      </c>
      <c r="C126" s="203">
        <f t="shared" si="154"/>
        <v>295.23004292615872</v>
      </c>
      <c r="D126" s="203">
        <f t="shared" si="154"/>
        <v>293.36030207092563</v>
      </c>
      <c r="E126" s="203">
        <f t="shared" si="154"/>
        <v>305.81221479121126</v>
      </c>
      <c r="F126" s="203">
        <f t="shared" si="154"/>
        <v>299.1883737733034</v>
      </c>
      <c r="G126" s="203">
        <f t="shared" si="154"/>
        <v>304.58081867741259</v>
      </c>
      <c r="H126" s="203">
        <f t="shared" si="154"/>
        <v>304.54468559186739</v>
      </c>
      <c r="I126" s="203">
        <f t="shared" si="154"/>
        <v>301.22506170898987</v>
      </c>
      <c r="J126" s="203">
        <f t="shared" si="154"/>
        <v>298.00188159905082</v>
      </c>
      <c r="K126" s="203">
        <f t="shared" si="154"/>
        <v>309.29690668293591</v>
      </c>
      <c r="L126" s="203">
        <f t="shared" si="154"/>
        <v>283.05458472682852</v>
      </c>
      <c r="M126" s="203">
        <f t="shared" si="154"/>
        <v>270.1118313893345</v>
      </c>
      <c r="N126" s="203">
        <f t="shared" si="154"/>
        <v>280.75993717529144</v>
      </c>
      <c r="O126" s="203">
        <f t="shared" si="154"/>
        <v>258.93228378421077</v>
      </c>
      <c r="P126" s="203">
        <f t="shared" si="154"/>
        <v>251.39098304046362</v>
      </c>
      <c r="Q126" s="203">
        <f t="shared" si="154"/>
        <v>228.250411320149</v>
      </c>
      <c r="R126" s="203">
        <f t="shared" ref="R126:V126" si="155">IF(R96=0,0,R96/R$19)</f>
        <v>235.61943324137903</v>
      </c>
      <c r="S126" s="203">
        <f t="shared" si="155"/>
        <v>239.49428039044227</v>
      </c>
      <c r="T126" s="203">
        <f t="shared" si="155"/>
        <v>242.36102609451169</v>
      </c>
      <c r="U126" s="203">
        <f t="shared" si="155"/>
        <v>230.68446938391622</v>
      </c>
      <c r="V126" s="203">
        <f t="shared" si="155"/>
        <v>219.77231229120909</v>
      </c>
      <c r="W126" s="203">
        <f t="shared" ref="W126:Y126" si="156">IF(W96=0,0,W96/W$19)</f>
        <v>235.37318685300875</v>
      </c>
      <c r="X126" s="203">
        <f t="shared" si="156"/>
        <v>216.33565940995103</v>
      </c>
      <c r="Y126" s="203">
        <f t="shared" si="156"/>
        <v>203.89561773538063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253.97934855744785</v>
      </c>
      <c r="C127" s="192">
        <f t="shared" si="157"/>
        <v>277.52940387833092</v>
      </c>
      <c r="D127" s="192">
        <f t="shared" si="157"/>
        <v>275.01381967032324</v>
      </c>
      <c r="E127" s="192">
        <f t="shared" si="157"/>
        <v>286.80816215139004</v>
      </c>
      <c r="F127" s="192">
        <f t="shared" si="157"/>
        <v>279.50652718215792</v>
      </c>
      <c r="G127" s="192">
        <f t="shared" si="157"/>
        <v>284.09081062633197</v>
      </c>
      <c r="H127" s="192">
        <f t="shared" si="157"/>
        <v>283.0567471242814</v>
      </c>
      <c r="I127" s="192">
        <f t="shared" si="157"/>
        <v>279.09055584011855</v>
      </c>
      <c r="J127" s="192">
        <f t="shared" si="157"/>
        <v>275.6681496016941</v>
      </c>
      <c r="K127" s="192">
        <f t="shared" si="157"/>
        <v>286.80035600986133</v>
      </c>
      <c r="L127" s="192">
        <f t="shared" si="157"/>
        <v>260.48771117602445</v>
      </c>
      <c r="M127" s="192">
        <f t="shared" si="157"/>
        <v>247.76277161045624</v>
      </c>
      <c r="N127" s="192">
        <f t="shared" si="157"/>
        <v>258.5553864263108</v>
      </c>
      <c r="O127" s="192">
        <f t="shared" si="157"/>
        <v>236.90309283665079</v>
      </c>
      <c r="P127" s="192">
        <f t="shared" si="157"/>
        <v>229.55532361787868</v>
      </c>
      <c r="Q127" s="192">
        <f t="shared" si="157"/>
        <v>206.56237726611383</v>
      </c>
      <c r="R127" s="192">
        <f t="shared" ref="R127:V127" si="158">IF(R97=0,0,R97/R$19)</f>
        <v>214.13659076097295</v>
      </c>
      <c r="S127" s="192">
        <f t="shared" si="158"/>
        <v>218.48709047442665</v>
      </c>
      <c r="T127" s="192">
        <f t="shared" si="158"/>
        <v>221.78285238690324</v>
      </c>
      <c r="U127" s="192">
        <f t="shared" si="158"/>
        <v>210.44014661304439</v>
      </c>
      <c r="V127" s="192">
        <f t="shared" si="158"/>
        <v>199.07898300138419</v>
      </c>
      <c r="W127" s="192">
        <f t="shared" ref="W127:Y127" si="159">IF(W97=0,0,W97/W$19)</f>
        <v>214.40773569561395</v>
      </c>
      <c r="X127" s="192">
        <f t="shared" si="159"/>
        <v>196.27335432756743</v>
      </c>
      <c r="Y127" s="192">
        <f t="shared" si="159"/>
        <v>184.43587956581146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206.34668862510509</v>
      </c>
      <c r="C128" s="74">
        <f t="shared" si="160"/>
        <v>229.55012895919836</v>
      </c>
      <c r="D128" s="74">
        <f t="shared" si="160"/>
        <v>225.93564138318195</v>
      </c>
      <c r="E128" s="74">
        <f t="shared" si="160"/>
        <v>236.63642540407386</v>
      </c>
      <c r="F128" s="74">
        <f t="shared" si="160"/>
        <v>230.14953768099784</v>
      </c>
      <c r="G128" s="74">
        <f t="shared" si="160"/>
        <v>233.14879194114712</v>
      </c>
      <c r="H128" s="74">
        <f t="shared" si="160"/>
        <v>231.02243857195211</v>
      </c>
      <c r="I128" s="74">
        <f t="shared" si="160"/>
        <v>227.87183411785455</v>
      </c>
      <c r="J128" s="74">
        <f t="shared" si="160"/>
        <v>221.70155422372585</v>
      </c>
      <c r="K128" s="74">
        <f t="shared" si="160"/>
        <v>233.84149761617849</v>
      </c>
      <c r="L128" s="74">
        <f t="shared" si="160"/>
        <v>205.42354172783902</v>
      </c>
      <c r="M128" s="74">
        <f t="shared" si="160"/>
        <v>196.49700840241184</v>
      </c>
      <c r="N128" s="74">
        <f t="shared" si="160"/>
        <v>205.72141241400752</v>
      </c>
      <c r="O128" s="74">
        <f t="shared" si="160"/>
        <v>186.74021617325485</v>
      </c>
      <c r="P128" s="74">
        <f t="shared" si="160"/>
        <v>181.68818113297098</v>
      </c>
      <c r="Q128" s="74">
        <f t="shared" si="160"/>
        <v>161.05303469530875</v>
      </c>
      <c r="R128" s="74">
        <f t="shared" ref="R128:V128" si="161">IF(R98=0,0,R98/R$19)</f>
        <v>166.35601387549735</v>
      </c>
      <c r="S128" s="74">
        <f t="shared" si="161"/>
        <v>173.64842137637234</v>
      </c>
      <c r="T128" s="74">
        <f t="shared" si="161"/>
        <v>176.63486144751889</v>
      </c>
      <c r="U128" s="74">
        <f t="shared" si="161"/>
        <v>167.81058151868339</v>
      </c>
      <c r="V128" s="74">
        <f t="shared" si="161"/>
        <v>155.70369924453681</v>
      </c>
      <c r="W128" s="74">
        <f t="shared" ref="W128:Y128" si="162">IF(W98=0,0,W98/W$19)</f>
        <v>168.08018772767045</v>
      </c>
      <c r="X128" s="74">
        <f t="shared" si="162"/>
        <v>154.20639492020658</v>
      </c>
      <c r="Y128" s="74">
        <f t="shared" si="162"/>
        <v>143.56524633771767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1.0184399964179734E-4</v>
      </c>
      <c r="C129" s="74">
        <f t="shared" si="163"/>
        <v>1.2846169260059047E-4</v>
      </c>
      <c r="D129" s="74">
        <f t="shared" si="163"/>
        <v>1.6626616767452944E-4</v>
      </c>
      <c r="E129" s="74">
        <f t="shared" si="163"/>
        <v>2.0800544697487084E-4</v>
      </c>
      <c r="F129" s="74">
        <f t="shared" si="163"/>
        <v>2.8744849067002896E-4</v>
      </c>
      <c r="G129" s="74">
        <f t="shared" si="163"/>
        <v>4.355696445464014E-4</v>
      </c>
      <c r="H129" s="74">
        <f t="shared" si="163"/>
        <v>1.493251551278076E-3</v>
      </c>
      <c r="I129" s="74">
        <f t="shared" si="163"/>
        <v>1.7388327203245852E-3</v>
      </c>
      <c r="J129" s="74">
        <f t="shared" si="163"/>
        <v>2.4090872889482072E-3</v>
      </c>
      <c r="K129" s="74">
        <f t="shared" si="163"/>
        <v>2.9383110057621536E-3</v>
      </c>
      <c r="L129" s="74">
        <f t="shared" si="163"/>
        <v>8.1820794210604279E-3</v>
      </c>
      <c r="M129" s="74">
        <f t="shared" si="163"/>
        <v>4.5655981340662708E-3</v>
      </c>
      <c r="N129" s="74">
        <f t="shared" si="163"/>
        <v>5.3148092527960742E-3</v>
      </c>
      <c r="O129" s="74">
        <f t="shared" si="163"/>
        <v>5.1568994736757622E-3</v>
      </c>
      <c r="P129" s="74">
        <f t="shared" si="163"/>
        <v>7.5046398189474138E-3</v>
      </c>
      <c r="Q129" s="74">
        <f t="shared" si="163"/>
        <v>5.902163992760179E-3</v>
      </c>
      <c r="R129" s="74">
        <f t="shared" ref="R129:V129" si="164">IF(R99=0,0,R99/R$19)</f>
        <v>6.4216656151302211E-3</v>
      </c>
      <c r="S129" s="74">
        <f t="shared" si="164"/>
        <v>6.799806989310193E-3</v>
      </c>
      <c r="T129" s="74">
        <f t="shared" si="164"/>
        <v>9.6302753413706459E-3</v>
      </c>
      <c r="U129" s="74">
        <f t="shared" si="164"/>
        <v>7.3888402903910209E-3</v>
      </c>
      <c r="V129" s="74">
        <f t="shared" si="164"/>
        <v>8.2210544533294471E-3</v>
      </c>
      <c r="W129" s="74">
        <f t="shared" ref="W129:Y129" si="165">IF(W99=0,0,W99/W$19)</f>
        <v>1.5238233083757192E-2</v>
      </c>
      <c r="X129" s="74">
        <f t="shared" si="165"/>
        <v>1.659875449536986E-2</v>
      </c>
      <c r="Y129" s="74">
        <f t="shared" si="165"/>
        <v>1.783356224460193E-2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36.063885265906094</v>
      </c>
      <c r="C130" s="74">
        <f t="shared" si="166"/>
        <v>36.398940147182955</v>
      </c>
      <c r="D130" s="74">
        <f t="shared" si="166"/>
        <v>36.494542160609129</v>
      </c>
      <c r="E130" s="74">
        <f t="shared" si="166"/>
        <v>36.691479156946812</v>
      </c>
      <c r="F130" s="74">
        <f t="shared" si="166"/>
        <v>34.986342673521222</v>
      </c>
      <c r="G130" s="74">
        <f t="shared" si="166"/>
        <v>36.835575581089785</v>
      </c>
      <c r="H130" s="74">
        <f t="shared" si="166"/>
        <v>37.519799316699341</v>
      </c>
      <c r="I130" s="74">
        <f t="shared" si="166"/>
        <v>37.496363497782724</v>
      </c>
      <c r="J130" s="74">
        <f t="shared" si="166"/>
        <v>39.752175106726796</v>
      </c>
      <c r="K130" s="74">
        <f t="shared" si="166"/>
        <v>38.853822122333888</v>
      </c>
      <c r="L130" s="74">
        <f t="shared" si="166"/>
        <v>40.636934221086477</v>
      </c>
      <c r="M130" s="74">
        <f t="shared" si="166"/>
        <v>37.635118378879241</v>
      </c>
      <c r="N130" s="74">
        <f t="shared" si="166"/>
        <v>38.85266204974387</v>
      </c>
      <c r="O130" s="74">
        <f t="shared" si="166"/>
        <v>36.930241458407089</v>
      </c>
      <c r="P130" s="74">
        <f t="shared" si="166"/>
        <v>34.711168113671505</v>
      </c>
      <c r="Q130" s="74">
        <f t="shared" si="166"/>
        <v>33.936580830477816</v>
      </c>
      <c r="R130" s="74">
        <f t="shared" ref="R130:V130" si="167">IF(R100=0,0,R100/R$19)</f>
        <v>36.016921970671248</v>
      </c>
      <c r="S130" s="74">
        <f t="shared" si="167"/>
        <v>33.490857916487101</v>
      </c>
      <c r="T130" s="74">
        <f t="shared" si="167"/>
        <v>34.048091758035483</v>
      </c>
      <c r="U130" s="74">
        <f t="shared" si="167"/>
        <v>32.326471400625017</v>
      </c>
      <c r="V130" s="74">
        <f t="shared" si="167"/>
        <v>32.901485661837413</v>
      </c>
      <c r="W130" s="74">
        <f t="shared" ref="W130:Y130" si="168">IF(W100=0,0,W100/W$19)</f>
        <v>35.642682018500565</v>
      </c>
      <c r="X130" s="74">
        <f t="shared" si="168"/>
        <v>31.697321122769885</v>
      </c>
      <c r="Y130" s="74">
        <f t="shared" si="168"/>
        <v>29.165247822734493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11.568672822437069</v>
      </c>
      <c r="C131" s="193">
        <f t="shared" si="169"/>
        <v>11.580206310257074</v>
      </c>
      <c r="D131" s="193">
        <f t="shared" si="169"/>
        <v>12.583469860364477</v>
      </c>
      <c r="E131" s="193">
        <f t="shared" si="169"/>
        <v>13.480049584922435</v>
      </c>
      <c r="F131" s="193">
        <f t="shared" si="169"/>
        <v>14.370359379148177</v>
      </c>
      <c r="G131" s="193">
        <f t="shared" si="169"/>
        <v>14.106007534450541</v>
      </c>
      <c r="H131" s="193">
        <f t="shared" si="169"/>
        <v>14.513015984078775</v>
      </c>
      <c r="I131" s="193">
        <f t="shared" si="169"/>
        <v>13.72061939176098</v>
      </c>
      <c r="J131" s="193">
        <f t="shared" si="169"/>
        <v>14.212011183952532</v>
      </c>
      <c r="K131" s="193">
        <f t="shared" si="169"/>
        <v>14.102097960343222</v>
      </c>
      <c r="L131" s="193">
        <f t="shared" si="169"/>
        <v>14.419053147677991</v>
      </c>
      <c r="M131" s="193">
        <f t="shared" si="169"/>
        <v>13.626079231031095</v>
      </c>
      <c r="N131" s="193">
        <f t="shared" si="169"/>
        <v>13.975997153306686</v>
      </c>
      <c r="O131" s="193">
        <f t="shared" si="169"/>
        <v>13.227478305515165</v>
      </c>
      <c r="P131" s="193">
        <f t="shared" si="169"/>
        <v>13.148469731417253</v>
      </c>
      <c r="Q131" s="193">
        <f t="shared" si="169"/>
        <v>11.566859576334528</v>
      </c>
      <c r="R131" s="193">
        <f t="shared" ref="R131:V131" si="170">IF(R101=0,0,R101/R$19)</f>
        <v>11.757233249189273</v>
      </c>
      <c r="S131" s="193">
        <f t="shared" si="170"/>
        <v>11.341011374577878</v>
      </c>
      <c r="T131" s="193">
        <f t="shared" si="170"/>
        <v>11.090268906007482</v>
      </c>
      <c r="U131" s="193">
        <f t="shared" si="170"/>
        <v>10.295704853445582</v>
      </c>
      <c r="V131" s="193">
        <f t="shared" si="170"/>
        <v>10.465577040556628</v>
      </c>
      <c r="W131" s="193">
        <f t="shared" ref="W131:Y131" si="171">IF(W101=0,0,W101/W$19)</f>
        <v>10.669627716359219</v>
      </c>
      <c r="X131" s="193">
        <f t="shared" si="171"/>
        <v>10.353039530095629</v>
      </c>
      <c r="Y131" s="193">
        <f t="shared" si="171"/>
        <v>11.687551843114731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17.184301021682593</v>
      </c>
      <c r="C132" s="77">
        <f t="shared" si="172"/>
        <v>17.700639047827789</v>
      </c>
      <c r="D132" s="77">
        <f t="shared" si="172"/>
        <v>18.346482400602408</v>
      </c>
      <c r="E132" s="77">
        <f t="shared" si="172"/>
        <v>19.004052639821229</v>
      </c>
      <c r="F132" s="77">
        <f t="shared" si="172"/>
        <v>19.681846591145472</v>
      </c>
      <c r="G132" s="77">
        <f t="shared" si="172"/>
        <v>20.490008051080594</v>
      </c>
      <c r="H132" s="77">
        <f t="shared" si="172"/>
        <v>21.487938467585916</v>
      </c>
      <c r="I132" s="77">
        <f t="shared" si="172"/>
        <v>22.134505868871333</v>
      </c>
      <c r="J132" s="77">
        <f t="shared" si="172"/>
        <v>22.333731997356715</v>
      </c>
      <c r="K132" s="77">
        <f t="shared" si="172"/>
        <v>22.496550673074548</v>
      </c>
      <c r="L132" s="77">
        <f t="shared" si="172"/>
        <v>22.566873550804036</v>
      </c>
      <c r="M132" s="77">
        <f t="shared" si="172"/>
        <v>22.349059778878278</v>
      </c>
      <c r="N132" s="77">
        <f t="shared" si="172"/>
        <v>22.204550748980608</v>
      </c>
      <c r="O132" s="77">
        <f t="shared" si="172"/>
        <v>22.029190947559961</v>
      </c>
      <c r="P132" s="77">
        <f t="shared" si="172"/>
        <v>21.835659422584904</v>
      </c>
      <c r="Q132" s="77">
        <f t="shared" si="172"/>
        <v>21.688034054035153</v>
      </c>
      <c r="R132" s="77">
        <f t="shared" ref="R132:V132" si="173">IF(R102=0,0,R102/R$19)</f>
        <v>21.482842480406052</v>
      </c>
      <c r="S132" s="77">
        <f t="shared" si="173"/>
        <v>21.007189916015641</v>
      </c>
      <c r="T132" s="77">
        <f t="shared" si="173"/>
        <v>20.578173707608464</v>
      </c>
      <c r="U132" s="77">
        <f t="shared" si="173"/>
        <v>20.244322770871857</v>
      </c>
      <c r="V132" s="77">
        <f t="shared" si="173"/>
        <v>20.693329289824906</v>
      </c>
      <c r="W132" s="77">
        <f t="shared" ref="W132:Y132" si="174">IF(W102=0,0,W102/W$19)</f>
        <v>20.965451157394796</v>
      </c>
      <c r="X132" s="77">
        <f t="shared" si="174"/>
        <v>20.06230508238361</v>
      </c>
      <c r="Y132" s="77">
        <f t="shared" si="174"/>
        <v>19.459738169569139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142.75024963807911</v>
      </c>
      <c r="C134" s="153">
        <f t="shared" si="175"/>
        <v>157.13182186966409</v>
      </c>
      <c r="D134" s="153">
        <f t="shared" si="175"/>
        <v>157.5266412725193</v>
      </c>
      <c r="E134" s="153">
        <f t="shared" si="175"/>
        <v>165.67385251487283</v>
      </c>
      <c r="F134" s="153">
        <f t="shared" si="175"/>
        <v>161.99030646306875</v>
      </c>
      <c r="G134" s="153">
        <f t="shared" si="175"/>
        <v>166.96200906958393</v>
      </c>
      <c r="H134" s="153">
        <f t="shared" si="175"/>
        <v>168.35961322015126</v>
      </c>
      <c r="I134" s="153">
        <f t="shared" si="175"/>
        <v>168.33681566757394</v>
      </c>
      <c r="J134" s="153">
        <f t="shared" si="175"/>
        <v>168.67820761920157</v>
      </c>
      <c r="K134" s="153">
        <f t="shared" si="175"/>
        <v>177.05289588916432</v>
      </c>
      <c r="L134" s="153">
        <f t="shared" si="175"/>
        <v>167.30531769313686</v>
      </c>
      <c r="M134" s="153">
        <f t="shared" si="175"/>
        <v>160.76767860743485</v>
      </c>
      <c r="N134" s="153">
        <f t="shared" si="175"/>
        <v>171.9558847949823</v>
      </c>
      <c r="O134" s="153">
        <f t="shared" si="175"/>
        <v>161.71044763930846</v>
      </c>
      <c r="P134" s="153">
        <f t="shared" si="175"/>
        <v>157.31530668319093</v>
      </c>
      <c r="Q134" s="153">
        <f t="shared" si="175"/>
        <v>143.71957517097198</v>
      </c>
      <c r="R134" s="153">
        <f t="shared" ref="R134:V134" si="176">IF(R104=0,0,R104/R$19)</f>
        <v>151.21283030940944</v>
      </c>
      <c r="S134" s="153">
        <f t="shared" si="176"/>
        <v>155.90266426055112</v>
      </c>
      <c r="T134" s="153">
        <f t="shared" si="176"/>
        <v>160.363846159725</v>
      </c>
      <c r="U134" s="153">
        <f t="shared" si="176"/>
        <v>154.80554742405127</v>
      </c>
      <c r="V134" s="153">
        <f t="shared" si="176"/>
        <v>148.64952276084205</v>
      </c>
      <c r="W134" s="153">
        <f t="shared" ref="W134:Y134" si="177">IF(W104=0,0,W104/W$19)</f>
        <v>163.59513505479575</v>
      </c>
      <c r="X134" s="153">
        <f t="shared" si="177"/>
        <v>151.10720383319381</v>
      </c>
      <c r="Y134" s="153">
        <f t="shared" si="177"/>
        <v>143.56435843512799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114.89149866147643</v>
      </c>
      <c r="C135" s="74">
        <f t="shared" si="178"/>
        <v>128.89415380126883</v>
      </c>
      <c r="D135" s="74">
        <f t="shared" si="178"/>
        <v>128.29322599386103</v>
      </c>
      <c r="E135" s="74">
        <f t="shared" si="178"/>
        <v>135.4950266794423</v>
      </c>
      <c r="F135" s="74">
        <f t="shared" si="178"/>
        <v>132.27113216130226</v>
      </c>
      <c r="G135" s="74">
        <f t="shared" si="178"/>
        <v>135.93093864750008</v>
      </c>
      <c r="H135" s="74">
        <f t="shared" si="178"/>
        <v>136.15056809467512</v>
      </c>
      <c r="I135" s="74">
        <f t="shared" si="178"/>
        <v>136.22468918981761</v>
      </c>
      <c r="J135" s="74">
        <f t="shared" si="178"/>
        <v>134.08983499849251</v>
      </c>
      <c r="K135" s="74">
        <f t="shared" si="178"/>
        <v>143.03343527671777</v>
      </c>
      <c r="L135" s="74">
        <f t="shared" si="178"/>
        <v>131.09154829641358</v>
      </c>
      <c r="M135" s="74">
        <f t="shared" si="178"/>
        <v>126.62004286472515</v>
      </c>
      <c r="N135" s="74">
        <f t="shared" si="178"/>
        <v>136.00793523417423</v>
      </c>
      <c r="O135" s="74">
        <f t="shared" si="178"/>
        <v>126.84040577723319</v>
      </c>
      <c r="P135" s="74">
        <f t="shared" si="178"/>
        <v>123.97167063265793</v>
      </c>
      <c r="Q135" s="74">
        <f t="shared" si="178"/>
        <v>111.42592708325898</v>
      </c>
      <c r="R135" s="74">
        <f t="shared" ref="R135:V135" si="179">IF(R105=0,0,R105/R$19)</f>
        <v>116.81182946459479</v>
      </c>
      <c r="S135" s="74">
        <f t="shared" si="179"/>
        <v>123.40285624227845</v>
      </c>
      <c r="T135" s="74">
        <f t="shared" si="179"/>
        <v>127.17235178430396</v>
      </c>
      <c r="U135" s="74">
        <f t="shared" si="179"/>
        <v>122.97174633435692</v>
      </c>
      <c r="V135" s="74">
        <f t="shared" si="179"/>
        <v>115.76088923734716</v>
      </c>
      <c r="W135" s="74">
        <f t="shared" ref="W135:Y135" si="180">IF(W105=0,0,W105/W$19)</f>
        <v>127.73477773676525</v>
      </c>
      <c r="X135" s="74">
        <f t="shared" si="180"/>
        <v>118.35395100451018</v>
      </c>
      <c r="Y135" s="74">
        <f t="shared" si="180"/>
        <v>111.69474992052436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2.0404816292135739E-4</v>
      </c>
      <c r="C136" s="74">
        <f t="shared" si="181"/>
        <v>2.6887885128325814E-4</v>
      </c>
      <c r="D136" s="74">
        <f t="shared" si="181"/>
        <v>3.7234029176468384E-4</v>
      </c>
      <c r="E136" s="74">
        <f t="shared" si="181"/>
        <v>5.2740037016976303E-4</v>
      </c>
      <c r="F136" s="74">
        <f t="shared" si="181"/>
        <v>8.052029714953169E-4</v>
      </c>
      <c r="G136" s="74">
        <f t="shared" si="181"/>
        <v>1.3005383996356678E-3</v>
      </c>
      <c r="H136" s="74">
        <f t="shared" si="181"/>
        <v>4.7901826138415753E-3</v>
      </c>
      <c r="I136" s="74">
        <f t="shared" si="181"/>
        <v>5.7527688229736711E-3</v>
      </c>
      <c r="J136" s="74">
        <f t="shared" si="181"/>
        <v>8.1875024979903392E-3</v>
      </c>
      <c r="K136" s="74">
        <f t="shared" si="181"/>
        <v>1.0222081648027442E-2</v>
      </c>
      <c r="L136" s="74">
        <f t="shared" si="181"/>
        <v>2.9156442498241082E-2</v>
      </c>
      <c r="M136" s="74">
        <f t="shared" si="181"/>
        <v>1.6771905353367856E-2</v>
      </c>
      <c r="N136" s="74">
        <f t="shared" si="181"/>
        <v>2.0182588083015332E-2</v>
      </c>
      <c r="O136" s="74">
        <f t="shared" si="181"/>
        <v>2.0454836640581599E-2</v>
      </c>
      <c r="P136" s="74">
        <f t="shared" si="181"/>
        <v>3.1063147022823555E-2</v>
      </c>
      <c r="Q136" s="74">
        <f t="shared" si="181"/>
        <v>2.5429647758160742E-2</v>
      </c>
      <c r="R136" s="74">
        <f t="shared" ref="R136:V136" si="182">IF(R106=0,0,R106/R$19)</f>
        <v>2.869548864959862E-2</v>
      </c>
      <c r="S136" s="74">
        <f t="shared" si="182"/>
        <v>3.1282259886868259E-2</v>
      </c>
      <c r="T136" s="74">
        <f t="shared" si="182"/>
        <v>4.525835858985517E-2</v>
      </c>
      <c r="U136" s="74">
        <f t="shared" si="182"/>
        <v>3.5296844855201431E-2</v>
      </c>
      <c r="V136" s="74">
        <f t="shared" si="182"/>
        <v>3.9746226325734907E-2</v>
      </c>
      <c r="W136" s="74">
        <f t="shared" ref="W136:Y136" si="183">IF(W106=0,0,W106/W$19)</f>
        <v>7.4275136431100536E-2</v>
      </c>
      <c r="X136" s="74">
        <f t="shared" si="183"/>
        <v>8.1544337584909463E-2</v>
      </c>
      <c r="Y136" s="74">
        <f t="shared" si="183"/>
        <v>8.788954675412948E-2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21.064821667295504</v>
      </c>
      <c r="C137" s="74">
        <f t="shared" si="184"/>
        <v>21.396649354920964</v>
      </c>
      <c r="D137" s="74">
        <f t="shared" si="184"/>
        <v>21.755122159927026</v>
      </c>
      <c r="E137" s="74">
        <f t="shared" si="184"/>
        <v>22.130584774138683</v>
      </c>
      <c r="F137" s="74">
        <f t="shared" si="184"/>
        <v>21.142341306986246</v>
      </c>
      <c r="G137" s="74">
        <f t="shared" si="184"/>
        <v>22.555847132361137</v>
      </c>
      <c r="H137" s="74">
        <f t="shared" si="184"/>
        <v>23.380825059398521</v>
      </c>
      <c r="I137" s="74">
        <f t="shared" si="184"/>
        <v>23.724726239236219</v>
      </c>
      <c r="J137" s="74">
        <f t="shared" si="184"/>
        <v>25.744370383525236</v>
      </c>
      <c r="K137" s="74">
        <f t="shared" si="184"/>
        <v>25.29110507773656</v>
      </c>
      <c r="L137" s="74">
        <f t="shared" si="184"/>
        <v>27.227444649617183</v>
      </c>
      <c r="M137" s="74">
        <f t="shared" si="184"/>
        <v>25.777524633808216</v>
      </c>
      <c r="N137" s="74">
        <f t="shared" si="184"/>
        <v>27.375552251381301</v>
      </c>
      <c r="O137" s="74">
        <f t="shared" si="184"/>
        <v>26.689394622928507</v>
      </c>
      <c r="P137" s="74">
        <f t="shared" si="184"/>
        <v>25.245008996559868</v>
      </c>
      <c r="Q137" s="74">
        <f t="shared" si="184"/>
        <v>25.038245862764121</v>
      </c>
      <c r="R137" s="74">
        <f t="shared" ref="R137:V137" si="185">IF(R107=0,0,R107/R$19)</f>
        <v>26.966321050062682</v>
      </c>
      <c r="S137" s="74">
        <f t="shared" si="185"/>
        <v>25.428582926811995</v>
      </c>
      <c r="T137" s="74">
        <f t="shared" si="185"/>
        <v>26.218672311186484</v>
      </c>
      <c r="U137" s="74">
        <f t="shared" si="185"/>
        <v>25.31275031341589</v>
      </c>
      <c r="V137" s="74">
        <f t="shared" si="185"/>
        <v>26.134799317021116</v>
      </c>
      <c r="W137" s="74">
        <f t="shared" ref="W137:Y137" si="186">IF(W107=0,0,W107/W$19)</f>
        <v>28.896284224841704</v>
      </c>
      <c r="X137" s="74">
        <f t="shared" si="186"/>
        <v>25.980666798637909</v>
      </c>
      <c r="Y137" s="74">
        <f t="shared" si="186"/>
        <v>24.273890449061589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6.7937252611442451</v>
      </c>
      <c r="C138" s="77">
        <f t="shared" si="187"/>
        <v>6.8407498346229998</v>
      </c>
      <c r="D138" s="77">
        <f t="shared" si="187"/>
        <v>7.477920778439521</v>
      </c>
      <c r="E138" s="77">
        <f t="shared" si="187"/>
        <v>8.0477136609216799</v>
      </c>
      <c r="F138" s="77">
        <f t="shared" si="187"/>
        <v>8.5760277918087606</v>
      </c>
      <c r="G138" s="77">
        <f t="shared" si="187"/>
        <v>8.47392275132305</v>
      </c>
      <c r="H138" s="77">
        <f t="shared" si="187"/>
        <v>8.8234298834637759</v>
      </c>
      <c r="I138" s="77">
        <f t="shared" si="187"/>
        <v>8.3816474696971586</v>
      </c>
      <c r="J138" s="77">
        <f t="shared" si="187"/>
        <v>8.8358147346858367</v>
      </c>
      <c r="K138" s="77">
        <f t="shared" si="187"/>
        <v>8.718133453061947</v>
      </c>
      <c r="L138" s="77">
        <f t="shared" si="187"/>
        <v>8.9571683046078494</v>
      </c>
      <c r="M138" s="77">
        <f t="shared" si="187"/>
        <v>8.3533392035481047</v>
      </c>
      <c r="N138" s="77">
        <f t="shared" si="187"/>
        <v>8.5522147213437414</v>
      </c>
      <c r="O138" s="77">
        <f t="shared" si="187"/>
        <v>8.1601924025061514</v>
      </c>
      <c r="P138" s="77">
        <f t="shared" si="187"/>
        <v>8.0675639069503067</v>
      </c>
      <c r="Q138" s="77">
        <f t="shared" si="187"/>
        <v>7.2299725771907211</v>
      </c>
      <c r="R138" s="77">
        <f t="shared" ref="R138:V138" si="188">IF(R108=0,0,R108/R$19)</f>
        <v>7.4059843061023782</v>
      </c>
      <c r="S138" s="77">
        <f t="shared" si="188"/>
        <v>7.0399428315738088</v>
      </c>
      <c r="T138" s="77">
        <f t="shared" si="188"/>
        <v>6.9275637056446824</v>
      </c>
      <c r="U138" s="77">
        <f t="shared" si="188"/>
        <v>6.4857539314232744</v>
      </c>
      <c r="V138" s="77">
        <f t="shared" si="188"/>
        <v>6.7140879801480402</v>
      </c>
      <c r="W138" s="77">
        <f t="shared" ref="W138:Y138" si="189">IF(W108=0,0,W108/W$19)</f>
        <v>6.8897979567576773</v>
      </c>
      <c r="X138" s="77">
        <f t="shared" si="189"/>
        <v>6.691041692460824</v>
      </c>
      <c r="Y138" s="77">
        <f t="shared" si="189"/>
        <v>7.507828518787921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5.1051739726753098</v>
      </c>
      <c r="C140" s="203">
        <f t="shared" si="190"/>
        <v>6.7599208086066378</v>
      </c>
      <c r="D140" s="203">
        <f t="shared" si="190"/>
        <v>6.2753560260342578</v>
      </c>
      <c r="E140" s="203">
        <f t="shared" si="190"/>
        <v>6.4863085107276506</v>
      </c>
      <c r="F140" s="203">
        <f t="shared" si="190"/>
        <v>6.792382177318439</v>
      </c>
      <c r="G140" s="203">
        <f t="shared" si="190"/>
        <v>7.4144762784593832</v>
      </c>
      <c r="H140" s="203">
        <f t="shared" si="190"/>
        <v>7.49965347064777</v>
      </c>
      <c r="I140" s="203">
        <f t="shared" si="190"/>
        <v>7.5952071333994411</v>
      </c>
      <c r="J140" s="203">
        <f t="shared" si="190"/>
        <v>7.6002520037831216</v>
      </c>
      <c r="K140" s="203">
        <f t="shared" si="190"/>
        <v>7.9112368382621678</v>
      </c>
      <c r="L140" s="203">
        <f t="shared" si="190"/>
        <v>9.5942185066131938</v>
      </c>
      <c r="M140" s="203">
        <f t="shared" si="190"/>
        <v>8.7017222934579017</v>
      </c>
      <c r="N140" s="203">
        <f t="shared" si="190"/>
        <v>8.0601057451459486</v>
      </c>
      <c r="O140" s="203">
        <f t="shared" si="190"/>
        <v>7.806239290723795</v>
      </c>
      <c r="P140" s="203">
        <f t="shared" si="190"/>
        <v>7.8450592980382376</v>
      </c>
      <c r="Q140" s="203">
        <f t="shared" si="190"/>
        <v>7.4839986190554182</v>
      </c>
      <c r="R140" s="203">
        <f t="shared" ref="R140:V140" si="191">IF(R110=0,0,R110/R$19)</f>
        <v>7.9186096797974592</v>
      </c>
      <c r="S140" s="203">
        <f t="shared" si="191"/>
        <v>7.9144811605626204</v>
      </c>
      <c r="T140" s="203">
        <f t="shared" si="191"/>
        <v>7.9011083177949919</v>
      </c>
      <c r="U140" s="203">
        <f t="shared" si="191"/>
        <v>7.2685365079054334</v>
      </c>
      <c r="V140" s="203">
        <f t="shared" si="191"/>
        <v>7.1153385327911227</v>
      </c>
      <c r="W140" s="203">
        <f t="shared" ref="W140:Y140" si="192">IF(W110=0,0,W110/W$19)</f>
        <v>7.2721446538874357</v>
      </c>
      <c r="X140" s="203">
        <f t="shared" si="192"/>
        <v>6.8382100693951688</v>
      </c>
      <c r="Y140" s="203">
        <f t="shared" si="192"/>
        <v>6.3764179526421927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5.1051739726753098</v>
      </c>
      <c r="C141" s="192">
        <f t="shared" si="193"/>
        <v>6.7599208086066378</v>
      </c>
      <c r="D141" s="192">
        <f t="shared" si="193"/>
        <v>6.2753560260342578</v>
      </c>
      <c r="E141" s="192">
        <f t="shared" si="193"/>
        <v>6.4863085107276506</v>
      </c>
      <c r="F141" s="192">
        <f t="shared" si="193"/>
        <v>6.792382177318439</v>
      </c>
      <c r="G141" s="192">
        <f t="shared" si="193"/>
        <v>7.4144762784593832</v>
      </c>
      <c r="H141" s="192">
        <f t="shared" si="193"/>
        <v>7.49965347064777</v>
      </c>
      <c r="I141" s="192">
        <f t="shared" si="193"/>
        <v>7.5952071333994411</v>
      </c>
      <c r="J141" s="192">
        <f t="shared" si="193"/>
        <v>7.6002520037831216</v>
      </c>
      <c r="K141" s="192">
        <f t="shared" si="193"/>
        <v>7.9112368382621678</v>
      </c>
      <c r="L141" s="192">
        <f t="shared" si="193"/>
        <v>9.5942185066131938</v>
      </c>
      <c r="M141" s="192">
        <f t="shared" si="193"/>
        <v>8.7017222934579017</v>
      </c>
      <c r="N141" s="192">
        <f t="shared" si="193"/>
        <v>8.0601057451459486</v>
      </c>
      <c r="O141" s="192">
        <f t="shared" si="193"/>
        <v>7.806239290723795</v>
      </c>
      <c r="P141" s="192">
        <f t="shared" si="193"/>
        <v>7.8450592980382376</v>
      </c>
      <c r="Q141" s="192">
        <f t="shared" si="193"/>
        <v>7.4839986190554182</v>
      </c>
      <c r="R141" s="192">
        <f t="shared" ref="R141:V141" si="194">IF(R111=0,0,R111/R$19)</f>
        <v>7.9186096797974592</v>
      </c>
      <c r="S141" s="192">
        <f t="shared" si="194"/>
        <v>7.9144811605626204</v>
      </c>
      <c r="T141" s="192">
        <f t="shared" si="194"/>
        <v>7.9011083177949919</v>
      </c>
      <c r="U141" s="192">
        <f t="shared" si="194"/>
        <v>7.2685365079054334</v>
      </c>
      <c r="V141" s="192">
        <f t="shared" si="194"/>
        <v>7.1153385327911227</v>
      </c>
      <c r="W141" s="192">
        <f t="shared" ref="W141:Y141" si="195">IF(W111=0,0,W111/W$19)</f>
        <v>7.2721446538874357</v>
      </c>
      <c r="X141" s="192">
        <f t="shared" si="195"/>
        <v>6.8382100693951688</v>
      </c>
      <c r="Y141" s="192">
        <f t="shared" si="195"/>
        <v>6.3764179526421927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3.3237324735692493</v>
      </c>
      <c r="C142" s="74">
        <f t="shared" si="196"/>
        <v>4.8871165019838916</v>
      </c>
      <c r="D142" s="74">
        <f t="shared" si="196"/>
        <v>4.3902668664850122</v>
      </c>
      <c r="E142" s="74">
        <f t="shared" si="196"/>
        <v>4.5799265565019533</v>
      </c>
      <c r="F142" s="74">
        <f t="shared" si="196"/>
        <v>4.7821655230821163</v>
      </c>
      <c r="G142" s="74">
        <f t="shared" si="196"/>
        <v>5.2807364618386954</v>
      </c>
      <c r="H142" s="74">
        <f t="shared" si="196"/>
        <v>5.2983178435046332</v>
      </c>
      <c r="I142" s="74">
        <f t="shared" si="196"/>
        <v>5.5124947973925451</v>
      </c>
      <c r="J142" s="74">
        <f t="shared" si="196"/>
        <v>5.4892820968249847</v>
      </c>
      <c r="K142" s="74">
        <f t="shared" si="196"/>
        <v>5.9205740763357806</v>
      </c>
      <c r="L142" s="74">
        <f t="shared" si="196"/>
        <v>7.1476845124173156</v>
      </c>
      <c r="M142" s="74">
        <f t="shared" si="196"/>
        <v>6.4874688764062487</v>
      </c>
      <c r="N142" s="74">
        <f t="shared" si="196"/>
        <v>5.9114420430266454</v>
      </c>
      <c r="O142" s="74">
        <f t="shared" si="196"/>
        <v>5.6578594909824362</v>
      </c>
      <c r="P142" s="74">
        <f t="shared" si="196"/>
        <v>5.6437517160727628</v>
      </c>
      <c r="Q142" s="74">
        <f t="shared" si="196"/>
        <v>5.4361730673178759</v>
      </c>
      <c r="R142" s="74">
        <f t="shared" ref="R142:V142" si="197">IF(R112=0,0,R112/R$19)</f>
        <v>5.7535165463203217</v>
      </c>
      <c r="S142" s="74">
        <f t="shared" si="197"/>
        <v>5.8637952332382062</v>
      </c>
      <c r="T142" s="74">
        <f t="shared" si="197"/>
        <v>5.9351494646317278</v>
      </c>
      <c r="U142" s="74">
        <f t="shared" si="197"/>
        <v>5.4676199667214531</v>
      </c>
      <c r="V142" s="74">
        <f t="shared" si="197"/>
        <v>5.1939684243361262</v>
      </c>
      <c r="W142" s="74">
        <f t="shared" ref="W142:Y142" si="198">IF(W112=0,0,W112/W$19)</f>
        <v>5.3044238165981392</v>
      </c>
      <c r="X142" s="74">
        <f t="shared" si="198"/>
        <v>4.9462452526745011</v>
      </c>
      <c r="Y142" s="74">
        <f t="shared" si="198"/>
        <v>4.2489992565382515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0.53735537678359868</v>
      </c>
      <c r="C144" s="74">
        <f t="shared" si="202"/>
        <v>0.6719342414177979</v>
      </c>
      <c r="D144" s="74">
        <f t="shared" si="202"/>
        <v>0.6477995544030295</v>
      </c>
      <c r="E144" s="74">
        <f t="shared" si="202"/>
        <v>0.66439399180517733</v>
      </c>
      <c r="F144" s="74">
        <f t="shared" si="202"/>
        <v>0.69688698835790308</v>
      </c>
      <c r="G144" s="74">
        <f t="shared" si="202"/>
        <v>0.79042861276186727</v>
      </c>
      <c r="H144" s="74">
        <f t="shared" si="202"/>
        <v>0.82786282747302464</v>
      </c>
      <c r="I144" s="74">
        <f t="shared" si="202"/>
        <v>0.87504308761375127</v>
      </c>
      <c r="J144" s="74">
        <f t="shared" si="202"/>
        <v>0.94185844541964781</v>
      </c>
      <c r="K144" s="74">
        <f t="shared" si="202"/>
        <v>0.95093862950394337</v>
      </c>
      <c r="L144" s="74">
        <f t="shared" si="202"/>
        <v>1.3030426165123028</v>
      </c>
      <c r="M144" s="74">
        <f t="shared" si="202"/>
        <v>1.1156595457866993</v>
      </c>
      <c r="N144" s="74">
        <f t="shared" si="202"/>
        <v>1.0534544659858347</v>
      </c>
      <c r="O144" s="74">
        <f t="shared" si="202"/>
        <v>1.0546562082259534</v>
      </c>
      <c r="P144" s="74">
        <f t="shared" si="202"/>
        <v>1.0201430864822156</v>
      </c>
      <c r="Q144" s="74">
        <f t="shared" si="202"/>
        <v>1.0768341381828552</v>
      </c>
      <c r="R144" s="74">
        <f t="shared" ref="R144:V144" si="203">IF(R114=0,0,R114/R$19)</f>
        <v>1.1786342053561576</v>
      </c>
      <c r="S144" s="74">
        <f t="shared" si="203"/>
        <v>1.0744794439121632</v>
      </c>
      <c r="T144" s="74">
        <f t="shared" si="203"/>
        <v>1.1034644419657347</v>
      </c>
      <c r="U144" s="74">
        <f t="shared" si="203"/>
        <v>1.0210170523738447</v>
      </c>
      <c r="V144" s="74">
        <f t="shared" si="203"/>
        <v>1.0788280058205457</v>
      </c>
      <c r="W144" s="74">
        <f t="shared" ref="W144:Y144" si="204">IF(W114=0,0,W114/W$19)</f>
        <v>1.1011655437422367</v>
      </c>
      <c r="X144" s="74">
        <f t="shared" si="204"/>
        <v>1.0001478315984955</v>
      </c>
      <c r="Y144" s="74">
        <f t="shared" si="204"/>
        <v>0.8559868888884421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1.2440861223224622</v>
      </c>
      <c r="C145" s="193">
        <f t="shared" si="205"/>
        <v>1.2008700652049464</v>
      </c>
      <c r="D145" s="193">
        <f t="shared" si="205"/>
        <v>1.2372896051462163</v>
      </c>
      <c r="E145" s="193">
        <f t="shared" si="205"/>
        <v>1.2419879624205195</v>
      </c>
      <c r="F145" s="193">
        <f t="shared" si="205"/>
        <v>1.3133296658784193</v>
      </c>
      <c r="G145" s="193">
        <f t="shared" si="205"/>
        <v>1.3433112038588204</v>
      </c>
      <c r="H145" s="193">
        <f t="shared" si="205"/>
        <v>1.3734727996701108</v>
      </c>
      <c r="I145" s="193">
        <f t="shared" si="205"/>
        <v>1.207669248393145</v>
      </c>
      <c r="J145" s="193">
        <f t="shared" si="205"/>
        <v>1.1691114615384901</v>
      </c>
      <c r="K145" s="193">
        <f t="shared" si="205"/>
        <v>1.0397241324224427</v>
      </c>
      <c r="L145" s="193">
        <f t="shared" si="205"/>
        <v>1.1434913776835749</v>
      </c>
      <c r="M145" s="193">
        <f t="shared" si="205"/>
        <v>1.0985938712649541</v>
      </c>
      <c r="N145" s="193">
        <f t="shared" si="205"/>
        <v>1.0952092361334684</v>
      </c>
      <c r="O145" s="193">
        <f t="shared" si="205"/>
        <v>1.0937235915154049</v>
      </c>
      <c r="P145" s="193">
        <f t="shared" si="205"/>
        <v>1.1811644954832612</v>
      </c>
      <c r="Q145" s="193">
        <f t="shared" si="205"/>
        <v>0.97099141355468599</v>
      </c>
      <c r="R145" s="193">
        <f t="shared" ref="R145:V145" si="206">IF(R115=0,0,R115/R$19)</f>
        <v>0.98645892812097957</v>
      </c>
      <c r="S145" s="193">
        <f t="shared" si="206"/>
        <v>0.9762064834122518</v>
      </c>
      <c r="T145" s="193">
        <f t="shared" si="206"/>
        <v>0.86249441119753012</v>
      </c>
      <c r="U145" s="193">
        <f t="shared" si="206"/>
        <v>0.77989948881013516</v>
      </c>
      <c r="V145" s="193">
        <f t="shared" si="206"/>
        <v>0.84254210263445051</v>
      </c>
      <c r="W145" s="193">
        <f t="shared" ref="W145:Y145" si="207">IF(W115=0,0,W115/W$19)</f>
        <v>0.86655529354706007</v>
      </c>
      <c r="X145" s="193">
        <f t="shared" si="207"/>
        <v>0.89181698512217311</v>
      </c>
      <c r="Y145" s="193">
        <f t="shared" si="207"/>
        <v>1.2714318072154993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6478.0399837931891</v>
      </c>
      <c r="C150" s="203">
        <f t="shared" si="211"/>
        <v>7136.0220006594736</v>
      </c>
      <c r="D150" s="203">
        <f t="shared" si="211"/>
        <v>7182.3089278728248</v>
      </c>
      <c r="E150" s="203">
        <f t="shared" si="211"/>
        <v>7590.1626083439487</v>
      </c>
      <c r="F150" s="203">
        <f t="shared" si="211"/>
        <v>7534.5044190255321</v>
      </c>
      <c r="G150" s="203">
        <f t="shared" si="211"/>
        <v>7785.2412118108696</v>
      </c>
      <c r="H150" s="203">
        <f t="shared" si="211"/>
        <v>7738.1674188037559</v>
      </c>
      <c r="I150" s="203">
        <f t="shared" si="211"/>
        <v>7679.1718730193215</v>
      </c>
      <c r="J150" s="203">
        <f t="shared" si="211"/>
        <v>7706.1227934903118</v>
      </c>
      <c r="K150" s="203">
        <f t="shared" si="211"/>
        <v>8255.1980410886827</v>
      </c>
      <c r="L150" s="203">
        <f t="shared" si="211"/>
        <v>7618.9783183620502</v>
      </c>
      <c r="M150" s="203">
        <f t="shared" si="211"/>
        <v>7443.1759298758034</v>
      </c>
      <c r="N150" s="203">
        <f t="shared" si="211"/>
        <v>7830.2196826800309</v>
      </c>
      <c r="O150" s="203">
        <f t="shared" si="211"/>
        <v>7284.7874692722935</v>
      </c>
      <c r="P150" s="203">
        <f t="shared" si="211"/>
        <v>7197.9826807123563</v>
      </c>
      <c r="Q150" s="203">
        <f t="shared" si="211"/>
        <v>6475.5298837518421</v>
      </c>
      <c r="R150" s="203">
        <f t="shared" ref="R150:V150" si="212">IF(R96=0,0,R96/R$17)</f>
        <v>6755.7676475413136</v>
      </c>
      <c r="S150" s="203">
        <f t="shared" si="212"/>
        <v>7131.9988144294994</v>
      </c>
      <c r="T150" s="203">
        <f t="shared" si="212"/>
        <v>7402.2128031786942</v>
      </c>
      <c r="U150" s="203">
        <f t="shared" si="212"/>
        <v>7196.8272387873158</v>
      </c>
      <c r="V150" s="203">
        <f t="shared" si="212"/>
        <v>6800.6017796532415</v>
      </c>
      <c r="W150" s="203">
        <f t="shared" ref="W150:Y150" si="213">IF(W96=0,0,W96/W$17)</f>
        <v>7388.9694980464537</v>
      </c>
      <c r="X150" s="203">
        <f t="shared" si="213"/>
        <v>6908.9572903099925</v>
      </c>
      <c r="Y150" s="203">
        <f t="shared" si="213"/>
        <v>6657.3636437019932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6067.5108096772001</v>
      </c>
      <c r="C151" s="192">
        <f t="shared" si="214"/>
        <v>6708.1788569905757</v>
      </c>
      <c r="D151" s="192">
        <f t="shared" si="214"/>
        <v>6733.1339597169426</v>
      </c>
      <c r="E151" s="192">
        <f t="shared" si="214"/>
        <v>7118.4880225127336</v>
      </c>
      <c r="F151" s="192">
        <f t="shared" si="214"/>
        <v>7038.8536079818832</v>
      </c>
      <c r="G151" s="192">
        <f t="shared" si="214"/>
        <v>7261.5061460168554</v>
      </c>
      <c r="H151" s="192">
        <f t="shared" si="214"/>
        <v>7192.1809898369129</v>
      </c>
      <c r="I151" s="192">
        <f t="shared" si="214"/>
        <v>7114.8938746115118</v>
      </c>
      <c r="J151" s="192">
        <f t="shared" si="214"/>
        <v>7128.5879125525571</v>
      </c>
      <c r="K151" s="192">
        <f t="shared" si="214"/>
        <v>7654.7604775860018</v>
      </c>
      <c r="L151" s="192">
        <f t="shared" si="214"/>
        <v>7011.5459375626815</v>
      </c>
      <c r="M151" s="192">
        <f t="shared" si="214"/>
        <v>6827.3273646875168</v>
      </c>
      <c r="N151" s="192">
        <f t="shared" si="214"/>
        <v>7210.9485998147338</v>
      </c>
      <c r="O151" s="192">
        <f t="shared" si="214"/>
        <v>6665.0193514166967</v>
      </c>
      <c r="P151" s="192">
        <f t="shared" si="214"/>
        <v>6572.7705253487666</v>
      </c>
      <c r="Q151" s="192">
        <f t="shared" si="214"/>
        <v>5860.2341135297856</v>
      </c>
      <c r="R151" s="192">
        <f t="shared" ref="R151:V151" si="215">IF(R97=0,0,R97/R$17)</f>
        <v>6139.8036321382515</v>
      </c>
      <c r="S151" s="192">
        <f t="shared" si="215"/>
        <v>6506.4170538493927</v>
      </c>
      <c r="T151" s="192">
        <f t="shared" si="215"/>
        <v>6773.7123246195151</v>
      </c>
      <c r="U151" s="192">
        <f t="shared" si="215"/>
        <v>6565.2507224430783</v>
      </c>
      <c r="V151" s="192">
        <f t="shared" si="215"/>
        <v>6160.27047254635</v>
      </c>
      <c r="W151" s="192">
        <f t="shared" ref="W151:Y151" si="216">IF(W97=0,0,W97/W$17)</f>
        <v>6730.8100824137946</v>
      </c>
      <c r="X151" s="192">
        <f t="shared" si="216"/>
        <v>6268.2417959832092</v>
      </c>
      <c r="Y151" s="192">
        <f t="shared" si="216"/>
        <v>6021.9868031159303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4929.5770340584486</v>
      </c>
      <c r="C152" s="74">
        <f t="shared" si="217"/>
        <v>5548.4690997953921</v>
      </c>
      <c r="D152" s="74">
        <f t="shared" si="217"/>
        <v>5531.5581650811482</v>
      </c>
      <c r="E152" s="74">
        <f t="shared" si="217"/>
        <v>5873.2413585913828</v>
      </c>
      <c r="F152" s="74">
        <f t="shared" si="217"/>
        <v>5795.8893483209677</v>
      </c>
      <c r="G152" s="74">
        <f t="shared" si="217"/>
        <v>5959.4021428728402</v>
      </c>
      <c r="H152" s="74">
        <f t="shared" si="217"/>
        <v>5870.0426956910605</v>
      </c>
      <c r="I152" s="74">
        <f t="shared" si="217"/>
        <v>5809.1679665806823</v>
      </c>
      <c r="J152" s="74">
        <f t="shared" si="217"/>
        <v>5733.0490371008573</v>
      </c>
      <c r="K152" s="74">
        <f t="shared" si="217"/>
        <v>6241.2776569576408</v>
      </c>
      <c r="L152" s="74">
        <f t="shared" si="217"/>
        <v>5529.384065677712</v>
      </c>
      <c r="M152" s="74">
        <f t="shared" si="217"/>
        <v>5414.6528706672016</v>
      </c>
      <c r="N152" s="74">
        <f t="shared" si="217"/>
        <v>5737.4419899060358</v>
      </c>
      <c r="O152" s="74">
        <f t="shared" si="217"/>
        <v>5253.7395758723796</v>
      </c>
      <c r="P152" s="74">
        <f t="shared" si="217"/>
        <v>5202.2087875552579</v>
      </c>
      <c r="Q152" s="74">
        <f t="shared" si="217"/>
        <v>4569.1209623959649</v>
      </c>
      <c r="R152" s="74">
        <f t="shared" ref="R152:V152" si="218">IF(R98=0,0,R98/R$17)</f>
        <v>4769.821236954951</v>
      </c>
      <c r="S152" s="74">
        <f t="shared" si="218"/>
        <v>5171.1478594177988</v>
      </c>
      <c r="T152" s="74">
        <f t="shared" si="218"/>
        <v>5394.7982229809822</v>
      </c>
      <c r="U152" s="74">
        <f t="shared" si="218"/>
        <v>5235.3059018484728</v>
      </c>
      <c r="V152" s="74">
        <f t="shared" si="218"/>
        <v>4818.0721363022458</v>
      </c>
      <c r="W152" s="74">
        <f t="shared" ref="W152:Y152" si="219">IF(W98=0,0,W98/W$17)</f>
        <v>5276.4692399787818</v>
      </c>
      <c r="X152" s="74">
        <f t="shared" si="219"/>
        <v>4924.7793882073993</v>
      </c>
      <c r="Y152" s="74">
        <f t="shared" si="219"/>
        <v>4687.5262062191669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2.4330307650489696E-3</v>
      </c>
      <c r="C153" s="74">
        <f t="shared" si="220"/>
        <v>3.1050548093069547E-3</v>
      </c>
      <c r="D153" s="74">
        <f t="shared" si="220"/>
        <v>4.0706768163991649E-3</v>
      </c>
      <c r="E153" s="74">
        <f t="shared" si="220"/>
        <v>5.162629514450341E-3</v>
      </c>
      <c r="F153" s="74">
        <f t="shared" si="220"/>
        <v>7.2388572319209733E-3</v>
      </c>
      <c r="G153" s="74">
        <f t="shared" si="220"/>
        <v>1.1133382469918254E-2</v>
      </c>
      <c r="H153" s="74">
        <f t="shared" si="220"/>
        <v>3.7941987001748369E-2</v>
      </c>
      <c r="I153" s="74">
        <f t="shared" si="220"/>
        <v>4.4328301377201514E-2</v>
      </c>
      <c r="J153" s="74">
        <f t="shared" si="220"/>
        <v>6.2297333054593347E-2</v>
      </c>
      <c r="K153" s="74">
        <f t="shared" si="220"/>
        <v>7.8424124958166877E-2</v>
      </c>
      <c r="L153" s="74">
        <f t="shared" si="220"/>
        <v>0.22023697573504483</v>
      </c>
      <c r="M153" s="74">
        <f t="shared" si="220"/>
        <v>0.12580918785444128</v>
      </c>
      <c r="N153" s="74">
        <f t="shared" si="220"/>
        <v>0.14822671795567077</v>
      </c>
      <c r="O153" s="74">
        <f t="shared" si="220"/>
        <v>0.1450839428637552</v>
      </c>
      <c r="P153" s="74">
        <f t="shared" si="220"/>
        <v>0.21487750590112883</v>
      </c>
      <c r="Q153" s="74">
        <f t="shared" si="220"/>
        <v>0.16744609174138544</v>
      </c>
      <c r="R153" s="74">
        <f t="shared" ref="R153:V153" si="221">IF(R99=0,0,R99/R$17)</f>
        <v>0.1841243746715131</v>
      </c>
      <c r="S153" s="74">
        <f t="shared" si="221"/>
        <v>0.20249425291930731</v>
      </c>
      <c r="T153" s="74">
        <f t="shared" si="221"/>
        <v>0.29412875732846283</v>
      </c>
      <c r="U153" s="74">
        <f t="shared" si="221"/>
        <v>0.23051489858399124</v>
      </c>
      <c r="V153" s="74">
        <f t="shared" si="221"/>
        <v>0.25439108759003931</v>
      </c>
      <c r="W153" s="74">
        <f t="shared" ref="W153:Y153" si="222">IF(W99=0,0,W99/W$17)</f>
        <v>0.4783673151790227</v>
      </c>
      <c r="X153" s="74">
        <f t="shared" si="222"/>
        <v>0.53010255541614282</v>
      </c>
      <c r="Y153" s="74">
        <f t="shared" si="222"/>
        <v>0.58228082704058992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861.55829177721057</v>
      </c>
      <c r="C154" s="74">
        <f t="shared" si="223"/>
        <v>879.80083299297075</v>
      </c>
      <c r="D154" s="74">
        <f t="shared" si="223"/>
        <v>893.49197600499713</v>
      </c>
      <c r="E154" s="74">
        <f t="shared" si="223"/>
        <v>910.67092703287483</v>
      </c>
      <c r="F154" s="74">
        <f t="shared" si="223"/>
        <v>881.06616629067912</v>
      </c>
      <c r="G154" s="74">
        <f t="shared" si="223"/>
        <v>941.53611616101807</v>
      </c>
      <c r="H154" s="74">
        <f t="shared" si="223"/>
        <v>953.33953396128948</v>
      </c>
      <c r="I154" s="74">
        <f t="shared" si="223"/>
        <v>955.89994497489079</v>
      </c>
      <c r="J154" s="74">
        <f t="shared" si="223"/>
        <v>1027.9637867955705</v>
      </c>
      <c r="K154" s="74">
        <f t="shared" si="223"/>
        <v>1037.0165020819284</v>
      </c>
      <c r="L154" s="74">
        <f t="shared" si="223"/>
        <v>1093.8240800938245</v>
      </c>
      <c r="M154" s="74">
        <f t="shared" si="223"/>
        <v>1037.0697417986605</v>
      </c>
      <c r="N154" s="74">
        <f t="shared" si="223"/>
        <v>1083.5765322047291</v>
      </c>
      <c r="O154" s="74">
        <f t="shared" si="223"/>
        <v>1038.99350162766</v>
      </c>
      <c r="P154" s="74">
        <f t="shared" si="223"/>
        <v>993.87171285012573</v>
      </c>
      <c r="Q154" s="74">
        <f t="shared" si="223"/>
        <v>962.7905686964242</v>
      </c>
      <c r="R154" s="74">
        <f t="shared" ref="R154:V154" si="224">IF(R100=0,0,R100/R$17)</f>
        <v>1032.6905249967685</v>
      </c>
      <c r="S154" s="74">
        <f t="shared" si="224"/>
        <v>997.33805151926754</v>
      </c>
      <c r="T154" s="74">
        <f t="shared" si="224"/>
        <v>1039.8999574991506</v>
      </c>
      <c r="U154" s="74">
        <f t="shared" si="224"/>
        <v>1008.5118886903184</v>
      </c>
      <c r="V154" s="74">
        <f t="shared" si="224"/>
        <v>1018.0986840992397</v>
      </c>
      <c r="W154" s="74">
        <f t="shared" ref="W154:Y154" si="225">IF(W100=0,0,W100/W$17)</f>
        <v>1118.9154286624</v>
      </c>
      <c r="X154" s="74">
        <f t="shared" si="225"/>
        <v>1012.2946834181722</v>
      </c>
      <c r="Y154" s="74">
        <f t="shared" si="225"/>
        <v>952.26990492076391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276.37305081077773</v>
      </c>
      <c r="C155" s="193">
        <f t="shared" si="226"/>
        <v>279.90581914740551</v>
      </c>
      <c r="D155" s="193">
        <f t="shared" si="226"/>
        <v>308.0797479539807</v>
      </c>
      <c r="E155" s="193">
        <f t="shared" si="226"/>
        <v>334.57057425896215</v>
      </c>
      <c r="F155" s="193">
        <f t="shared" si="226"/>
        <v>361.89085451300446</v>
      </c>
      <c r="G155" s="193">
        <f t="shared" si="226"/>
        <v>360.55675360052805</v>
      </c>
      <c r="H155" s="193">
        <f t="shared" si="226"/>
        <v>368.76081819756274</v>
      </c>
      <c r="I155" s="193">
        <f t="shared" si="226"/>
        <v>349.78163475456233</v>
      </c>
      <c r="J155" s="193">
        <f t="shared" si="226"/>
        <v>367.51279132307553</v>
      </c>
      <c r="K155" s="193">
        <f t="shared" si="226"/>
        <v>376.38789442147623</v>
      </c>
      <c r="L155" s="193">
        <f t="shared" si="226"/>
        <v>388.11755481541246</v>
      </c>
      <c r="M155" s="193">
        <f t="shared" si="226"/>
        <v>375.47894303379974</v>
      </c>
      <c r="N155" s="193">
        <f t="shared" si="226"/>
        <v>389.78185098601398</v>
      </c>
      <c r="O155" s="193">
        <f t="shared" si="226"/>
        <v>372.14118997379273</v>
      </c>
      <c r="P155" s="193">
        <f t="shared" si="226"/>
        <v>376.47514743748184</v>
      </c>
      <c r="Q155" s="193">
        <f t="shared" si="226"/>
        <v>328.15513634565531</v>
      </c>
      <c r="R155" s="193">
        <f t="shared" ref="R155:V155" si="227">IF(R101=0,0,R101/R$17)</f>
        <v>337.10774581186263</v>
      </c>
      <c r="S155" s="193">
        <f t="shared" si="227"/>
        <v>337.72864865940579</v>
      </c>
      <c r="T155" s="193">
        <f t="shared" si="227"/>
        <v>338.72001538205302</v>
      </c>
      <c r="U155" s="193">
        <f t="shared" si="227"/>
        <v>321.20241700570278</v>
      </c>
      <c r="V155" s="193">
        <f t="shared" si="227"/>
        <v>323.84526105727468</v>
      </c>
      <c r="W155" s="193">
        <f t="shared" ref="W155:Y155" si="228">IF(W101=0,0,W101/W$17)</f>
        <v>334.94704645743525</v>
      </c>
      <c r="X155" s="193">
        <f t="shared" si="228"/>
        <v>330.63762180222216</v>
      </c>
      <c r="Y155" s="193">
        <f t="shared" si="228"/>
        <v>381.60841114895959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410.52917411598952</v>
      </c>
      <c r="C156" s="77">
        <f t="shared" si="229"/>
        <v>427.84314366889737</v>
      </c>
      <c r="D156" s="77">
        <f t="shared" si="229"/>
        <v>449.17496815588333</v>
      </c>
      <c r="E156" s="77">
        <f t="shared" si="229"/>
        <v>471.67458583121521</v>
      </c>
      <c r="F156" s="77">
        <f t="shared" si="229"/>
        <v>495.65081104364873</v>
      </c>
      <c r="G156" s="77">
        <f t="shared" si="229"/>
        <v>523.73506579401339</v>
      </c>
      <c r="H156" s="77">
        <f t="shared" si="229"/>
        <v>545.9864289668418</v>
      </c>
      <c r="I156" s="77">
        <f t="shared" si="229"/>
        <v>564.27799840780995</v>
      </c>
      <c r="J156" s="77">
        <f t="shared" si="229"/>
        <v>577.534880937754</v>
      </c>
      <c r="K156" s="77">
        <f t="shared" si="229"/>
        <v>600.43756350267824</v>
      </c>
      <c r="L156" s="77">
        <f t="shared" si="229"/>
        <v>607.43238079936839</v>
      </c>
      <c r="M156" s="77">
        <f t="shared" si="229"/>
        <v>615.84856518828735</v>
      </c>
      <c r="N156" s="77">
        <f t="shared" si="229"/>
        <v>619.27108286529733</v>
      </c>
      <c r="O156" s="77">
        <f t="shared" si="229"/>
        <v>619.7681178555963</v>
      </c>
      <c r="P156" s="77">
        <f t="shared" si="229"/>
        <v>625.21215536358909</v>
      </c>
      <c r="Q156" s="77">
        <f t="shared" si="229"/>
        <v>615.29577022205638</v>
      </c>
      <c r="R156" s="77">
        <f t="shared" ref="R156:V156" si="230">IF(R102=0,0,R102/R$17)</f>
        <v>615.96401540306147</v>
      </c>
      <c r="S156" s="77">
        <f t="shared" si="230"/>
        <v>625.58176058010781</v>
      </c>
      <c r="T156" s="77">
        <f t="shared" si="230"/>
        <v>628.50047855918024</v>
      </c>
      <c r="U156" s="77">
        <f t="shared" si="230"/>
        <v>631.57651634423826</v>
      </c>
      <c r="V156" s="77">
        <f t="shared" si="230"/>
        <v>640.33130710689113</v>
      </c>
      <c r="W156" s="77">
        <f t="shared" ref="W156:Y156" si="231">IF(W102=0,0,W102/W$17)</f>
        <v>658.15941563265881</v>
      </c>
      <c r="X156" s="77">
        <f t="shared" si="231"/>
        <v>640.71549432678353</v>
      </c>
      <c r="Y156" s="77">
        <f t="shared" si="231"/>
        <v>635.37684058606192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3410.2720858316206</v>
      </c>
      <c r="C158" s="153">
        <f t="shared" si="232"/>
        <v>3798.0421191283726</v>
      </c>
      <c r="D158" s="153">
        <f t="shared" si="232"/>
        <v>3856.7079253821325</v>
      </c>
      <c r="E158" s="153">
        <f t="shared" si="232"/>
        <v>4111.9727065094876</v>
      </c>
      <c r="F158" s="153">
        <f t="shared" si="232"/>
        <v>4079.4254953572618</v>
      </c>
      <c r="G158" s="153">
        <f t="shared" si="232"/>
        <v>4267.6341847775711</v>
      </c>
      <c r="H158" s="153">
        <f t="shared" si="232"/>
        <v>4277.8447147441102</v>
      </c>
      <c r="I158" s="153">
        <f t="shared" si="232"/>
        <v>4291.4335637747254</v>
      </c>
      <c r="J158" s="153">
        <f t="shared" si="232"/>
        <v>4361.9019233184617</v>
      </c>
      <c r="K158" s="153">
        <f t="shared" si="232"/>
        <v>4725.5781992401844</v>
      </c>
      <c r="L158" s="153">
        <f t="shared" si="232"/>
        <v>4503.3560904193546</v>
      </c>
      <c r="M158" s="153">
        <f t="shared" si="232"/>
        <v>4430.0988577878243</v>
      </c>
      <c r="N158" s="153">
        <f t="shared" si="232"/>
        <v>4795.7424667525756</v>
      </c>
      <c r="O158" s="153">
        <f t="shared" si="232"/>
        <v>4549.5533635156607</v>
      </c>
      <c r="P158" s="153">
        <f t="shared" si="232"/>
        <v>4504.3495165230288</v>
      </c>
      <c r="Q158" s="153">
        <f t="shared" si="232"/>
        <v>4077.3657252883713</v>
      </c>
      <c r="R158" s="153">
        <f t="shared" ref="R158:V158" si="233">IF(R104=0,0,R104/R$17)</f>
        <v>4335.6302697279334</v>
      </c>
      <c r="S158" s="153">
        <f t="shared" si="233"/>
        <v>4642.6896494561315</v>
      </c>
      <c r="T158" s="153">
        <f t="shared" si="233"/>
        <v>4897.8473739733681</v>
      </c>
      <c r="U158" s="153">
        <f t="shared" si="233"/>
        <v>4829.5786161600681</v>
      </c>
      <c r="V158" s="153">
        <f t="shared" si="233"/>
        <v>4599.788747239857</v>
      </c>
      <c r="W158" s="153">
        <f t="shared" ref="W158:Y158" si="234">IF(W104=0,0,W104/W$17)</f>
        <v>5135.6719051587415</v>
      </c>
      <c r="X158" s="153">
        <f t="shared" si="234"/>
        <v>4825.8027381577422</v>
      </c>
      <c r="Y158" s="153">
        <f t="shared" si="234"/>
        <v>4687.4972154518073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2744.7326486501438</v>
      </c>
      <c r="C159" s="74">
        <f t="shared" si="235"/>
        <v>3115.5078533531678</v>
      </c>
      <c r="D159" s="74">
        <f t="shared" si="235"/>
        <v>3140.9893429225385</v>
      </c>
      <c r="E159" s="74">
        <f t="shared" si="235"/>
        <v>3362.9437784916913</v>
      </c>
      <c r="F159" s="74">
        <f t="shared" si="235"/>
        <v>3331.0031977845811</v>
      </c>
      <c r="G159" s="74">
        <f t="shared" si="235"/>
        <v>3474.4641836407659</v>
      </c>
      <c r="H159" s="74">
        <f t="shared" si="235"/>
        <v>3459.4459858470486</v>
      </c>
      <c r="I159" s="74">
        <f t="shared" si="235"/>
        <v>3472.794712705097</v>
      </c>
      <c r="J159" s="74">
        <f t="shared" si="235"/>
        <v>3467.4705015705822</v>
      </c>
      <c r="K159" s="74">
        <f t="shared" si="235"/>
        <v>3817.5917999625085</v>
      </c>
      <c r="L159" s="74">
        <f t="shared" si="235"/>
        <v>3528.5903076072655</v>
      </c>
      <c r="M159" s="74">
        <f t="shared" si="235"/>
        <v>3489.1298557452901</v>
      </c>
      <c r="N159" s="74">
        <f t="shared" si="235"/>
        <v>3793.1765556935234</v>
      </c>
      <c r="O159" s="74">
        <f t="shared" si="235"/>
        <v>3568.521410692264</v>
      </c>
      <c r="P159" s="74">
        <f t="shared" si="235"/>
        <v>3549.6338306184093</v>
      </c>
      <c r="Q159" s="74">
        <f t="shared" si="235"/>
        <v>3161.1856315139203</v>
      </c>
      <c r="R159" s="74">
        <f t="shared" ref="R159:V159" si="236">IF(R105=0,0,R105/R$17)</f>
        <v>3349.2720336805951</v>
      </c>
      <c r="S159" s="74">
        <f t="shared" si="236"/>
        <v>3674.8644810319538</v>
      </c>
      <c r="T159" s="74">
        <f t="shared" si="236"/>
        <v>3884.1096927070521</v>
      </c>
      <c r="U159" s="74">
        <f t="shared" si="236"/>
        <v>3836.436913087</v>
      </c>
      <c r="V159" s="74">
        <f t="shared" si="236"/>
        <v>3582.0877578000286</v>
      </c>
      <c r="W159" s="74">
        <f t="shared" ref="W159:Y159" si="237">IF(W105=0,0,W105/W$17)</f>
        <v>4009.9230891840084</v>
      </c>
      <c r="X159" s="74">
        <f t="shared" si="237"/>
        <v>3779.7855187621899</v>
      </c>
      <c r="Y159" s="74">
        <f t="shared" si="237"/>
        <v>3646.9276562791683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4.8746657602362952E-3</v>
      </c>
      <c r="C160" s="74">
        <f t="shared" si="238"/>
        <v>6.4990858628478998E-3</v>
      </c>
      <c r="D160" s="74">
        <f t="shared" si="238"/>
        <v>9.115967575945929E-3</v>
      </c>
      <c r="E160" s="74">
        <f t="shared" si="238"/>
        <v>1.3089910656519453E-2</v>
      </c>
      <c r="F160" s="74">
        <f t="shared" si="238"/>
        <v>2.0277543777622874E-2</v>
      </c>
      <c r="G160" s="74">
        <f t="shared" si="238"/>
        <v>3.3242425410609143E-2</v>
      </c>
      <c r="H160" s="74">
        <f t="shared" si="238"/>
        <v>0.12171361637951675</v>
      </c>
      <c r="I160" s="74">
        <f t="shared" si="238"/>
        <v>0.14665612577760978</v>
      </c>
      <c r="J160" s="74">
        <f t="shared" si="238"/>
        <v>0.21172315853499354</v>
      </c>
      <c r="K160" s="74">
        <f t="shared" si="238"/>
        <v>0.27282946118549167</v>
      </c>
      <c r="L160" s="74">
        <f t="shared" si="238"/>
        <v>0.7848037630234983</v>
      </c>
      <c r="M160" s="74">
        <f t="shared" si="238"/>
        <v>0.46216502839672347</v>
      </c>
      <c r="N160" s="74">
        <f t="shared" si="238"/>
        <v>0.56287980416658256</v>
      </c>
      <c r="O160" s="74">
        <f t="shared" si="238"/>
        <v>0.57547531527394236</v>
      </c>
      <c r="P160" s="74">
        <f t="shared" si="238"/>
        <v>0.88941930841933348</v>
      </c>
      <c r="Q160" s="74">
        <f t="shared" si="238"/>
        <v>0.72144642824009009</v>
      </c>
      <c r="R160" s="74">
        <f t="shared" ref="R160:V160" si="239">IF(R106=0,0,R106/R$17)</f>
        <v>0.82276767744682788</v>
      </c>
      <c r="S160" s="74">
        <f t="shared" si="239"/>
        <v>0.93156730115682362</v>
      </c>
      <c r="T160" s="74">
        <f t="shared" si="239"/>
        <v>1.382284960594433</v>
      </c>
      <c r="U160" s="74">
        <f t="shared" si="239"/>
        <v>1.101180739109066</v>
      </c>
      <c r="V160" s="74">
        <f t="shared" si="239"/>
        <v>1.2299013222699995</v>
      </c>
      <c r="W160" s="74">
        <f t="shared" ref="W160:Y160" si="240">IF(W106=0,0,W106/W$17)</f>
        <v>2.3316874997124395</v>
      </c>
      <c r="X160" s="74">
        <f t="shared" si="240"/>
        <v>2.6042232111773833</v>
      </c>
      <c r="Y160" s="74">
        <f t="shared" si="240"/>
        <v>2.8696677237161508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503.23395935999997</v>
      </c>
      <c r="C161" s="74">
        <f t="shared" si="241"/>
        <v>517.17961703274739</v>
      </c>
      <c r="D161" s="74">
        <f t="shared" si="241"/>
        <v>532.62833114492378</v>
      </c>
      <c r="E161" s="74">
        <f t="shared" si="241"/>
        <v>549.2741261762078</v>
      </c>
      <c r="F161" s="74">
        <f t="shared" si="241"/>
        <v>532.43066231822945</v>
      </c>
      <c r="G161" s="74">
        <f t="shared" si="241"/>
        <v>576.53896730820782</v>
      </c>
      <c r="H161" s="74">
        <f t="shared" si="241"/>
        <v>594.08273156292262</v>
      </c>
      <c r="I161" s="74">
        <f t="shared" si="241"/>
        <v>604.81770473478832</v>
      </c>
      <c r="J161" s="74">
        <f t="shared" si="241"/>
        <v>665.73163347829222</v>
      </c>
      <c r="K161" s="74">
        <f t="shared" si="241"/>
        <v>675.02479521634848</v>
      </c>
      <c r="L161" s="74">
        <f t="shared" si="241"/>
        <v>732.88094114440264</v>
      </c>
      <c r="M161" s="74">
        <f t="shared" si="241"/>
        <v>710.32301657896892</v>
      </c>
      <c r="N161" s="74">
        <f t="shared" si="241"/>
        <v>763.48709228114967</v>
      </c>
      <c r="O161" s="74">
        <f t="shared" si="241"/>
        <v>750.87804683947536</v>
      </c>
      <c r="P161" s="74">
        <f t="shared" si="241"/>
        <v>722.830768764754</v>
      </c>
      <c r="Q161" s="74">
        <f t="shared" si="241"/>
        <v>710.34224378084309</v>
      </c>
      <c r="R161" s="74">
        <f t="shared" ref="R161:V161" si="242">IF(R107=0,0,R107/R$17)</f>
        <v>773.18834366516069</v>
      </c>
      <c r="S161" s="74">
        <f t="shared" si="242"/>
        <v>757.24824405402762</v>
      </c>
      <c r="T161" s="74">
        <f t="shared" si="242"/>
        <v>800.7731069290362</v>
      </c>
      <c r="U161" s="74">
        <f t="shared" si="242"/>
        <v>789.69985032254192</v>
      </c>
      <c r="V161" s="74">
        <f t="shared" si="242"/>
        <v>808.71134718148676</v>
      </c>
      <c r="W161" s="74">
        <f t="shared" ref="W161:Y161" si="243">IF(W107=0,0,W107/W$17)</f>
        <v>907.12865640713881</v>
      </c>
      <c r="X161" s="74">
        <f t="shared" si="243"/>
        <v>829.72598126052412</v>
      </c>
      <c r="Y161" s="74">
        <f t="shared" si="243"/>
        <v>792.56296707914146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162.3006031557166</v>
      </c>
      <c r="C162" s="77">
        <f t="shared" si="244"/>
        <v>165.34814965659476</v>
      </c>
      <c r="D162" s="77">
        <f t="shared" si="244"/>
        <v>183.08113534709526</v>
      </c>
      <c r="E162" s="77">
        <f t="shared" si="244"/>
        <v>199.74171193093233</v>
      </c>
      <c r="F162" s="77">
        <f t="shared" si="244"/>
        <v>215.9713577106738</v>
      </c>
      <c r="G162" s="77">
        <f t="shared" si="244"/>
        <v>216.59779140318639</v>
      </c>
      <c r="H162" s="77">
        <f t="shared" si="244"/>
        <v>224.19428371775894</v>
      </c>
      <c r="I162" s="77">
        <f t="shared" si="244"/>
        <v>213.67449020906312</v>
      </c>
      <c r="J162" s="77">
        <f t="shared" si="244"/>
        <v>228.48806511105249</v>
      </c>
      <c r="K162" s="77">
        <f t="shared" si="244"/>
        <v>232.68877460014156</v>
      </c>
      <c r="L162" s="77">
        <f t="shared" si="244"/>
        <v>241.10003790466288</v>
      </c>
      <c r="M162" s="77">
        <f t="shared" si="244"/>
        <v>230.1838204351688</v>
      </c>
      <c r="N162" s="77">
        <f t="shared" si="244"/>
        <v>238.5159389737357</v>
      </c>
      <c r="O162" s="77">
        <f t="shared" si="244"/>
        <v>229.57843066864672</v>
      </c>
      <c r="P162" s="77">
        <f t="shared" si="244"/>
        <v>230.9954978314457</v>
      </c>
      <c r="Q162" s="77">
        <f t="shared" si="244"/>
        <v>205.11640356536762</v>
      </c>
      <c r="R162" s="77">
        <f t="shared" ref="R162:V162" si="245">IF(R108=0,0,R108/R$17)</f>
        <v>212.34712470473099</v>
      </c>
      <c r="S162" s="77">
        <f t="shared" si="245"/>
        <v>209.64535706899326</v>
      </c>
      <c r="T162" s="77">
        <f t="shared" si="245"/>
        <v>211.58228937668432</v>
      </c>
      <c r="U162" s="77">
        <f t="shared" si="245"/>
        <v>202.34067201141781</v>
      </c>
      <c r="V162" s="77">
        <f t="shared" si="245"/>
        <v>207.7597409360724</v>
      </c>
      <c r="W162" s="77">
        <f t="shared" ref="W162:Y162" si="246">IF(W108=0,0,W108/W$17)</f>
        <v>216.2884720678816</v>
      </c>
      <c r="X162" s="77">
        <f t="shared" si="246"/>
        <v>213.68701492385085</v>
      </c>
      <c r="Y162" s="77">
        <f t="shared" si="246"/>
        <v>245.13692436978059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121.96148403571368</v>
      </c>
      <c r="C164" s="203">
        <f t="shared" si="247"/>
        <v>163.39442671489229</v>
      </c>
      <c r="D164" s="203">
        <f t="shared" si="247"/>
        <v>153.63887101694303</v>
      </c>
      <c r="E164" s="203">
        <f t="shared" si="247"/>
        <v>160.98812912989968</v>
      </c>
      <c r="F164" s="203">
        <f t="shared" si="247"/>
        <v>171.05355026092457</v>
      </c>
      <c r="G164" s="203">
        <f t="shared" si="247"/>
        <v>189.51779871664252</v>
      </c>
      <c r="H164" s="203">
        <f t="shared" si="247"/>
        <v>190.55848578050123</v>
      </c>
      <c r="I164" s="203">
        <f t="shared" si="247"/>
        <v>193.62565869404227</v>
      </c>
      <c r="J164" s="203">
        <f t="shared" si="247"/>
        <v>196.53726643721325</v>
      </c>
      <c r="K164" s="203">
        <f t="shared" si="247"/>
        <v>211.15253802638043</v>
      </c>
      <c r="L164" s="203">
        <f t="shared" si="247"/>
        <v>258.24751382868328</v>
      </c>
      <c r="M164" s="203">
        <f t="shared" si="247"/>
        <v>239.78383171884616</v>
      </c>
      <c r="N164" s="203">
        <f t="shared" si="247"/>
        <v>224.79132630208633</v>
      </c>
      <c r="O164" s="203">
        <f t="shared" si="247"/>
        <v>219.62033214289124</v>
      </c>
      <c r="P164" s="203">
        <f t="shared" si="247"/>
        <v>224.62460774637867</v>
      </c>
      <c r="Q164" s="203">
        <f t="shared" si="247"/>
        <v>212.32319550861979</v>
      </c>
      <c r="R164" s="203">
        <f t="shared" ref="R164:V164" si="248">IF(R110=0,0,R110/R$17)</f>
        <v>227.04530926139347</v>
      </c>
      <c r="S164" s="203">
        <f t="shared" si="248"/>
        <v>235.68859415738208</v>
      </c>
      <c r="T164" s="203">
        <f t="shared" si="248"/>
        <v>241.31637867582123</v>
      </c>
      <c r="U164" s="203">
        <f t="shared" si="248"/>
        <v>226.76169603405927</v>
      </c>
      <c r="V164" s="203">
        <f t="shared" si="248"/>
        <v>220.17597842269294</v>
      </c>
      <c r="W164" s="203">
        <f t="shared" ref="W164:Y164" si="249">IF(W110=0,0,W110/W$17)</f>
        <v>228.29131793381663</v>
      </c>
      <c r="X164" s="203">
        <f t="shared" si="249"/>
        <v>218.38702616331486</v>
      </c>
      <c r="Y164" s="203">
        <f t="shared" si="249"/>
        <v>208.19541649032092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121.96148403571368</v>
      </c>
      <c r="C165" s="192">
        <f t="shared" si="250"/>
        <v>163.39442671489229</v>
      </c>
      <c r="D165" s="192">
        <f t="shared" si="250"/>
        <v>153.63887101694303</v>
      </c>
      <c r="E165" s="192">
        <f t="shared" si="250"/>
        <v>160.98812912989968</v>
      </c>
      <c r="F165" s="192">
        <f t="shared" si="250"/>
        <v>171.05355026092457</v>
      </c>
      <c r="G165" s="192">
        <f t="shared" si="250"/>
        <v>189.51779871664252</v>
      </c>
      <c r="H165" s="192">
        <f t="shared" si="250"/>
        <v>190.55848578050123</v>
      </c>
      <c r="I165" s="192">
        <f t="shared" si="250"/>
        <v>193.62565869404227</v>
      </c>
      <c r="J165" s="192">
        <f t="shared" si="250"/>
        <v>196.53726643721325</v>
      </c>
      <c r="K165" s="192">
        <f t="shared" si="250"/>
        <v>211.15253802638043</v>
      </c>
      <c r="L165" s="192">
        <f t="shared" si="250"/>
        <v>258.24751382868328</v>
      </c>
      <c r="M165" s="192">
        <f t="shared" si="250"/>
        <v>239.78383171884616</v>
      </c>
      <c r="N165" s="192">
        <f t="shared" si="250"/>
        <v>224.79132630208633</v>
      </c>
      <c r="O165" s="192">
        <f t="shared" si="250"/>
        <v>219.62033214289124</v>
      </c>
      <c r="P165" s="192">
        <f t="shared" si="250"/>
        <v>224.62460774637867</v>
      </c>
      <c r="Q165" s="192">
        <f t="shared" si="250"/>
        <v>212.32319550861979</v>
      </c>
      <c r="R165" s="192">
        <f t="shared" ref="R165:V165" si="251">IF(R111=0,0,R111/R$17)</f>
        <v>227.04530926139347</v>
      </c>
      <c r="S165" s="192">
        <f t="shared" si="251"/>
        <v>235.68859415738208</v>
      </c>
      <c r="T165" s="192">
        <f t="shared" si="251"/>
        <v>241.31637867582123</v>
      </c>
      <c r="U165" s="192">
        <f t="shared" si="251"/>
        <v>226.76169603405927</v>
      </c>
      <c r="V165" s="192">
        <f t="shared" si="251"/>
        <v>220.17597842269294</v>
      </c>
      <c r="W165" s="192">
        <f t="shared" ref="W165:Y165" si="252">IF(W111=0,0,W111/W$17)</f>
        <v>228.29131793381663</v>
      </c>
      <c r="X165" s="192">
        <f t="shared" si="252"/>
        <v>218.38702616331486</v>
      </c>
      <c r="Y165" s="192">
        <f t="shared" si="252"/>
        <v>208.19541649032092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79.403238201845426</v>
      </c>
      <c r="C166" s="74">
        <f t="shared" si="253"/>
        <v>118.12676830679339</v>
      </c>
      <c r="D166" s="74">
        <f t="shared" si="253"/>
        <v>107.48643455949269</v>
      </c>
      <c r="E166" s="74">
        <f t="shared" si="253"/>
        <v>113.67233098212276</v>
      </c>
      <c r="F166" s="74">
        <f t="shared" si="253"/>
        <v>120.42997129786472</v>
      </c>
      <c r="G166" s="74">
        <f t="shared" si="253"/>
        <v>134.97831974429496</v>
      </c>
      <c r="H166" s="74">
        <f t="shared" si="253"/>
        <v>134.62481025204593</v>
      </c>
      <c r="I166" s="74">
        <f t="shared" si="253"/>
        <v>140.53078704054863</v>
      </c>
      <c r="J166" s="74">
        <f t="shared" si="253"/>
        <v>141.94904293643239</v>
      </c>
      <c r="K166" s="74">
        <f t="shared" si="253"/>
        <v>158.0213395641569</v>
      </c>
      <c r="L166" s="74">
        <f t="shared" si="253"/>
        <v>192.39417506399465</v>
      </c>
      <c r="M166" s="74">
        <f t="shared" si="253"/>
        <v>178.76807520172946</v>
      </c>
      <c r="N166" s="74">
        <f t="shared" si="253"/>
        <v>164.86643466311156</v>
      </c>
      <c r="O166" s="74">
        <f t="shared" si="253"/>
        <v>159.17792606023997</v>
      </c>
      <c r="P166" s="74">
        <f t="shared" si="253"/>
        <v>161.59540256857045</v>
      </c>
      <c r="Q166" s="74">
        <f t="shared" si="253"/>
        <v>154.22579502513398</v>
      </c>
      <c r="R166" s="74">
        <f t="shared" ref="R166:V166" si="254">IF(R112=0,0,R112/R$17)</f>
        <v>164.9669571329666</v>
      </c>
      <c r="S166" s="74">
        <f t="shared" si="254"/>
        <v>174.62037332721707</v>
      </c>
      <c r="T166" s="74">
        <f t="shared" si="254"/>
        <v>181.27188213316046</v>
      </c>
      <c r="U166" s="74">
        <f t="shared" si="254"/>
        <v>170.57722356831482</v>
      </c>
      <c r="V166" s="74">
        <f t="shared" si="254"/>
        <v>160.7213872473593</v>
      </c>
      <c r="W166" s="74">
        <f t="shared" ref="W166:Y166" si="255">IF(W112=0,0,W112/W$17)</f>
        <v>166.51950168831982</v>
      </c>
      <c r="X166" s="74">
        <f t="shared" si="255"/>
        <v>157.9646984289765</v>
      </c>
      <c r="Y166" s="74">
        <f t="shared" si="255"/>
        <v>138.73340431134767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12.837301834937081</v>
      </c>
      <c r="C168" s="74">
        <f t="shared" si="259"/>
        <v>16.241360405699371</v>
      </c>
      <c r="D168" s="74">
        <f t="shared" si="259"/>
        <v>15.860007268250071</v>
      </c>
      <c r="E168" s="74">
        <f t="shared" si="259"/>
        <v>16.490049088624431</v>
      </c>
      <c r="F168" s="74">
        <f t="shared" si="259"/>
        <v>17.549806588816505</v>
      </c>
      <c r="G168" s="74">
        <f t="shared" si="259"/>
        <v>20.203758850571816</v>
      </c>
      <c r="H168" s="74">
        <f t="shared" si="259"/>
        <v>21.035143484249279</v>
      </c>
      <c r="I168" s="74">
        <f t="shared" si="259"/>
        <v>22.30759362438188</v>
      </c>
      <c r="J168" s="74">
        <f t="shared" si="259"/>
        <v>24.35580874705731</v>
      </c>
      <c r="K168" s="74">
        <f t="shared" si="259"/>
        <v>25.38074756603962</v>
      </c>
      <c r="L168" s="74">
        <f t="shared" si="259"/>
        <v>35.073989183712406</v>
      </c>
      <c r="M168" s="74">
        <f t="shared" si="259"/>
        <v>30.743008310385409</v>
      </c>
      <c r="N168" s="74">
        <f t="shared" si="259"/>
        <v>29.380188560233822</v>
      </c>
      <c r="O168" s="74">
        <f t="shared" si="259"/>
        <v>29.671643171685293</v>
      </c>
      <c r="P168" s="74">
        <f t="shared" si="259"/>
        <v>29.209370119554048</v>
      </c>
      <c r="Q168" s="74">
        <f t="shared" si="259"/>
        <v>30.550094526956439</v>
      </c>
      <c r="R168" s="74">
        <f t="shared" ref="R168:V168" si="260">IF(R114=0,0,R114/R$17)</f>
        <v>33.794236423077521</v>
      </c>
      <c r="S168" s="74">
        <f t="shared" si="260"/>
        <v>31.997365897913269</v>
      </c>
      <c r="T168" s="74">
        <f t="shared" si="260"/>
        <v>33.702112719171069</v>
      </c>
      <c r="U168" s="74">
        <f t="shared" si="260"/>
        <v>31.853394176967267</v>
      </c>
      <c r="V168" s="74">
        <f t="shared" si="260"/>
        <v>33.383093529095241</v>
      </c>
      <c r="W168" s="74">
        <f t="shared" ref="W168:Y168" si="261">IF(W114=0,0,W114/W$17)</f>
        <v>34.568417600142276</v>
      </c>
      <c r="X168" s="74">
        <f t="shared" si="261"/>
        <v>31.941006264787386</v>
      </c>
      <c r="Y168" s="74">
        <f t="shared" si="261"/>
        <v>27.948692850119308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29.720943998931187</v>
      </c>
      <c r="C169" s="193">
        <f t="shared" si="262"/>
        <v>29.026298002399486</v>
      </c>
      <c r="D169" s="193">
        <f t="shared" si="262"/>
        <v>30.292429189200256</v>
      </c>
      <c r="E169" s="193">
        <f t="shared" si="262"/>
        <v>30.825749059152475</v>
      </c>
      <c r="F169" s="193">
        <f t="shared" si="262"/>
        <v>33.073772374243354</v>
      </c>
      <c r="G169" s="193">
        <f t="shared" si="262"/>
        <v>34.335720121775729</v>
      </c>
      <c r="H169" s="193">
        <f t="shared" si="262"/>
        <v>34.898532044206014</v>
      </c>
      <c r="I169" s="193">
        <f t="shared" si="262"/>
        <v>30.787278029111778</v>
      </c>
      <c r="J169" s="193">
        <f t="shared" si="262"/>
        <v>30.232414753723578</v>
      </c>
      <c r="K169" s="193">
        <f t="shared" si="262"/>
        <v>27.750450896183875</v>
      </c>
      <c r="L169" s="193">
        <f t="shared" si="262"/>
        <v>30.77934958097622</v>
      </c>
      <c r="M169" s="193">
        <f t="shared" si="262"/>
        <v>30.272748206731301</v>
      </c>
      <c r="N169" s="193">
        <f t="shared" si="262"/>
        <v>30.544703078740969</v>
      </c>
      <c r="O169" s="193">
        <f t="shared" si="262"/>
        <v>30.770762910965978</v>
      </c>
      <c r="P169" s="193">
        <f t="shared" si="262"/>
        <v>33.819835058254213</v>
      </c>
      <c r="Q169" s="193">
        <f t="shared" si="262"/>
        <v>27.547305956529343</v>
      </c>
      <c r="R169" s="193">
        <f t="shared" ref="R169:V169" si="263">IF(R115=0,0,R115/R$17)</f>
        <v>28.284115705349326</v>
      </c>
      <c r="S169" s="193">
        <f t="shared" si="263"/>
        <v>29.070854932251745</v>
      </c>
      <c r="T169" s="193">
        <f t="shared" si="263"/>
        <v>26.342383823489691</v>
      </c>
      <c r="U169" s="193">
        <f t="shared" si="263"/>
        <v>24.331078288777164</v>
      </c>
      <c r="V169" s="193">
        <f t="shared" si="263"/>
        <v>26.071497646238399</v>
      </c>
      <c r="W169" s="193">
        <f t="shared" ref="W169:Y169" si="264">IF(W115=0,0,W115/W$17)</f>
        <v>27.203398645354532</v>
      </c>
      <c r="X169" s="193">
        <f t="shared" si="264"/>
        <v>28.48132146955102</v>
      </c>
      <c r="Y169" s="193">
        <f t="shared" si="264"/>
        <v>41.513319328853918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873917</v>
      </c>
      <c r="C3" s="67">
        <f t="shared" si="0"/>
        <v>874452</v>
      </c>
      <c r="D3" s="67">
        <f t="shared" si="0"/>
        <v>873459</v>
      </c>
      <c r="E3" s="67">
        <f t="shared" si="0"/>
        <v>876581</v>
      </c>
      <c r="F3" s="67">
        <f t="shared" si="0"/>
        <v>879282</v>
      </c>
      <c r="G3" s="67">
        <f t="shared" si="0"/>
        <v>880518</v>
      </c>
      <c r="H3" s="67">
        <f t="shared" si="0"/>
        <v>865194</v>
      </c>
      <c r="I3" s="67">
        <f t="shared" si="0"/>
        <v>858802</v>
      </c>
      <c r="J3" s="67">
        <f t="shared" si="0"/>
        <v>861899</v>
      </c>
      <c r="K3" s="67">
        <f t="shared" si="0"/>
        <v>873872</v>
      </c>
      <c r="L3" s="67">
        <f t="shared" si="0"/>
        <v>860944</v>
      </c>
      <c r="M3" s="67">
        <f t="shared" si="0"/>
        <v>859050</v>
      </c>
      <c r="N3" s="67">
        <f t="shared" si="0"/>
        <v>853428</v>
      </c>
      <c r="O3" s="67">
        <f t="shared" si="0"/>
        <v>848208</v>
      </c>
      <c r="P3" s="67">
        <f t="shared" si="0"/>
        <v>849520</v>
      </c>
      <c r="Q3" s="67">
        <f t="shared" si="0"/>
        <v>830308</v>
      </c>
      <c r="R3" s="67">
        <f t="shared" si="0"/>
        <v>827293</v>
      </c>
      <c r="S3" s="67">
        <f t="shared" si="0"/>
        <v>843111</v>
      </c>
      <c r="T3" s="67">
        <f t="shared" si="0"/>
        <v>851025</v>
      </c>
      <c r="U3" s="67">
        <f t="shared" si="0"/>
        <v>856364</v>
      </c>
      <c r="V3" s="67">
        <f t="shared" si="0"/>
        <v>837067</v>
      </c>
      <c r="W3" s="67">
        <f t="shared" si="0"/>
        <v>836969</v>
      </c>
      <c r="X3" s="67">
        <f t="shared" si="0"/>
        <v>837392</v>
      </c>
      <c r="Y3" s="67">
        <f t="shared" si="0"/>
        <v>850116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873917</v>
      </c>
      <c r="C4" s="71">
        <f t="shared" si="1"/>
        <v>874452</v>
      </c>
      <c r="D4" s="71">
        <f t="shared" si="1"/>
        <v>873459</v>
      </c>
      <c r="E4" s="71">
        <f t="shared" si="1"/>
        <v>876581</v>
      </c>
      <c r="F4" s="71">
        <f t="shared" si="1"/>
        <v>879282</v>
      </c>
      <c r="G4" s="71">
        <f t="shared" si="1"/>
        <v>880518</v>
      </c>
      <c r="H4" s="71">
        <f t="shared" si="1"/>
        <v>865194</v>
      </c>
      <c r="I4" s="71">
        <f t="shared" si="1"/>
        <v>858802</v>
      </c>
      <c r="J4" s="71">
        <f t="shared" si="1"/>
        <v>861899</v>
      </c>
      <c r="K4" s="71">
        <f t="shared" si="1"/>
        <v>873872</v>
      </c>
      <c r="L4" s="71">
        <f t="shared" si="1"/>
        <v>860944</v>
      </c>
      <c r="M4" s="71">
        <f t="shared" si="1"/>
        <v>859050</v>
      </c>
      <c r="N4" s="71">
        <f t="shared" si="1"/>
        <v>853428</v>
      </c>
      <c r="O4" s="71">
        <f t="shared" si="1"/>
        <v>848208</v>
      </c>
      <c r="P4" s="71">
        <f t="shared" si="1"/>
        <v>849520</v>
      </c>
      <c r="Q4" s="71">
        <f t="shared" si="1"/>
        <v>830308</v>
      </c>
      <c r="R4" s="71">
        <f t="shared" ref="R4:V4" si="2">SUM(R5:R13)</f>
        <v>827293</v>
      </c>
      <c r="S4" s="71">
        <f t="shared" si="2"/>
        <v>843111</v>
      </c>
      <c r="T4" s="71">
        <f t="shared" si="2"/>
        <v>851025</v>
      </c>
      <c r="U4" s="71">
        <f t="shared" si="2"/>
        <v>856364</v>
      </c>
      <c r="V4" s="71">
        <f t="shared" si="2"/>
        <v>837067</v>
      </c>
      <c r="W4" s="71">
        <f t="shared" ref="W4:Y4" si="3">SUM(W5:W13)</f>
        <v>836969</v>
      </c>
      <c r="X4" s="71">
        <f t="shared" si="3"/>
        <v>837392</v>
      </c>
      <c r="Y4" s="71">
        <f t="shared" si="3"/>
        <v>850116</v>
      </c>
      <c r="DA4" s="88" t="s">
        <v>335</v>
      </c>
    </row>
    <row r="5" spans="1:105" ht="12" customHeight="1" x14ac:dyDescent="0.25">
      <c r="A5" s="28" t="s">
        <v>51</v>
      </c>
      <c r="B5" s="82">
        <v>16869</v>
      </c>
      <c r="C5" s="82">
        <v>16367</v>
      </c>
      <c r="D5" s="82">
        <v>15956</v>
      </c>
      <c r="E5" s="82">
        <v>15091</v>
      </c>
      <c r="F5" s="82">
        <v>14684</v>
      </c>
      <c r="G5" s="82">
        <v>14528</v>
      </c>
      <c r="H5" s="82">
        <v>14155</v>
      </c>
      <c r="I5" s="82">
        <v>13926</v>
      </c>
      <c r="J5" s="82">
        <v>14252</v>
      </c>
      <c r="K5" s="82">
        <v>14128</v>
      </c>
      <c r="L5" s="82">
        <v>13908</v>
      </c>
      <c r="M5" s="82">
        <v>13636</v>
      </c>
      <c r="N5" s="82">
        <v>12774</v>
      </c>
      <c r="O5" s="82">
        <v>11088</v>
      </c>
      <c r="P5" s="82">
        <v>10341</v>
      </c>
      <c r="Q5" s="82">
        <v>10194</v>
      </c>
      <c r="R5" s="82">
        <v>9328</v>
      </c>
      <c r="S5" s="82">
        <v>7701</v>
      </c>
      <c r="T5" s="82">
        <v>5542</v>
      </c>
      <c r="U5" s="82">
        <v>3659</v>
      </c>
      <c r="V5" s="82">
        <v>2002</v>
      </c>
      <c r="W5" s="82">
        <v>1280</v>
      </c>
      <c r="X5" s="82">
        <v>997</v>
      </c>
      <c r="Y5" s="82">
        <v>1004</v>
      </c>
      <c r="DA5" s="89" t="s">
        <v>336</v>
      </c>
    </row>
    <row r="6" spans="1:105" ht="12" customHeight="1" x14ac:dyDescent="0.25">
      <c r="A6" s="28" t="s">
        <v>74</v>
      </c>
      <c r="B6" s="82">
        <v>2003</v>
      </c>
      <c r="C6" s="82">
        <v>1980</v>
      </c>
      <c r="D6" s="82">
        <v>1991</v>
      </c>
      <c r="E6" s="82">
        <v>1973</v>
      </c>
      <c r="F6" s="82">
        <v>1969</v>
      </c>
      <c r="G6" s="82">
        <v>1980</v>
      </c>
      <c r="H6" s="82">
        <v>1926</v>
      </c>
      <c r="I6" s="82">
        <v>1850</v>
      </c>
      <c r="J6" s="82">
        <v>1717</v>
      </c>
      <c r="K6" s="82">
        <v>1542</v>
      </c>
      <c r="L6" s="82">
        <v>1430</v>
      </c>
      <c r="M6" s="82">
        <v>1403</v>
      </c>
      <c r="N6" s="82">
        <v>1428</v>
      </c>
      <c r="O6" s="82">
        <v>1449</v>
      </c>
      <c r="P6" s="82">
        <v>1450</v>
      </c>
      <c r="Q6" s="82">
        <v>1450</v>
      </c>
      <c r="R6" s="82">
        <v>1423</v>
      </c>
      <c r="S6" s="82">
        <v>1324</v>
      </c>
      <c r="T6" s="82">
        <v>1227</v>
      </c>
      <c r="U6" s="82">
        <v>1186</v>
      </c>
      <c r="V6" s="82">
        <v>1230</v>
      </c>
      <c r="W6" s="82">
        <v>1392</v>
      </c>
      <c r="X6" s="82">
        <v>1651</v>
      </c>
      <c r="Y6" s="82">
        <v>2145</v>
      </c>
      <c r="DA6" s="89" t="s">
        <v>337</v>
      </c>
    </row>
    <row r="7" spans="1:105" ht="12" customHeight="1" x14ac:dyDescent="0.25">
      <c r="A7" s="28" t="s">
        <v>200</v>
      </c>
      <c r="B7" s="82">
        <v>3790</v>
      </c>
      <c r="C7" s="82">
        <v>3891</v>
      </c>
      <c r="D7" s="82">
        <v>3736</v>
      </c>
      <c r="E7" s="82">
        <v>3615</v>
      </c>
      <c r="F7" s="82">
        <v>3810</v>
      </c>
      <c r="G7" s="82">
        <v>4337</v>
      </c>
      <c r="H7" s="82">
        <v>4852</v>
      </c>
      <c r="I7" s="82">
        <v>6093</v>
      </c>
      <c r="J7" s="82">
        <v>8522</v>
      </c>
      <c r="K7" s="82">
        <v>13230</v>
      </c>
      <c r="L7" s="82">
        <v>16824</v>
      </c>
      <c r="M7" s="82">
        <v>18809</v>
      </c>
      <c r="N7" s="82">
        <v>19212</v>
      </c>
      <c r="O7" s="82">
        <v>19838</v>
      </c>
      <c r="P7" s="82">
        <v>20566</v>
      </c>
      <c r="Q7" s="82">
        <v>21607</v>
      </c>
      <c r="R7" s="82">
        <v>22533</v>
      </c>
      <c r="S7" s="82">
        <v>23660</v>
      </c>
      <c r="T7" s="82">
        <v>24892</v>
      </c>
      <c r="U7" s="82">
        <v>25717</v>
      </c>
      <c r="V7" s="82">
        <v>25746</v>
      </c>
      <c r="W7" s="82">
        <v>26372</v>
      </c>
      <c r="X7" s="82">
        <v>26896</v>
      </c>
      <c r="Y7" s="82">
        <v>28434</v>
      </c>
      <c r="DA7" s="89" t="s">
        <v>338</v>
      </c>
    </row>
    <row r="8" spans="1:105" ht="12" customHeight="1" x14ac:dyDescent="0.25">
      <c r="A8" s="28" t="s">
        <v>189</v>
      </c>
      <c r="B8" s="82">
        <v>40434</v>
      </c>
      <c r="C8" s="82">
        <v>42160</v>
      </c>
      <c r="D8" s="82">
        <v>45999</v>
      </c>
      <c r="E8" s="82">
        <v>49740</v>
      </c>
      <c r="F8" s="82">
        <v>53778</v>
      </c>
      <c r="G8" s="82">
        <v>56889</v>
      </c>
      <c r="H8" s="82">
        <v>59658</v>
      </c>
      <c r="I8" s="82">
        <v>61475</v>
      </c>
      <c r="J8" s="82">
        <v>63349</v>
      </c>
      <c r="K8" s="82">
        <v>64603</v>
      </c>
      <c r="L8" s="82">
        <v>65102</v>
      </c>
      <c r="M8" s="82">
        <v>65262</v>
      </c>
      <c r="N8" s="82">
        <v>65667</v>
      </c>
      <c r="O8" s="82">
        <v>65967</v>
      </c>
      <c r="P8" s="82">
        <v>68370</v>
      </c>
      <c r="Q8" s="82">
        <v>72256</v>
      </c>
      <c r="R8" s="82">
        <v>76182</v>
      </c>
      <c r="S8" s="82">
        <v>79451</v>
      </c>
      <c r="T8" s="82">
        <v>82507</v>
      </c>
      <c r="U8" s="82">
        <v>83689</v>
      </c>
      <c r="V8" s="82">
        <v>84862</v>
      </c>
      <c r="W8" s="82">
        <v>83085</v>
      </c>
      <c r="X8" s="82">
        <v>80539</v>
      </c>
      <c r="Y8" s="82">
        <v>75405</v>
      </c>
      <c r="DA8" s="89" t="s">
        <v>339</v>
      </c>
    </row>
    <row r="9" spans="1:105" ht="12" customHeight="1" x14ac:dyDescent="0.25">
      <c r="A9" s="28" t="s">
        <v>202</v>
      </c>
      <c r="B9" s="82">
        <v>378153</v>
      </c>
      <c r="C9" s="82">
        <v>381871</v>
      </c>
      <c r="D9" s="82">
        <v>389932</v>
      </c>
      <c r="E9" s="82">
        <v>400970</v>
      </c>
      <c r="F9" s="82">
        <v>415803</v>
      </c>
      <c r="G9" s="82">
        <v>425687</v>
      </c>
      <c r="H9" s="82">
        <v>420411</v>
      </c>
      <c r="I9" s="82">
        <v>424149</v>
      </c>
      <c r="J9" s="82">
        <v>426313</v>
      </c>
      <c r="K9" s="82">
        <v>427483</v>
      </c>
      <c r="L9" s="82">
        <v>422549</v>
      </c>
      <c r="M9" s="82">
        <v>416106</v>
      </c>
      <c r="N9" s="82">
        <v>415720</v>
      </c>
      <c r="O9" s="82">
        <v>411885</v>
      </c>
      <c r="P9" s="82">
        <v>407056</v>
      </c>
      <c r="Q9" s="82">
        <v>395508</v>
      </c>
      <c r="R9" s="82">
        <v>388593</v>
      </c>
      <c r="S9" s="82">
        <v>388177</v>
      </c>
      <c r="T9" s="82">
        <v>387816</v>
      </c>
      <c r="U9" s="82">
        <v>380170</v>
      </c>
      <c r="V9" s="82">
        <v>366621</v>
      </c>
      <c r="W9" s="82">
        <v>359260</v>
      </c>
      <c r="X9" s="82">
        <v>362812</v>
      </c>
      <c r="Y9" s="82">
        <v>378684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432615</v>
      </c>
      <c r="C11" s="82">
        <v>428124</v>
      </c>
      <c r="D11" s="82">
        <v>415767</v>
      </c>
      <c r="E11" s="82">
        <v>405092</v>
      </c>
      <c r="F11" s="82">
        <v>389104</v>
      </c>
      <c r="G11" s="82">
        <v>376907</v>
      </c>
      <c r="H11" s="82">
        <v>363915</v>
      </c>
      <c r="I11" s="82">
        <v>350930</v>
      </c>
      <c r="J11" s="82">
        <v>347309</v>
      </c>
      <c r="K11" s="82">
        <v>352409</v>
      </c>
      <c r="L11" s="82">
        <v>340438</v>
      </c>
      <c r="M11" s="82">
        <v>342756</v>
      </c>
      <c r="N11" s="82">
        <v>336533</v>
      </c>
      <c r="O11" s="82">
        <v>335228</v>
      </c>
      <c r="P11" s="82">
        <v>338951</v>
      </c>
      <c r="Q11" s="82">
        <v>326523</v>
      </c>
      <c r="R11" s="82">
        <v>326360</v>
      </c>
      <c r="S11" s="82">
        <v>339816</v>
      </c>
      <c r="T11" s="82">
        <v>345830</v>
      </c>
      <c r="U11" s="82">
        <v>358451</v>
      </c>
      <c r="V11" s="82">
        <v>352964</v>
      </c>
      <c r="W11" s="82">
        <v>361831</v>
      </c>
      <c r="X11" s="82">
        <v>360841</v>
      </c>
      <c r="Y11" s="82">
        <v>360853</v>
      </c>
      <c r="DA11" s="89" t="s">
        <v>342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63</v>
      </c>
      <c r="S12" s="82">
        <v>129</v>
      </c>
      <c r="T12" s="82">
        <v>229</v>
      </c>
      <c r="U12" s="82">
        <v>347</v>
      </c>
      <c r="V12" s="82">
        <v>464</v>
      </c>
      <c r="W12" s="82">
        <v>546</v>
      </c>
      <c r="X12" s="82">
        <v>603</v>
      </c>
      <c r="Y12" s="82">
        <v>624</v>
      </c>
      <c r="DA12" s="89" t="s">
        <v>343</v>
      </c>
    </row>
    <row r="13" spans="1:105" ht="12" customHeight="1" x14ac:dyDescent="0.25">
      <c r="A13" s="73" t="s">
        <v>94</v>
      </c>
      <c r="B13" s="83">
        <v>53</v>
      </c>
      <c r="C13" s="83">
        <v>59</v>
      </c>
      <c r="D13" s="83">
        <v>78</v>
      </c>
      <c r="E13" s="83">
        <v>100</v>
      </c>
      <c r="F13" s="83">
        <v>134</v>
      </c>
      <c r="G13" s="83">
        <v>190</v>
      </c>
      <c r="H13" s="83">
        <v>277</v>
      </c>
      <c r="I13" s="83">
        <v>379</v>
      </c>
      <c r="J13" s="83">
        <v>437</v>
      </c>
      <c r="K13" s="83">
        <v>477</v>
      </c>
      <c r="L13" s="83">
        <v>693</v>
      </c>
      <c r="M13" s="83">
        <v>1078</v>
      </c>
      <c r="N13" s="83">
        <v>2094</v>
      </c>
      <c r="O13" s="83">
        <v>2753</v>
      </c>
      <c r="P13" s="83">
        <v>2786</v>
      </c>
      <c r="Q13" s="83">
        <v>2770</v>
      </c>
      <c r="R13" s="83">
        <v>2811</v>
      </c>
      <c r="S13" s="83">
        <v>2853</v>
      </c>
      <c r="T13" s="83">
        <v>2982</v>
      </c>
      <c r="U13" s="83">
        <v>3145</v>
      </c>
      <c r="V13" s="83">
        <v>3178</v>
      </c>
      <c r="W13" s="83">
        <v>3203</v>
      </c>
      <c r="X13" s="83">
        <v>3053</v>
      </c>
      <c r="Y13" s="83">
        <v>2967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873864</v>
      </c>
      <c r="C14" s="85">
        <f t="shared" si="4"/>
        <v>874393</v>
      </c>
      <c r="D14" s="85">
        <f t="shared" si="4"/>
        <v>873381</v>
      </c>
      <c r="E14" s="85">
        <f t="shared" si="4"/>
        <v>876481</v>
      </c>
      <c r="F14" s="85">
        <f t="shared" si="4"/>
        <v>879148</v>
      </c>
      <c r="G14" s="85">
        <f t="shared" si="4"/>
        <v>880328</v>
      </c>
      <c r="H14" s="85">
        <f t="shared" si="4"/>
        <v>864917</v>
      </c>
      <c r="I14" s="85">
        <f t="shared" si="4"/>
        <v>858423</v>
      </c>
      <c r="J14" s="85">
        <f t="shared" si="4"/>
        <v>861462</v>
      </c>
      <c r="K14" s="85">
        <f t="shared" si="4"/>
        <v>873395</v>
      </c>
      <c r="L14" s="85">
        <f t="shared" si="4"/>
        <v>860251</v>
      </c>
      <c r="M14" s="85">
        <f t="shared" si="4"/>
        <v>857972</v>
      </c>
      <c r="N14" s="85">
        <f t="shared" si="4"/>
        <v>851334</v>
      </c>
      <c r="O14" s="85">
        <f t="shared" si="4"/>
        <v>845455</v>
      </c>
      <c r="P14" s="85">
        <f t="shared" si="4"/>
        <v>846734</v>
      </c>
      <c r="Q14" s="85">
        <f t="shared" si="4"/>
        <v>827538</v>
      </c>
      <c r="R14" s="85">
        <f t="shared" ref="R14:V14" si="5">SUM(R5:R11)</f>
        <v>824419</v>
      </c>
      <c r="S14" s="85">
        <f t="shared" si="5"/>
        <v>840129</v>
      </c>
      <c r="T14" s="85">
        <f t="shared" si="5"/>
        <v>847814</v>
      </c>
      <c r="U14" s="85">
        <f t="shared" si="5"/>
        <v>852872</v>
      </c>
      <c r="V14" s="85">
        <f t="shared" si="5"/>
        <v>833425</v>
      </c>
      <c r="W14" s="85">
        <f t="shared" ref="W14:Y14" si="6">SUM(W5:W11)</f>
        <v>833220</v>
      </c>
      <c r="X14" s="85">
        <f t="shared" si="6"/>
        <v>833736</v>
      </c>
      <c r="Y14" s="85">
        <f t="shared" si="6"/>
        <v>846525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99</v>
      </c>
      <c r="C15" s="71">
        <f t="shared" si="7"/>
        <v>100</v>
      </c>
      <c r="D15" s="71">
        <f t="shared" si="7"/>
        <v>111</v>
      </c>
      <c r="E15" s="71">
        <f t="shared" si="7"/>
        <v>176</v>
      </c>
      <c r="F15" s="71">
        <f t="shared" si="7"/>
        <v>301</v>
      </c>
      <c r="G15" s="71">
        <f t="shared" si="7"/>
        <v>464</v>
      </c>
      <c r="H15" s="71">
        <f t="shared" si="7"/>
        <v>1139</v>
      </c>
      <c r="I15" s="71">
        <f t="shared" si="7"/>
        <v>1808</v>
      </c>
      <c r="J15" s="71">
        <f t="shared" si="7"/>
        <v>2589</v>
      </c>
      <c r="K15" s="71">
        <f t="shared" si="7"/>
        <v>3244</v>
      </c>
      <c r="L15" s="71">
        <f t="shared" si="7"/>
        <v>3878</v>
      </c>
      <c r="M15" s="71">
        <f t="shared" si="7"/>
        <v>4598</v>
      </c>
      <c r="N15" s="71">
        <f t="shared" si="7"/>
        <v>5263</v>
      </c>
      <c r="O15" s="71">
        <f t="shared" si="7"/>
        <v>6030</v>
      </c>
      <c r="P15" s="71">
        <f t="shared" si="7"/>
        <v>6681</v>
      </c>
      <c r="Q15" s="71">
        <f t="shared" si="7"/>
        <v>7226</v>
      </c>
      <c r="R15" s="71">
        <f t="shared" si="7"/>
        <v>7946</v>
      </c>
      <c r="S15" s="71">
        <f t="shared" si="7"/>
        <v>8935</v>
      </c>
      <c r="T15" s="71">
        <f t="shared" si="7"/>
        <v>9705</v>
      </c>
      <c r="U15" s="71">
        <f t="shared" si="7"/>
        <v>10488</v>
      </c>
      <c r="V15" s="71">
        <f t="shared" si="7"/>
        <v>11931</v>
      </c>
      <c r="W15" s="71">
        <f t="shared" si="7"/>
        <v>12888</v>
      </c>
      <c r="X15" s="71">
        <f t="shared" si="7"/>
        <v>16204</v>
      </c>
      <c r="Y15" s="71">
        <f t="shared" si="7"/>
        <v>15762</v>
      </c>
      <c r="DA15" s="88" t="s">
        <v>345</v>
      </c>
    </row>
    <row r="16" spans="1:105" ht="12" customHeight="1" x14ac:dyDescent="0.25">
      <c r="A16" s="28" t="s">
        <v>91</v>
      </c>
      <c r="B16" s="82">
        <v>99</v>
      </c>
      <c r="C16" s="82">
        <v>100</v>
      </c>
      <c r="D16" s="82">
        <v>111</v>
      </c>
      <c r="E16" s="82">
        <v>176</v>
      </c>
      <c r="F16" s="82">
        <v>301</v>
      </c>
      <c r="G16" s="82">
        <v>464</v>
      </c>
      <c r="H16" s="82">
        <v>1139</v>
      </c>
      <c r="I16" s="82">
        <v>1808</v>
      </c>
      <c r="J16" s="82">
        <v>2589</v>
      </c>
      <c r="K16" s="82">
        <v>3244</v>
      </c>
      <c r="L16" s="82">
        <v>3878</v>
      </c>
      <c r="M16" s="82">
        <v>4598</v>
      </c>
      <c r="N16" s="82">
        <v>5263</v>
      </c>
      <c r="O16" s="82">
        <v>6030</v>
      </c>
      <c r="P16" s="82">
        <v>6681</v>
      </c>
      <c r="Q16" s="82">
        <v>7226</v>
      </c>
      <c r="R16" s="82">
        <v>7946</v>
      </c>
      <c r="S16" s="82">
        <v>8935</v>
      </c>
      <c r="T16" s="82">
        <v>9705</v>
      </c>
      <c r="U16" s="82">
        <v>10488</v>
      </c>
      <c r="V16" s="82">
        <v>11931</v>
      </c>
      <c r="W16" s="82">
        <v>12888</v>
      </c>
      <c r="X16" s="82">
        <v>16204</v>
      </c>
      <c r="Y16" s="82">
        <v>15762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873917</v>
      </c>
      <c r="C17" s="71">
        <f t="shared" si="8"/>
        <v>874452</v>
      </c>
      <c r="D17" s="71">
        <f t="shared" si="8"/>
        <v>873459</v>
      </c>
      <c r="E17" s="71">
        <f t="shared" si="8"/>
        <v>876581</v>
      </c>
      <c r="F17" s="71">
        <f t="shared" si="8"/>
        <v>879282</v>
      </c>
      <c r="G17" s="71">
        <f t="shared" si="8"/>
        <v>880518</v>
      </c>
      <c r="H17" s="71">
        <f t="shared" si="8"/>
        <v>865194</v>
      </c>
      <c r="I17" s="71">
        <f t="shared" si="8"/>
        <v>858802</v>
      </c>
      <c r="J17" s="71">
        <f t="shared" si="8"/>
        <v>861899</v>
      </c>
      <c r="K17" s="71">
        <f t="shared" si="8"/>
        <v>873872</v>
      </c>
      <c r="L17" s="71">
        <f t="shared" si="8"/>
        <v>860944</v>
      </c>
      <c r="M17" s="71">
        <f t="shared" si="8"/>
        <v>859050</v>
      </c>
      <c r="N17" s="71">
        <f t="shared" si="8"/>
        <v>853428</v>
      </c>
      <c r="O17" s="71">
        <f t="shared" si="8"/>
        <v>848208</v>
      </c>
      <c r="P17" s="71">
        <f t="shared" si="8"/>
        <v>849520</v>
      </c>
      <c r="Q17" s="71">
        <f t="shared" si="8"/>
        <v>830308</v>
      </c>
      <c r="R17" s="71">
        <f t="shared" ref="R17:V17" si="9">SUM(R18:R25)</f>
        <v>827293</v>
      </c>
      <c r="S17" s="71">
        <f t="shared" si="9"/>
        <v>843111</v>
      </c>
      <c r="T17" s="71">
        <f t="shared" si="9"/>
        <v>851025</v>
      </c>
      <c r="U17" s="71">
        <f t="shared" si="9"/>
        <v>856364</v>
      </c>
      <c r="V17" s="71">
        <f t="shared" si="9"/>
        <v>837067</v>
      </c>
      <c r="W17" s="71">
        <f t="shared" ref="W17:Y17" si="10">SUM(W18:W25)</f>
        <v>836969</v>
      </c>
      <c r="X17" s="71">
        <f t="shared" si="10"/>
        <v>837392</v>
      </c>
      <c r="Y17" s="71">
        <f t="shared" si="10"/>
        <v>850116</v>
      </c>
      <c r="DA17" s="88" t="s">
        <v>347</v>
      </c>
    </row>
    <row r="18" spans="1:105" ht="12" customHeight="1" x14ac:dyDescent="0.25">
      <c r="A18" s="28" t="s">
        <v>51</v>
      </c>
      <c r="B18" s="82">
        <v>10218</v>
      </c>
      <c r="C18" s="82">
        <v>10332</v>
      </c>
      <c r="D18" s="82">
        <v>10493</v>
      </c>
      <c r="E18" s="82">
        <v>10425</v>
      </c>
      <c r="F18" s="82">
        <v>10577</v>
      </c>
      <c r="G18" s="82">
        <v>10633</v>
      </c>
      <c r="H18" s="82">
        <v>10628</v>
      </c>
      <c r="I18" s="82">
        <v>10482</v>
      </c>
      <c r="J18" s="82">
        <v>10452</v>
      </c>
      <c r="K18" s="82">
        <v>10674</v>
      </c>
      <c r="L18" s="82">
        <v>10285</v>
      </c>
      <c r="M18" s="82">
        <v>9458</v>
      </c>
      <c r="N18" s="82">
        <v>7652</v>
      </c>
      <c r="O18" s="82">
        <v>6615</v>
      </c>
      <c r="P18" s="82">
        <v>6267</v>
      </c>
      <c r="Q18" s="82">
        <v>6121</v>
      </c>
      <c r="R18" s="82">
        <v>5595</v>
      </c>
      <c r="S18" s="82">
        <v>4494</v>
      </c>
      <c r="T18" s="82">
        <v>3239</v>
      </c>
      <c r="U18" s="82">
        <v>2141</v>
      </c>
      <c r="V18" s="82">
        <v>1227</v>
      </c>
      <c r="W18" s="82">
        <v>811</v>
      </c>
      <c r="X18" s="82">
        <v>635</v>
      </c>
      <c r="Y18" s="82">
        <v>612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3858</v>
      </c>
      <c r="C19" s="82">
        <v>4069</v>
      </c>
      <c r="D19" s="82">
        <v>3973</v>
      </c>
      <c r="E19" s="82">
        <v>4031</v>
      </c>
      <c r="F19" s="82">
        <v>4339</v>
      </c>
      <c r="G19" s="82">
        <v>4554</v>
      </c>
      <c r="H19" s="82">
        <v>4569</v>
      </c>
      <c r="I19" s="82">
        <v>4275</v>
      </c>
      <c r="J19" s="82">
        <v>3871</v>
      </c>
      <c r="K19" s="82">
        <v>3431</v>
      </c>
      <c r="L19" s="82">
        <v>3630</v>
      </c>
      <c r="M19" s="82">
        <v>2903</v>
      </c>
      <c r="N19" s="82">
        <v>2904</v>
      </c>
      <c r="O19" s="82">
        <v>3008</v>
      </c>
      <c r="P19" s="82">
        <v>3096</v>
      </c>
      <c r="Q19" s="82">
        <v>2930</v>
      </c>
      <c r="R19" s="82">
        <v>2799</v>
      </c>
      <c r="S19" s="82">
        <v>2738</v>
      </c>
      <c r="T19" s="82">
        <v>2635</v>
      </c>
      <c r="U19" s="82">
        <v>2595</v>
      </c>
      <c r="V19" s="82">
        <v>2650</v>
      </c>
      <c r="W19" s="82">
        <v>3008</v>
      </c>
      <c r="X19" s="82">
        <v>3593</v>
      </c>
      <c r="Y19" s="82">
        <v>4677</v>
      </c>
      <c r="DA19" s="89" t="s">
        <v>349</v>
      </c>
    </row>
    <row r="20" spans="1:105" ht="12" customHeight="1" x14ac:dyDescent="0.25">
      <c r="A20" s="28" t="s">
        <v>200</v>
      </c>
      <c r="B20" s="82">
        <v>3658</v>
      </c>
      <c r="C20" s="82">
        <v>3756</v>
      </c>
      <c r="D20" s="82">
        <v>3608</v>
      </c>
      <c r="E20" s="82">
        <v>3493</v>
      </c>
      <c r="F20" s="82">
        <v>3682</v>
      </c>
      <c r="G20" s="82">
        <v>4193</v>
      </c>
      <c r="H20" s="82">
        <v>4692</v>
      </c>
      <c r="I20" s="82">
        <v>5895</v>
      </c>
      <c r="J20" s="82">
        <v>7750</v>
      </c>
      <c r="K20" s="82">
        <v>12783</v>
      </c>
      <c r="L20" s="82">
        <v>16244</v>
      </c>
      <c r="M20" s="82">
        <v>18189</v>
      </c>
      <c r="N20" s="82">
        <v>18594</v>
      </c>
      <c r="O20" s="82">
        <v>19217</v>
      </c>
      <c r="P20" s="82">
        <v>19923</v>
      </c>
      <c r="Q20" s="82">
        <v>20940</v>
      </c>
      <c r="R20" s="82">
        <v>21844</v>
      </c>
      <c r="S20" s="82">
        <v>22949</v>
      </c>
      <c r="T20" s="82">
        <v>24165</v>
      </c>
      <c r="U20" s="82">
        <v>24491</v>
      </c>
      <c r="V20" s="82">
        <v>24535</v>
      </c>
      <c r="W20" s="82">
        <v>25490</v>
      </c>
      <c r="X20" s="82">
        <v>26235</v>
      </c>
      <c r="Y20" s="82">
        <v>27779</v>
      </c>
      <c r="DA20" s="89" t="s">
        <v>350</v>
      </c>
    </row>
    <row r="21" spans="1:105" ht="12" customHeight="1" x14ac:dyDescent="0.25">
      <c r="A21" s="28" t="s">
        <v>189</v>
      </c>
      <c r="B21" s="82">
        <v>38895</v>
      </c>
      <c r="C21" s="82">
        <v>40551</v>
      </c>
      <c r="D21" s="82">
        <v>44237</v>
      </c>
      <c r="E21" s="82">
        <v>47829</v>
      </c>
      <c r="F21" s="82">
        <v>51707</v>
      </c>
      <c r="G21" s="82">
        <v>54689</v>
      </c>
      <c r="H21" s="82">
        <v>57336</v>
      </c>
      <c r="I21" s="82">
        <v>59068</v>
      </c>
      <c r="J21" s="82">
        <v>60907</v>
      </c>
      <c r="K21" s="82">
        <v>62187</v>
      </c>
      <c r="L21" s="82">
        <v>64651</v>
      </c>
      <c r="M21" s="82">
        <v>63689</v>
      </c>
      <c r="N21" s="82">
        <v>63038</v>
      </c>
      <c r="O21" s="82">
        <v>63269</v>
      </c>
      <c r="P21" s="82">
        <v>65632</v>
      </c>
      <c r="Q21" s="82">
        <v>69436</v>
      </c>
      <c r="R21" s="82">
        <v>73327</v>
      </c>
      <c r="S21" s="82">
        <v>76608</v>
      </c>
      <c r="T21" s="82">
        <v>79665</v>
      </c>
      <c r="U21" s="82">
        <v>80877</v>
      </c>
      <c r="V21" s="82">
        <v>82130</v>
      </c>
      <c r="W21" s="82">
        <v>80584</v>
      </c>
      <c r="X21" s="82">
        <v>78431</v>
      </c>
      <c r="Y21" s="82">
        <v>73630</v>
      </c>
      <c r="DA21" s="89" t="s">
        <v>351</v>
      </c>
    </row>
    <row r="22" spans="1:105" ht="12" customHeight="1" x14ac:dyDescent="0.25">
      <c r="A22" s="28" t="s">
        <v>202</v>
      </c>
      <c r="B22" s="82">
        <v>350450</v>
      </c>
      <c r="C22" s="82">
        <v>346367</v>
      </c>
      <c r="D22" s="82">
        <v>339868</v>
      </c>
      <c r="E22" s="82">
        <v>336247</v>
      </c>
      <c r="F22" s="82">
        <v>333321</v>
      </c>
      <c r="G22" s="82">
        <v>322790</v>
      </c>
      <c r="H22" s="82">
        <v>301801</v>
      </c>
      <c r="I22" s="82">
        <v>297701</v>
      </c>
      <c r="J22" s="82">
        <v>296259</v>
      </c>
      <c r="K22" s="82">
        <v>297495</v>
      </c>
      <c r="L22" s="82">
        <v>299853</v>
      </c>
      <c r="M22" s="82">
        <v>313699</v>
      </c>
      <c r="N22" s="82">
        <v>317789</v>
      </c>
      <c r="O22" s="82">
        <v>317325</v>
      </c>
      <c r="P22" s="82">
        <v>304815</v>
      </c>
      <c r="Q22" s="82">
        <v>291520</v>
      </c>
      <c r="R22" s="82">
        <v>283434</v>
      </c>
      <c r="S22" s="82">
        <v>285479</v>
      </c>
      <c r="T22" s="82">
        <v>294066</v>
      </c>
      <c r="U22" s="82">
        <v>290910</v>
      </c>
      <c r="V22" s="82">
        <v>273481</v>
      </c>
      <c r="W22" s="82">
        <v>262849</v>
      </c>
      <c r="X22" s="82">
        <v>263920</v>
      </c>
      <c r="Y22" s="82">
        <v>275643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415037</v>
      </c>
      <c r="C24" s="82">
        <v>409753</v>
      </c>
      <c r="D24" s="82">
        <v>399808</v>
      </c>
      <c r="E24" s="82">
        <v>389760</v>
      </c>
      <c r="F24" s="82">
        <v>377410</v>
      </c>
      <c r="G24" s="82">
        <v>368893</v>
      </c>
      <c r="H24" s="82">
        <v>347500</v>
      </c>
      <c r="I24" s="82">
        <v>332283</v>
      </c>
      <c r="J24" s="82">
        <v>324810</v>
      </c>
      <c r="K24" s="82">
        <v>327191</v>
      </c>
      <c r="L24" s="82">
        <v>320283</v>
      </c>
      <c r="M24" s="82">
        <v>322726</v>
      </c>
      <c r="N24" s="82">
        <v>322547</v>
      </c>
      <c r="O24" s="82">
        <v>323664</v>
      </c>
      <c r="P24" s="82">
        <v>332652</v>
      </c>
      <c r="Q24" s="82">
        <v>325993</v>
      </c>
      <c r="R24" s="82">
        <v>326109</v>
      </c>
      <c r="S24" s="82">
        <v>339732</v>
      </c>
      <c r="T24" s="82">
        <v>338834</v>
      </c>
      <c r="U24" s="82">
        <v>344768</v>
      </c>
      <c r="V24" s="82">
        <v>333505</v>
      </c>
      <c r="W24" s="82">
        <v>343942</v>
      </c>
      <c r="X24" s="82">
        <v>345570</v>
      </c>
      <c r="Y24" s="82">
        <v>350029</v>
      </c>
      <c r="DA24" s="89" t="s">
        <v>354</v>
      </c>
    </row>
    <row r="25" spans="1:105" ht="12" customHeight="1" x14ac:dyDescent="0.25">
      <c r="A25" s="73" t="s">
        <v>53</v>
      </c>
      <c r="B25" s="83">
        <v>51801</v>
      </c>
      <c r="C25" s="83">
        <v>59624</v>
      </c>
      <c r="D25" s="83">
        <v>71472</v>
      </c>
      <c r="E25" s="83">
        <v>84796</v>
      </c>
      <c r="F25" s="83">
        <v>98246</v>
      </c>
      <c r="G25" s="83">
        <v>114766</v>
      </c>
      <c r="H25" s="83">
        <v>138668</v>
      </c>
      <c r="I25" s="83">
        <v>149098</v>
      </c>
      <c r="J25" s="83">
        <v>157850</v>
      </c>
      <c r="K25" s="83">
        <v>160111</v>
      </c>
      <c r="L25" s="83">
        <v>145998</v>
      </c>
      <c r="M25" s="83">
        <v>128386</v>
      </c>
      <c r="N25" s="83">
        <v>120904</v>
      </c>
      <c r="O25" s="83">
        <v>115110</v>
      </c>
      <c r="P25" s="83">
        <v>117135</v>
      </c>
      <c r="Q25" s="83">
        <v>113368</v>
      </c>
      <c r="R25" s="83">
        <v>114185</v>
      </c>
      <c r="S25" s="83">
        <v>111111</v>
      </c>
      <c r="T25" s="83">
        <v>108421</v>
      </c>
      <c r="U25" s="83">
        <v>110582</v>
      </c>
      <c r="V25" s="83">
        <v>119539</v>
      </c>
      <c r="W25" s="83">
        <v>120285</v>
      </c>
      <c r="X25" s="83">
        <v>119008</v>
      </c>
      <c r="Y25" s="83">
        <v>117746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873917</v>
      </c>
      <c r="C27" s="71">
        <f t="shared" si="11"/>
        <v>874452</v>
      </c>
      <c r="D27" s="71">
        <f t="shared" si="11"/>
        <v>873459</v>
      </c>
      <c r="E27" s="71">
        <f t="shared" si="11"/>
        <v>876581</v>
      </c>
      <c r="F27" s="71">
        <f t="shared" si="11"/>
        <v>879282</v>
      </c>
      <c r="G27" s="71">
        <f t="shared" si="11"/>
        <v>880518</v>
      </c>
      <c r="H27" s="71">
        <f t="shared" si="11"/>
        <v>865194</v>
      </c>
      <c r="I27" s="71">
        <f t="shared" si="11"/>
        <v>858802</v>
      </c>
      <c r="J27" s="71">
        <f t="shared" si="11"/>
        <v>861899</v>
      </c>
      <c r="K27" s="71">
        <f t="shared" si="11"/>
        <v>873872</v>
      </c>
      <c r="L27" s="71">
        <f t="shared" si="11"/>
        <v>860944</v>
      </c>
      <c r="M27" s="71">
        <f t="shared" si="11"/>
        <v>859050</v>
      </c>
      <c r="N27" s="71">
        <f t="shared" si="11"/>
        <v>853428</v>
      </c>
      <c r="O27" s="71">
        <f t="shared" si="11"/>
        <v>848208</v>
      </c>
      <c r="P27" s="71">
        <f t="shared" si="11"/>
        <v>849520</v>
      </c>
      <c r="Q27" s="71">
        <f t="shared" si="11"/>
        <v>830308</v>
      </c>
      <c r="R27" s="71">
        <f t="shared" ref="R27:V27" si="12">SUM(R28:R32)</f>
        <v>827293</v>
      </c>
      <c r="S27" s="71">
        <f t="shared" si="12"/>
        <v>843111</v>
      </c>
      <c r="T27" s="71">
        <f t="shared" si="12"/>
        <v>851025</v>
      </c>
      <c r="U27" s="71">
        <f t="shared" si="12"/>
        <v>856364</v>
      </c>
      <c r="V27" s="71">
        <f t="shared" si="12"/>
        <v>837067</v>
      </c>
      <c r="W27" s="71">
        <f t="shared" ref="W27:Y27" si="13">SUM(W28:W32)</f>
        <v>836969</v>
      </c>
      <c r="X27" s="71">
        <f t="shared" si="13"/>
        <v>837392</v>
      </c>
      <c r="Y27" s="71">
        <f t="shared" si="13"/>
        <v>850116</v>
      </c>
      <c r="DA27" s="88" t="s">
        <v>357</v>
      </c>
    </row>
    <row r="28" spans="1:105" ht="12" customHeight="1" x14ac:dyDescent="0.25">
      <c r="A28" s="28" t="s">
        <v>51</v>
      </c>
      <c r="B28" s="82">
        <v>60</v>
      </c>
      <c r="C28" s="82">
        <v>59</v>
      </c>
      <c r="D28" s="82">
        <v>55</v>
      </c>
      <c r="E28" s="82">
        <v>52</v>
      </c>
      <c r="F28" s="82">
        <v>48</v>
      </c>
      <c r="G28" s="82">
        <v>45</v>
      </c>
      <c r="H28" s="82">
        <v>42</v>
      </c>
      <c r="I28" s="82">
        <v>40</v>
      </c>
      <c r="J28" s="82">
        <v>40</v>
      </c>
      <c r="K28" s="82">
        <v>40</v>
      </c>
      <c r="L28" s="82">
        <v>40</v>
      </c>
      <c r="M28" s="82">
        <v>40</v>
      </c>
      <c r="N28" s="82">
        <v>38</v>
      </c>
      <c r="O28" s="82">
        <v>37</v>
      </c>
      <c r="P28" s="82">
        <v>37</v>
      </c>
      <c r="Q28" s="82">
        <v>36</v>
      </c>
      <c r="R28" s="82">
        <v>32</v>
      </c>
      <c r="S28" s="82">
        <v>31</v>
      </c>
      <c r="T28" s="82">
        <v>26</v>
      </c>
      <c r="U28" s="82">
        <v>21</v>
      </c>
      <c r="V28" s="82">
        <v>17</v>
      </c>
      <c r="W28" s="82">
        <v>13</v>
      </c>
      <c r="X28" s="82">
        <v>8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370244</v>
      </c>
      <c r="C29" s="82">
        <v>356320</v>
      </c>
      <c r="D29" s="82">
        <v>333467</v>
      </c>
      <c r="E29" s="82">
        <v>316103</v>
      </c>
      <c r="F29" s="82">
        <v>307019</v>
      </c>
      <c r="G29" s="82">
        <v>302196</v>
      </c>
      <c r="H29" s="82">
        <v>289698</v>
      </c>
      <c r="I29" s="82">
        <v>268448</v>
      </c>
      <c r="J29" s="82">
        <v>246458</v>
      </c>
      <c r="K29" s="82">
        <v>242071</v>
      </c>
      <c r="L29" s="82">
        <v>248087</v>
      </c>
      <c r="M29" s="82">
        <v>238788</v>
      </c>
      <c r="N29" s="82">
        <v>237264</v>
      </c>
      <c r="O29" s="82">
        <v>242993</v>
      </c>
      <c r="P29" s="82">
        <v>246470</v>
      </c>
      <c r="Q29" s="82">
        <v>237745</v>
      </c>
      <c r="R29" s="82">
        <v>228495</v>
      </c>
      <c r="S29" s="82">
        <v>205823</v>
      </c>
      <c r="T29" s="82">
        <v>207871</v>
      </c>
      <c r="U29" s="82">
        <v>203670</v>
      </c>
      <c r="V29" s="82">
        <v>207939</v>
      </c>
      <c r="W29" s="82">
        <v>223653</v>
      </c>
      <c r="X29" s="82">
        <v>248909</v>
      </c>
      <c r="Y29" s="82">
        <v>299468</v>
      </c>
      <c r="DA29" s="89" t="s">
        <v>359</v>
      </c>
    </row>
    <row r="30" spans="1:105" ht="12" customHeight="1" x14ac:dyDescent="0.25">
      <c r="A30" s="28" t="s">
        <v>189</v>
      </c>
      <c r="B30" s="82">
        <v>38740</v>
      </c>
      <c r="C30" s="82">
        <v>40450</v>
      </c>
      <c r="D30" s="82">
        <v>44124</v>
      </c>
      <c r="E30" s="82">
        <v>47692</v>
      </c>
      <c r="F30" s="82">
        <v>51522</v>
      </c>
      <c r="G30" s="82">
        <v>54468</v>
      </c>
      <c r="H30" s="82">
        <v>57077</v>
      </c>
      <c r="I30" s="82">
        <v>58774</v>
      </c>
      <c r="J30" s="82">
        <v>60611</v>
      </c>
      <c r="K30" s="82">
        <v>61904</v>
      </c>
      <c r="L30" s="82">
        <v>63409</v>
      </c>
      <c r="M30" s="82">
        <v>63322</v>
      </c>
      <c r="N30" s="82">
        <v>62610</v>
      </c>
      <c r="O30" s="82">
        <v>62769</v>
      </c>
      <c r="P30" s="82">
        <v>65106</v>
      </c>
      <c r="Q30" s="82">
        <v>68883</v>
      </c>
      <c r="R30" s="82">
        <v>72754</v>
      </c>
      <c r="S30" s="82">
        <v>76031</v>
      </c>
      <c r="T30" s="82">
        <v>79108</v>
      </c>
      <c r="U30" s="82">
        <v>81369</v>
      </c>
      <c r="V30" s="82">
        <v>81540</v>
      </c>
      <c r="W30" s="82">
        <v>79660</v>
      </c>
      <c r="X30" s="82">
        <v>76784</v>
      </c>
      <c r="Y30" s="82">
        <v>71182</v>
      </c>
      <c r="DA30" s="89" t="s">
        <v>360</v>
      </c>
    </row>
    <row r="31" spans="1:105" ht="12" customHeight="1" x14ac:dyDescent="0.25">
      <c r="A31" s="28" t="s">
        <v>202</v>
      </c>
      <c r="B31" s="82">
        <v>374171</v>
      </c>
      <c r="C31" s="82">
        <v>375697</v>
      </c>
      <c r="D31" s="82">
        <v>380907</v>
      </c>
      <c r="E31" s="82">
        <v>388106</v>
      </c>
      <c r="F31" s="82">
        <v>389377</v>
      </c>
      <c r="G31" s="82">
        <v>379968</v>
      </c>
      <c r="H31" s="82">
        <v>351825</v>
      </c>
      <c r="I31" s="82">
        <v>341806</v>
      </c>
      <c r="J31" s="82">
        <v>347813</v>
      </c>
      <c r="K31" s="82">
        <v>354823</v>
      </c>
      <c r="L31" s="82">
        <v>356824</v>
      </c>
      <c r="M31" s="82">
        <v>365929</v>
      </c>
      <c r="N31" s="82">
        <v>366793</v>
      </c>
      <c r="O31" s="82">
        <v>354281</v>
      </c>
      <c r="P31" s="82">
        <v>344822</v>
      </c>
      <c r="Q31" s="82">
        <v>326133</v>
      </c>
      <c r="R31" s="82">
        <v>323722</v>
      </c>
      <c r="S31" s="82">
        <v>343220</v>
      </c>
      <c r="T31" s="82">
        <v>350326</v>
      </c>
      <c r="U31" s="82">
        <v>344747</v>
      </c>
      <c r="V31" s="82">
        <v>331356</v>
      </c>
      <c r="W31" s="82">
        <v>316161</v>
      </c>
      <c r="X31" s="82">
        <v>301490</v>
      </c>
      <c r="Y31" s="82">
        <v>286429</v>
      </c>
      <c r="DA31" s="89" t="s">
        <v>361</v>
      </c>
    </row>
    <row r="32" spans="1:105" ht="12" customHeight="1" x14ac:dyDescent="0.25">
      <c r="A32" s="32" t="s">
        <v>53</v>
      </c>
      <c r="B32" s="86">
        <v>90702</v>
      </c>
      <c r="C32" s="86">
        <v>101926</v>
      </c>
      <c r="D32" s="86">
        <v>114906</v>
      </c>
      <c r="E32" s="86">
        <v>124628</v>
      </c>
      <c r="F32" s="86">
        <v>131316</v>
      </c>
      <c r="G32" s="86">
        <v>143841</v>
      </c>
      <c r="H32" s="86">
        <v>166552</v>
      </c>
      <c r="I32" s="86">
        <v>189734</v>
      </c>
      <c r="J32" s="86">
        <v>206977</v>
      </c>
      <c r="K32" s="86">
        <v>215034</v>
      </c>
      <c r="L32" s="86">
        <v>192584</v>
      </c>
      <c r="M32" s="86">
        <v>190971</v>
      </c>
      <c r="N32" s="86">
        <v>186723</v>
      </c>
      <c r="O32" s="86">
        <v>188128</v>
      </c>
      <c r="P32" s="86">
        <v>193085</v>
      </c>
      <c r="Q32" s="86">
        <v>197511</v>
      </c>
      <c r="R32" s="86">
        <v>202290</v>
      </c>
      <c r="S32" s="86">
        <v>218006</v>
      </c>
      <c r="T32" s="86">
        <v>213694</v>
      </c>
      <c r="U32" s="86">
        <v>226557</v>
      </c>
      <c r="V32" s="86">
        <v>216215</v>
      </c>
      <c r="W32" s="86">
        <v>217482</v>
      </c>
      <c r="X32" s="86">
        <v>210201</v>
      </c>
      <c r="Y32" s="86">
        <v>193037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1242.5693472115506</v>
      </c>
      <c r="C3" s="65">
        <f t="shared" si="0"/>
        <v>1357.4308504883843</v>
      </c>
      <c r="D3" s="65">
        <f t="shared" si="0"/>
        <v>1343.7065917978327</v>
      </c>
      <c r="E3" s="65">
        <f t="shared" si="0"/>
        <v>1407.4101611423521</v>
      </c>
      <c r="F3" s="65">
        <f t="shared" si="0"/>
        <v>1377.8238190578604</v>
      </c>
      <c r="G3" s="65">
        <f t="shared" si="0"/>
        <v>1404.6762384214639</v>
      </c>
      <c r="H3" s="65">
        <f t="shared" si="0"/>
        <v>1377.7534850001653</v>
      </c>
      <c r="I3" s="65">
        <f t="shared" si="0"/>
        <v>1351.3037133273338</v>
      </c>
      <c r="J3" s="65">
        <f t="shared" si="0"/>
        <v>1343.4660595538969</v>
      </c>
      <c r="K3" s="65">
        <f t="shared" si="0"/>
        <v>1423.5577147703564</v>
      </c>
      <c r="L3" s="65">
        <f t="shared" si="0"/>
        <v>1278.4188483908358</v>
      </c>
      <c r="M3" s="65">
        <f t="shared" si="0"/>
        <v>1217.8854245414914</v>
      </c>
      <c r="N3" s="65">
        <f t="shared" si="0"/>
        <v>1267.845351610745</v>
      </c>
      <c r="O3" s="65">
        <f t="shared" si="0"/>
        <v>1159.8308502907048</v>
      </c>
      <c r="P3" s="65">
        <f t="shared" si="0"/>
        <v>1131.1427238029876</v>
      </c>
      <c r="Q3" s="65">
        <f t="shared" si="0"/>
        <v>1000.7727886453184</v>
      </c>
      <c r="R3" s="65">
        <f t="shared" ref="R3:V3" si="1">SUM(R4,R15,R17,R27)</f>
        <v>1039.4676990648354</v>
      </c>
      <c r="S3" s="65">
        <f t="shared" si="1"/>
        <v>1090.9946689066692</v>
      </c>
      <c r="T3" s="65">
        <f t="shared" si="1"/>
        <v>1126.648914254959</v>
      </c>
      <c r="U3" s="65">
        <f t="shared" si="1"/>
        <v>1083.8410403325529</v>
      </c>
      <c r="V3" s="65">
        <f t="shared" si="1"/>
        <v>1010.4723967080704</v>
      </c>
      <c r="W3" s="65">
        <f t="shared" ref="W3:Y3" si="2">SUM(W4,W15,W17,W27)</f>
        <v>1095.6942783024672</v>
      </c>
      <c r="X3" s="65">
        <f t="shared" si="2"/>
        <v>1010.980088263807</v>
      </c>
      <c r="Y3" s="65">
        <f t="shared" si="2"/>
        <v>975.01713896489446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1009.5311750363298</v>
      </c>
      <c r="C4" s="69">
        <f t="shared" si="3"/>
        <v>1122.7582462556213</v>
      </c>
      <c r="D4" s="69">
        <f t="shared" si="3"/>
        <v>1103.912563421675</v>
      </c>
      <c r="E4" s="69">
        <f t="shared" si="3"/>
        <v>1161.2100126854205</v>
      </c>
      <c r="F4" s="69">
        <f t="shared" si="3"/>
        <v>1134.5191762028933</v>
      </c>
      <c r="G4" s="69">
        <f t="shared" si="3"/>
        <v>1152.7953591119913</v>
      </c>
      <c r="H4" s="69">
        <f t="shared" si="3"/>
        <v>1124.4811264505611</v>
      </c>
      <c r="I4" s="69">
        <f t="shared" si="3"/>
        <v>1103.3123449098946</v>
      </c>
      <c r="J4" s="69">
        <f t="shared" si="3"/>
        <v>1080.4603791924358</v>
      </c>
      <c r="K4" s="69">
        <f t="shared" si="3"/>
        <v>1160.691962158927</v>
      </c>
      <c r="L4" s="69">
        <f t="shared" si="3"/>
        <v>1008.1754968878633</v>
      </c>
      <c r="M4" s="69">
        <f t="shared" si="3"/>
        <v>965.88700935086251</v>
      </c>
      <c r="N4" s="69">
        <f t="shared" si="3"/>
        <v>1008.770074609263</v>
      </c>
      <c r="O4" s="69">
        <f t="shared" si="3"/>
        <v>914.24329296130009</v>
      </c>
      <c r="P4" s="69">
        <f t="shared" si="3"/>
        <v>895.27553031905825</v>
      </c>
      <c r="Q4" s="69">
        <f t="shared" si="3"/>
        <v>780.28485528209603</v>
      </c>
      <c r="R4" s="69">
        <f t="shared" ref="R4:V4" si="4">SUM(R5:R14)</f>
        <v>807.52991515486735</v>
      </c>
      <c r="S4" s="69">
        <f t="shared" si="4"/>
        <v>867.09700593434241</v>
      </c>
      <c r="T4" s="69">
        <f t="shared" si="4"/>
        <v>897.29874391846352</v>
      </c>
      <c r="U4" s="69">
        <f t="shared" si="4"/>
        <v>864.28373187963939</v>
      </c>
      <c r="V4" s="69">
        <f t="shared" si="4"/>
        <v>790.31089962342105</v>
      </c>
      <c r="W4" s="69">
        <f t="shared" ref="W4:Y4" si="5">SUM(W5:W14)</f>
        <v>858.94522131731276</v>
      </c>
      <c r="X4" s="69">
        <f t="shared" si="5"/>
        <v>794.29831563935898</v>
      </c>
      <c r="Y4" s="69">
        <f t="shared" si="5"/>
        <v>758.95523185901459</v>
      </c>
      <c r="DA4" s="88" t="s">
        <v>246</v>
      </c>
    </row>
    <row r="5" spans="1:105" ht="12" customHeight="1" x14ac:dyDescent="0.25">
      <c r="A5" s="28" t="s">
        <v>51</v>
      </c>
      <c r="B5" s="72">
        <v>11.143807238833704</v>
      </c>
      <c r="C5" s="72">
        <v>28.823689415651213</v>
      </c>
      <c r="D5" s="72">
        <v>18.264256738152149</v>
      </c>
      <c r="E5" s="72">
        <v>16.804563189048483</v>
      </c>
      <c r="F5" s="72">
        <v>16.667010823744913</v>
      </c>
      <c r="G5" s="72">
        <v>19.978269981392568</v>
      </c>
      <c r="H5" s="72">
        <v>17.111465692794201</v>
      </c>
      <c r="I5" s="72">
        <v>17.02495558374784</v>
      </c>
      <c r="J5" s="72">
        <v>16.98182080717427</v>
      </c>
      <c r="K5" s="72">
        <v>17.019526838139999</v>
      </c>
      <c r="L5" s="72">
        <v>22.288062482086538</v>
      </c>
      <c r="M5" s="72">
        <v>20.882048077388475</v>
      </c>
      <c r="N5" s="72">
        <v>12.216825032741136</v>
      </c>
      <c r="O5" s="72">
        <v>11.160659415290624</v>
      </c>
      <c r="P5" s="72">
        <v>11.268930800842396</v>
      </c>
      <c r="Q5" s="72">
        <v>10.545377783602561</v>
      </c>
      <c r="R5" s="72">
        <v>10.370996668641389</v>
      </c>
      <c r="S5" s="72">
        <v>8.7808279403893206</v>
      </c>
      <c r="T5" s="72">
        <v>5.8918439512077692</v>
      </c>
      <c r="U5" s="72">
        <v>4.1757507536193534</v>
      </c>
      <c r="V5" s="72">
        <v>1.1464132095588575</v>
      </c>
      <c r="W5" s="72">
        <v>1.1061340902820307</v>
      </c>
      <c r="X5" s="72">
        <v>1.1024598516832931</v>
      </c>
      <c r="Y5" s="72">
        <v>1.0077777507172478</v>
      </c>
      <c r="DA5" s="89" t="s">
        <v>364</v>
      </c>
    </row>
    <row r="6" spans="1:105" ht="12" customHeight="1" x14ac:dyDescent="0.25">
      <c r="A6" s="28" t="s">
        <v>74</v>
      </c>
      <c r="B6" s="72">
        <v>2.8246446725376515</v>
      </c>
      <c r="C6" s="72">
        <v>2.8501012729020689</v>
      </c>
      <c r="D6" s="72">
        <v>2.5969238216207948</v>
      </c>
      <c r="E6" s="72">
        <v>2.7460220623787164</v>
      </c>
      <c r="F6" s="72">
        <v>2.7168130688405512</v>
      </c>
      <c r="G6" s="72">
        <v>3.0422792613825291</v>
      </c>
      <c r="H6" s="72">
        <v>3.0832056527007983</v>
      </c>
      <c r="I6" s="72">
        <v>2.6159886378671335</v>
      </c>
      <c r="J6" s="72">
        <v>2.5631290068200303</v>
      </c>
      <c r="K6" s="72">
        <v>2.2663016512153402</v>
      </c>
      <c r="L6" s="72">
        <v>1.8447463456577826</v>
      </c>
      <c r="M6" s="72">
        <v>1.8447463456577817</v>
      </c>
      <c r="N6" s="72">
        <v>1.8447463456577826</v>
      </c>
      <c r="O6" s="72">
        <v>1.8447463456577824</v>
      </c>
      <c r="P6" s="72">
        <v>2.0285683576956122</v>
      </c>
      <c r="Q6" s="72">
        <v>1.5673817712811693</v>
      </c>
      <c r="R6" s="72">
        <v>1.56738177128117</v>
      </c>
      <c r="S6" s="72">
        <v>1.6076440240756611</v>
      </c>
      <c r="T6" s="72">
        <v>1.3748710232158252</v>
      </c>
      <c r="U6" s="72">
        <v>1.2573645743766093</v>
      </c>
      <c r="V6" s="72">
        <v>1.3280954428202847</v>
      </c>
      <c r="W6" s="72">
        <v>1.3933662940670724</v>
      </c>
      <c r="X6" s="72">
        <v>1.4847162510748042</v>
      </c>
      <c r="Y6" s="72">
        <v>2.4070894239036962</v>
      </c>
      <c r="DA6" s="89" t="s">
        <v>365</v>
      </c>
    </row>
    <row r="7" spans="1:105" ht="12" customHeight="1" x14ac:dyDescent="0.25">
      <c r="A7" s="28" t="s">
        <v>200</v>
      </c>
      <c r="B7" s="72">
        <v>5.3520227245096672</v>
      </c>
      <c r="C7" s="72">
        <v>6.3048357254563747</v>
      </c>
      <c r="D7" s="72">
        <v>6.2857133400200746</v>
      </c>
      <c r="E7" s="72">
        <v>5.4224210554829639</v>
      </c>
      <c r="F7" s="72">
        <v>5.4307201486713126</v>
      </c>
      <c r="G7" s="72">
        <v>7.2259088292705869</v>
      </c>
      <c r="H7" s="72">
        <v>8.0918963437640983</v>
      </c>
      <c r="I7" s="72">
        <v>8.0617675108526612</v>
      </c>
      <c r="J7" s="72">
        <v>7.9314199654880433</v>
      </c>
      <c r="K7" s="72">
        <v>22.816130080944088</v>
      </c>
      <c r="L7" s="72">
        <v>26.513592638498416</v>
      </c>
      <c r="M7" s="72">
        <v>26.560207157682626</v>
      </c>
      <c r="N7" s="72">
        <v>26.600256975515588</v>
      </c>
      <c r="O7" s="72">
        <v>26.401661528813637</v>
      </c>
      <c r="P7" s="72">
        <v>26.545615664729702</v>
      </c>
      <c r="Q7" s="72">
        <v>25.249360556876603</v>
      </c>
      <c r="R7" s="72">
        <v>26.80699431364139</v>
      </c>
      <c r="S7" s="72">
        <v>29.555722113721444</v>
      </c>
      <c r="T7" s="72">
        <v>32.003436297644363</v>
      </c>
      <c r="U7" s="72">
        <v>31.995426590919113</v>
      </c>
      <c r="V7" s="72">
        <v>31.204245199174178</v>
      </c>
      <c r="W7" s="72">
        <v>30.348987681285966</v>
      </c>
      <c r="X7" s="72">
        <v>30.550749641121175</v>
      </c>
      <c r="Y7" s="72">
        <v>30.662619221092093</v>
      </c>
      <c r="DA7" s="89" t="s">
        <v>366</v>
      </c>
    </row>
    <row r="8" spans="1:105" ht="12" customHeight="1" x14ac:dyDescent="0.25">
      <c r="A8" s="28" t="s">
        <v>189</v>
      </c>
      <c r="B8" s="72">
        <v>52.239296806035085</v>
      </c>
      <c r="C8" s="72">
        <v>59.962351745966515</v>
      </c>
      <c r="D8" s="72">
        <v>65.380531829210668</v>
      </c>
      <c r="E8" s="72">
        <v>73.066507871252043</v>
      </c>
      <c r="F8" s="72">
        <v>78.762472248069159</v>
      </c>
      <c r="G8" s="72">
        <v>83.184395413767973</v>
      </c>
      <c r="H8" s="72">
        <v>85.289816512096891</v>
      </c>
      <c r="I8" s="72">
        <v>90.461663941737356</v>
      </c>
      <c r="J8" s="72">
        <v>91.062697462349149</v>
      </c>
      <c r="K8" s="72">
        <v>84.726306590620425</v>
      </c>
      <c r="L8" s="72">
        <v>99.561636155574206</v>
      </c>
      <c r="M8" s="72">
        <v>86.016737933090894</v>
      </c>
      <c r="N8" s="72">
        <v>86.270981017109818</v>
      </c>
      <c r="O8" s="72">
        <v>81.436338136707988</v>
      </c>
      <c r="P8" s="72">
        <v>81.40028859776497</v>
      </c>
      <c r="Q8" s="72">
        <v>77.506638689705269</v>
      </c>
      <c r="R8" s="72">
        <v>83.626708541018559</v>
      </c>
      <c r="S8" s="72">
        <v>89.388322401230454</v>
      </c>
      <c r="T8" s="72">
        <v>95.70058252380322</v>
      </c>
      <c r="U8" s="72">
        <v>88.944615343936391</v>
      </c>
      <c r="V8" s="72">
        <v>86.224033486264602</v>
      </c>
      <c r="W8" s="72">
        <v>90.99831224918141</v>
      </c>
      <c r="X8" s="72">
        <v>82.567553119694438</v>
      </c>
      <c r="Y8" s="72">
        <v>66.616322633221401</v>
      </c>
      <c r="DA8" s="89" t="s">
        <v>367</v>
      </c>
    </row>
    <row r="9" spans="1:105" ht="12" customHeight="1" x14ac:dyDescent="0.25">
      <c r="A9" s="28" t="s">
        <v>202</v>
      </c>
      <c r="B9" s="72">
        <v>557.50383985861868</v>
      </c>
      <c r="C9" s="72">
        <v>612.73319734561903</v>
      </c>
      <c r="D9" s="72">
        <v>602.63977160959428</v>
      </c>
      <c r="E9" s="72">
        <v>643.58146659634565</v>
      </c>
      <c r="F9" s="72">
        <v>648.08389621403364</v>
      </c>
      <c r="G9" s="72">
        <v>653.04732997329131</v>
      </c>
      <c r="H9" s="72">
        <v>637.75988532084114</v>
      </c>
      <c r="I9" s="72">
        <v>623.45481103057557</v>
      </c>
      <c r="J9" s="72">
        <v>623.94187666114124</v>
      </c>
      <c r="K9" s="72">
        <v>694.59249701233864</v>
      </c>
      <c r="L9" s="72">
        <v>494.88709754466436</v>
      </c>
      <c r="M9" s="72">
        <v>516.81928441769355</v>
      </c>
      <c r="N9" s="72">
        <v>550.01386261584048</v>
      </c>
      <c r="O9" s="72">
        <v>478.43323779497467</v>
      </c>
      <c r="P9" s="72">
        <v>470.23343842552788</v>
      </c>
      <c r="Q9" s="72">
        <v>379.41720645839297</v>
      </c>
      <c r="R9" s="72">
        <v>372.87703257858078</v>
      </c>
      <c r="S9" s="72">
        <v>418.33470430877986</v>
      </c>
      <c r="T9" s="72">
        <v>443.90570364001144</v>
      </c>
      <c r="U9" s="72">
        <v>422.66123531097782</v>
      </c>
      <c r="V9" s="72">
        <v>375.65250310499658</v>
      </c>
      <c r="W9" s="72">
        <v>382.92473965797257</v>
      </c>
      <c r="X9" s="72">
        <v>367.23678226808045</v>
      </c>
      <c r="Y9" s="72">
        <v>361.83891277347857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376.16294408435022</v>
      </c>
      <c r="C11" s="72">
        <v>407.27079764189591</v>
      </c>
      <c r="D11" s="72">
        <v>404.05212187516332</v>
      </c>
      <c r="E11" s="72">
        <v>414.60897762449849</v>
      </c>
      <c r="F11" s="72">
        <v>377.92029467598559</v>
      </c>
      <c r="G11" s="72">
        <v>381.23802748689036</v>
      </c>
      <c r="H11" s="72">
        <v>368.05026086269442</v>
      </c>
      <c r="I11" s="72">
        <v>356.45695270643876</v>
      </c>
      <c r="J11" s="72">
        <v>332.77869960956008</v>
      </c>
      <c r="K11" s="72">
        <v>333.52004540711562</v>
      </c>
      <c r="L11" s="72">
        <v>357.99286925575643</v>
      </c>
      <c r="M11" s="72">
        <v>308.86160896900901</v>
      </c>
      <c r="N11" s="72">
        <v>324.53774313914283</v>
      </c>
      <c r="O11" s="72">
        <v>308.19983346875534</v>
      </c>
      <c r="P11" s="72">
        <v>295.02728224179032</v>
      </c>
      <c r="Q11" s="72">
        <v>278.90116069917485</v>
      </c>
      <c r="R11" s="72">
        <v>304.78693302026841</v>
      </c>
      <c r="S11" s="72">
        <v>312.77094908134256</v>
      </c>
      <c r="T11" s="72">
        <v>311.43598495916063</v>
      </c>
      <c r="U11" s="72">
        <v>308.4275619430241</v>
      </c>
      <c r="V11" s="72">
        <v>287.19104855322081</v>
      </c>
      <c r="W11" s="72">
        <v>344.33334308418677</v>
      </c>
      <c r="X11" s="72">
        <v>304.30254649115301</v>
      </c>
      <c r="Y11" s="72">
        <v>289.66028724060857</v>
      </c>
      <c r="DA11" s="89" t="s">
        <v>370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1.1336867694787938E-2</v>
      </c>
      <c r="S12" s="72">
        <v>2.535152660944498E-2</v>
      </c>
      <c r="T12" s="72">
        <v>5.192842793830231E-2</v>
      </c>
      <c r="U12" s="72">
        <v>8.2637624949078087E-2</v>
      </c>
      <c r="V12" s="72">
        <v>0.11470530079881192</v>
      </c>
      <c r="W12" s="72">
        <v>0.14328916119564047</v>
      </c>
      <c r="X12" s="72">
        <v>0.14256425520425814</v>
      </c>
      <c r="Y12" s="72">
        <v>0.14219547834737534</v>
      </c>
      <c r="DA12" s="89" t="s">
        <v>371</v>
      </c>
    </row>
    <row r="13" spans="1:105" ht="12" customHeight="1" x14ac:dyDescent="0.25">
      <c r="A13" s="73" t="s">
        <v>94</v>
      </c>
      <c r="B13" s="74">
        <v>4.8961483589970101E-2</v>
      </c>
      <c r="C13" s="74">
        <v>6.2377466052542019E-2</v>
      </c>
      <c r="D13" s="74">
        <v>7.5002317041175104E-2</v>
      </c>
      <c r="E13" s="74">
        <v>0.10557561028717186</v>
      </c>
      <c r="F13" s="74">
        <v>0.1438048895556463</v>
      </c>
      <c r="G13" s="74">
        <v>0.15323366652890513</v>
      </c>
      <c r="H13" s="74">
        <v>0.2761234733403129</v>
      </c>
      <c r="I13" s="74">
        <v>0.47743985845342957</v>
      </c>
      <c r="J13" s="74">
        <v>0.45070007783039046</v>
      </c>
      <c r="K13" s="74">
        <v>0.54261579466874821</v>
      </c>
      <c r="L13" s="74">
        <v>0.5528676231062094</v>
      </c>
      <c r="M13" s="74">
        <v>0.44652075438372629</v>
      </c>
      <c r="N13" s="74">
        <v>2.5863318162254392</v>
      </c>
      <c r="O13" s="74">
        <v>2.4288476133129113</v>
      </c>
      <c r="P13" s="74">
        <v>4.5183998207768301</v>
      </c>
      <c r="Q13" s="74">
        <v>3.3684091214457235</v>
      </c>
      <c r="R13" s="74">
        <v>3.6124835328546903</v>
      </c>
      <c r="S13" s="74">
        <v>2.4142723295225892</v>
      </c>
      <c r="T13" s="74">
        <v>2.4534790797211765</v>
      </c>
      <c r="U13" s="74">
        <v>2.3822299227600037</v>
      </c>
      <c r="V13" s="74">
        <v>3.3641486594077876</v>
      </c>
      <c r="W13" s="74">
        <v>3.3101799207794036</v>
      </c>
      <c r="X13" s="74">
        <v>2.7460257438682008</v>
      </c>
      <c r="Y13" s="74">
        <v>2.5937059889676788</v>
      </c>
      <c r="DA13" s="90" t="s">
        <v>372</v>
      </c>
    </row>
    <row r="14" spans="1:105" ht="12" customHeight="1" x14ac:dyDescent="0.25">
      <c r="A14" s="75" t="s">
        <v>97</v>
      </c>
      <c r="B14" s="76">
        <v>4.2556581678548246</v>
      </c>
      <c r="C14" s="76">
        <v>4.7508956420777126</v>
      </c>
      <c r="D14" s="76">
        <v>4.6182418908723832</v>
      </c>
      <c r="E14" s="76">
        <v>4.8744786761268912</v>
      </c>
      <c r="F14" s="76">
        <v>4.7941641339923766</v>
      </c>
      <c r="G14" s="76">
        <v>4.9259144994670621</v>
      </c>
      <c r="H14" s="76">
        <v>4.8184725923291802</v>
      </c>
      <c r="I14" s="76">
        <v>4.7587656402218963</v>
      </c>
      <c r="J14" s="76">
        <v>4.7500356020725096</v>
      </c>
      <c r="K14" s="76">
        <v>5.2085387838841708</v>
      </c>
      <c r="L14" s="76">
        <v>4.5346248425193716</v>
      </c>
      <c r="M14" s="76">
        <v>4.4558556959564397</v>
      </c>
      <c r="N14" s="76">
        <v>4.6993276670299817</v>
      </c>
      <c r="O14" s="76">
        <v>4.3379686577870498</v>
      </c>
      <c r="P14" s="76">
        <v>4.2530064099305935</v>
      </c>
      <c r="Q14" s="76">
        <v>3.7293202016168348</v>
      </c>
      <c r="R14" s="76">
        <v>3.8700478608862001</v>
      </c>
      <c r="S14" s="76">
        <v>4.21921220867101</v>
      </c>
      <c r="T14" s="76">
        <v>4.4809140157606979</v>
      </c>
      <c r="U14" s="76">
        <v>4.3569098150769294</v>
      </c>
      <c r="V14" s="76">
        <v>4.0857066671790845</v>
      </c>
      <c r="W14" s="76">
        <v>4.3868691783619322</v>
      </c>
      <c r="X14" s="76">
        <v>4.1649180174792493</v>
      </c>
      <c r="Y14" s="76">
        <v>4.0263213486778948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4.982618975562E-4</v>
      </c>
      <c r="C15" s="69">
        <f t="shared" si="6"/>
        <v>6.2832212444935832E-4</v>
      </c>
      <c r="D15" s="69">
        <f t="shared" si="6"/>
        <v>8.1236988659351178E-4</v>
      </c>
      <c r="E15" s="69">
        <f t="shared" si="6"/>
        <v>1.0207135579735143E-3</v>
      </c>
      <c r="F15" s="69">
        <f t="shared" si="6"/>
        <v>1.416973625590089E-3</v>
      </c>
      <c r="G15" s="69">
        <f t="shared" si="6"/>
        <v>2.1536575875971088E-3</v>
      </c>
      <c r="H15" s="69">
        <f t="shared" si="6"/>
        <v>7.2682688176726688E-3</v>
      </c>
      <c r="I15" s="69">
        <f t="shared" si="6"/>
        <v>8.4190993305260364E-3</v>
      </c>
      <c r="J15" s="69">
        <f t="shared" si="6"/>
        <v>1.1740663590919022E-2</v>
      </c>
      <c r="K15" s="69">
        <f t="shared" si="6"/>
        <v>1.4584554073927072E-2</v>
      </c>
      <c r="L15" s="69">
        <f t="shared" si="6"/>
        <v>4.0155923301295401E-2</v>
      </c>
      <c r="M15" s="69">
        <f t="shared" si="6"/>
        <v>2.2442336213995114E-2</v>
      </c>
      <c r="N15" s="69">
        <f t="shared" si="6"/>
        <v>2.6061558024341274E-2</v>
      </c>
      <c r="O15" s="69">
        <f t="shared" si="6"/>
        <v>2.5247163427879568E-2</v>
      </c>
      <c r="P15" s="69">
        <f t="shared" si="6"/>
        <v>3.6979402577895143E-2</v>
      </c>
      <c r="Q15" s="69">
        <f t="shared" si="6"/>
        <v>2.8595357955563085E-2</v>
      </c>
      <c r="R15" s="69">
        <f t="shared" si="6"/>
        <v>3.1172224968194183E-2</v>
      </c>
      <c r="S15" s="69">
        <f t="shared" si="6"/>
        <v>3.3954194542217361E-2</v>
      </c>
      <c r="T15" s="69">
        <f t="shared" si="6"/>
        <v>4.8921452405182683E-2</v>
      </c>
      <c r="U15" s="69">
        <f t="shared" si="6"/>
        <v>3.8055135752752232E-2</v>
      </c>
      <c r="V15" s="69">
        <f t="shared" si="6"/>
        <v>4.1727903526941376E-2</v>
      </c>
      <c r="W15" s="69">
        <f t="shared" si="6"/>
        <v>7.7872399273015896E-2</v>
      </c>
      <c r="X15" s="69">
        <f t="shared" si="6"/>
        <v>8.549815812895252E-2</v>
      </c>
      <c r="Y15" s="69">
        <f t="shared" si="6"/>
        <v>9.4276823350304975E-2</v>
      </c>
      <c r="DA15" s="88" t="s">
        <v>247</v>
      </c>
    </row>
    <row r="16" spans="1:105" ht="12" customHeight="1" x14ac:dyDescent="0.25">
      <c r="A16" s="28" t="s">
        <v>91</v>
      </c>
      <c r="B16" s="72">
        <v>4.982618975562E-4</v>
      </c>
      <c r="C16" s="72">
        <v>6.2832212444935832E-4</v>
      </c>
      <c r="D16" s="72">
        <v>8.1236988659351178E-4</v>
      </c>
      <c r="E16" s="72">
        <v>1.0207135579735143E-3</v>
      </c>
      <c r="F16" s="72">
        <v>1.416973625590089E-3</v>
      </c>
      <c r="G16" s="72">
        <v>2.1536575875971088E-3</v>
      </c>
      <c r="H16" s="72">
        <v>7.2682688176726688E-3</v>
      </c>
      <c r="I16" s="72">
        <v>8.4190993305260364E-3</v>
      </c>
      <c r="J16" s="72">
        <v>1.1740663590919022E-2</v>
      </c>
      <c r="K16" s="72">
        <v>1.4584554073927072E-2</v>
      </c>
      <c r="L16" s="72">
        <v>4.0155923301295401E-2</v>
      </c>
      <c r="M16" s="72">
        <v>2.2442336213995114E-2</v>
      </c>
      <c r="N16" s="72">
        <v>2.6061558024341274E-2</v>
      </c>
      <c r="O16" s="72">
        <v>2.5247163427879568E-2</v>
      </c>
      <c r="P16" s="72">
        <v>3.6979402577895143E-2</v>
      </c>
      <c r="Q16" s="72">
        <v>2.8595357955563085E-2</v>
      </c>
      <c r="R16" s="72">
        <v>3.1172224968194183E-2</v>
      </c>
      <c r="S16" s="72">
        <v>3.3954194542217361E-2</v>
      </c>
      <c r="T16" s="72">
        <v>4.8921452405182683E-2</v>
      </c>
      <c r="U16" s="72">
        <v>3.8055135752752232E-2</v>
      </c>
      <c r="V16" s="72">
        <v>4.1727903526941376E-2</v>
      </c>
      <c r="W16" s="72">
        <v>7.7872399273015896E-2</v>
      </c>
      <c r="X16" s="72">
        <v>8.549815812895252E-2</v>
      </c>
      <c r="Y16" s="72">
        <v>9.4276823350304975E-2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176.43906336200851</v>
      </c>
      <c r="C17" s="69">
        <f t="shared" si="7"/>
        <v>178.03174579125789</v>
      </c>
      <c r="D17" s="69">
        <f t="shared" si="7"/>
        <v>178.31088242997885</v>
      </c>
      <c r="E17" s="69">
        <f t="shared" si="7"/>
        <v>180.05052647550491</v>
      </c>
      <c r="F17" s="69">
        <f t="shared" si="7"/>
        <v>172.46472475357328</v>
      </c>
      <c r="G17" s="69">
        <f t="shared" si="7"/>
        <v>182.13210639675239</v>
      </c>
      <c r="H17" s="69">
        <f t="shared" si="7"/>
        <v>182.62427866590485</v>
      </c>
      <c r="I17" s="69">
        <f t="shared" si="7"/>
        <v>181.55030390871349</v>
      </c>
      <c r="J17" s="69">
        <f t="shared" si="7"/>
        <v>193.73184071680134</v>
      </c>
      <c r="K17" s="69">
        <f t="shared" si="7"/>
        <v>192.85421747754648</v>
      </c>
      <c r="L17" s="69">
        <f t="shared" si="7"/>
        <v>199.43751824035041</v>
      </c>
      <c r="M17" s="69">
        <f t="shared" si="7"/>
        <v>184.99656678282116</v>
      </c>
      <c r="N17" s="69">
        <f t="shared" si="7"/>
        <v>190.51688560164652</v>
      </c>
      <c r="O17" s="69">
        <f t="shared" si="7"/>
        <v>180.80318344209795</v>
      </c>
      <c r="P17" s="69">
        <f t="shared" si="7"/>
        <v>171.04062161433495</v>
      </c>
      <c r="Q17" s="69">
        <f t="shared" si="7"/>
        <v>164.41913132637092</v>
      </c>
      <c r="R17" s="69">
        <f t="shared" ref="R17:V17" si="8">SUM(R18:R26)</f>
        <v>174.83432829114892</v>
      </c>
      <c r="S17" s="69">
        <f t="shared" si="8"/>
        <v>167.23343866522339</v>
      </c>
      <c r="T17" s="69">
        <f t="shared" si="8"/>
        <v>172.96308167560187</v>
      </c>
      <c r="U17" s="69">
        <f t="shared" si="8"/>
        <v>166.49273894281799</v>
      </c>
      <c r="V17" s="69">
        <f t="shared" si="8"/>
        <v>166.99926115124825</v>
      </c>
      <c r="W17" s="69">
        <f t="shared" ref="W17:Y17" si="9">SUM(W18:W26)</f>
        <v>182.14586625954558</v>
      </c>
      <c r="X17" s="69">
        <f t="shared" si="9"/>
        <v>163.26903168395705</v>
      </c>
      <c r="Y17" s="69">
        <f t="shared" si="9"/>
        <v>154.18158633921217</v>
      </c>
      <c r="DA17" s="88" t="s">
        <v>248</v>
      </c>
    </row>
    <row r="18" spans="1:105" ht="12" customHeight="1" x14ac:dyDescent="0.25">
      <c r="A18" s="28" t="s">
        <v>51</v>
      </c>
      <c r="B18" s="72">
        <v>1.3295043698466968</v>
      </c>
      <c r="C18" s="72">
        <v>3.1190245742903295</v>
      </c>
      <c r="D18" s="72">
        <v>2.1243679721030015</v>
      </c>
      <c r="E18" s="72">
        <v>1.9795471691894437</v>
      </c>
      <c r="F18" s="72">
        <v>2.1169328598150399</v>
      </c>
      <c r="G18" s="72">
        <v>2.5628359426417338</v>
      </c>
      <c r="H18" s="72">
        <v>2.2989809434921127</v>
      </c>
      <c r="I18" s="72">
        <v>2.3854987865662429</v>
      </c>
      <c r="J18" s="72">
        <v>2.4287390285580948</v>
      </c>
      <c r="K18" s="72">
        <v>2.3909142276521314</v>
      </c>
      <c r="L18" s="72">
        <v>3.2364813222508828</v>
      </c>
      <c r="M18" s="72">
        <v>2.3781984115768249</v>
      </c>
      <c r="N18" s="72">
        <v>1.5576041255659219</v>
      </c>
      <c r="O18" s="72">
        <v>1.4790367727288734</v>
      </c>
      <c r="P18" s="72">
        <v>1.4243958448058289</v>
      </c>
      <c r="Q18" s="72">
        <v>1.4444473812011014</v>
      </c>
      <c r="R18" s="72">
        <v>1.5235815295051571</v>
      </c>
      <c r="S18" s="72">
        <v>1.0064750117459651</v>
      </c>
      <c r="T18" s="72">
        <v>0.69884583574168868</v>
      </c>
      <c r="U18" s="72">
        <v>0.47845293416128942</v>
      </c>
      <c r="V18" s="72">
        <v>0.15756189815040872</v>
      </c>
      <c r="W18" s="72">
        <v>0.15394042963771684</v>
      </c>
      <c r="X18" s="72">
        <v>0.13978721051217843</v>
      </c>
      <c r="Y18" s="72">
        <v>0.12102706441602779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0.88941965277259483</v>
      </c>
      <c r="C19" s="72">
        <v>0.81398469551045005</v>
      </c>
      <c r="D19" s="72">
        <v>0.79721171548065317</v>
      </c>
      <c r="E19" s="72">
        <v>0.85374735075738761</v>
      </c>
      <c r="F19" s="72">
        <v>0.91074300587580548</v>
      </c>
      <c r="G19" s="72">
        <v>1.030027276533203</v>
      </c>
      <c r="H19" s="72">
        <v>1.0932950310646818</v>
      </c>
      <c r="I19" s="72">
        <v>0.96742161385637293</v>
      </c>
      <c r="J19" s="72">
        <v>0.96750625997101369</v>
      </c>
      <c r="K19" s="72">
        <v>0.84027404667127548</v>
      </c>
      <c r="L19" s="72">
        <v>0.70700773860705057</v>
      </c>
      <c r="M19" s="72">
        <v>0.70700773860705057</v>
      </c>
      <c r="N19" s="72">
        <v>0.70700773860705057</v>
      </c>
      <c r="O19" s="72">
        <v>0.70700773860705057</v>
      </c>
      <c r="P19" s="72">
        <v>0.77770851246775519</v>
      </c>
      <c r="Q19" s="72">
        <v>0.60150042992261366</v>
      </c>
      <c r="R19" s="72">
        <v>0.60150042992261366</v>
      </c>
      <c r="S19" s="72">
        <v>0.61672828890799647</v>
      </c>
      <c r="T19" s="72">
        <v>0.5275365434221837</v>
      </c>
      <c r="U19" s="72">
        <v>0.48294067067927793</v>
      </c>
      <c r="V19" s="72">
        <v>0.51013327601031822</v>
      </c>
      <c r="W19" s="72">
        <v>0.53406276870163394</v>
      </c>
      <c r="X19" s="72">
        <v>0.56886930352536502</v>
      </c>
      <c r="Y19" s="72">
        <v>0.92237317282889075</v>
      </c>
      <c r="DA19" s="89" t="s">
        <v>376</v>
      </c>
    </row>
    <row r="20" spans="1:105" ht="12" customHeight="1" x14ac:dyDescent="0.25">
      <c r="A20" s="28" t="s">
        <v>200</v>
      </c>
      <c r="B20" s="72">
        <v>0.84531175528396874</v>
      </c>
      <c r="C20" s="72">
        <v>0.90737407677922421</v>
      </c>
      <c r="D20" s="72">
        <v>0.92649646221552306</v>
      </c>
      <c r="E20" s="72">
        <v>0.77276381124102633</v>
      </c>
      <c r="F20" s="72">
        <v>0.76446471805267657</v>
      </c>
      <c r="G20" s="72">
        <v>1.0696199755445466</v>
      </c>
      <c r="H20" s="72">
        <v>1.2538474223579974</v>
      </c>
      <c r="I20" s="72">
        <v>1.2839762552694354</v>
      </c>
      <c r="J20" s="72">
        <v>1.4143238006340533</v>
      </c>
      <c r="K20" s="72">
        <v>3.7822362131229994</v>
      </c>
      <c r="L20" s="72">
        <v>5.1589782987328965</v>
      </c>
      <c r="M20" s="72">
        <v>5.1123637795486649</v>
      </c>
      <c r="N20" s="72">
        <v>5.0723139617157083</v>
      </c>
      <c r="O20" s="72">
        <v>5.2709094084176771</v>
      </c>
      <c r="P20" s="72">
        <v>5.126955272501597</v>
      </c>
      <c r="Q20" s="72">
        <v>5.3729954190477347</v>
      </c>
      <c r="R20" s="72">
        <v>5.8451123071668567</v>
      </c>
      <c r="S20" s="72">
        <v>5.7248453841289333</v>
      </c>
      <c r="T20" s="72">
        <v>6.1633736765603064</v>
      </c>
      <c r="U20" s="72">
        <v>6.1369035896484085</v>
      </c>
      <c r="V20" s="72">
        <v>6.5221520493210807</v>
      </c>
      <c r="W20" s="72">
        <v>6.2598687245609792</v>
      </c>
      <c r="X20" s="72">
        <v>6.0479605910370022</v>
      </c>
      <c r="Y20" s="72">
        <v>5.929814140902705</v>
      </c>
      <c r="DA20" s="89" t="s">
        <v>377</v>
      </c>
    </row>
    <row r="21" spans="1:105" ht="12" customHeight="1" x14ac:dyDescent="0.25">
      <c r="A21" s="28" t="s">
        <v>189</v>
      </c>
      <c r="B21" s="72">
        <v>8.7581782651997901</v>
      </c>
      <c r="C21" s="72">
        <v>9.0965251517878833</v>
      </c>
      <c r="D21" s="72">
        <v>10.115039080837191</v>
      </c>
      <c r="E21" s="72">
        <v>10.873941739594869</v>
      </c>
      <c r="F21" s="72">
        <v>11.456472626580446</v>
      </c>
      <c r="G21" s="72">
        <v>12.537425190435229</v>
      </c>
      <c r="H21" s="72">
        <v>13.28073954389828</v>
      </c>
      <c r="I21" s="72">
        <v>14.2652420805821</v>
      </c>
      <c r="J21" s="72">
        <v>15.77751246237942</v>
      </c>
      <c r="K21" s="72">
        <v>13.494823879334543</v>
      </c>
      <c r="L21" s="72">
        <v>18.699533587166702</v>
      </c>
      <c r="M21" s="72">
        <v>15.687006770509029</v>
      </c>
      <c r="N21" s="72">
        <v>15.555288372307448</v>
      </c>
      <c r="O21" s="72">
        <v>15.351690987296278</v>
      </c>
      <c r="P21" s="72">
        <v>14.877615039437908</v>
      </c>
      <c r="Q21" s="72">
        <v>15.650379809295375</v>
      </c>
      <c r="R21" s="72">
        <v>17.388688387992207</v>
      </c>
      <c r="S21" s="72">
        <v>16.650458904711503</v>
      </c>
      <c r="T21" s="72">
        <v>17.890554816010937</v>
      </c>
      <c r="U21" s="72">
        <v>16.637005658372228</v>
      </c>
      <c r="V21" s="72">
        <v>17.731242247122044</v>
      </c>
      <c r="W21" s="72">
        <v>18.798579225052254</v>
      </c>
      <c r="X21" s="72">
        <v>16.706060771326996</v>
      </c>
      <c r="Y21" s="72">
        <v>13.393429833538963</v>
      </c>
      <c r="DA21" s="89" t="s">
        <v>378</v>
      </c>
    </row>
    <row r="22" spans="1:105" ht="12" customHeight="1" x14ac:dyDescent="0.25">
      <c r="A22" s="28" t="s">
        <v>202</v>
      </c>
      <c r="B22" s="72">
        <v>91.558725599755348</v>
      </c>
      <c r="C22" s="72">
        <v>90.951213953411752</v>
      </c>
      <c r="D22" s="72">
        <v>87.901321047076266</v>
      </c>
      <c r="E22" s="72">
        <v>86.115837755478992</v>
      </c>
      <c r="F22" s="72">
        <v>83.980368371370346</v>
      </c>
      <c r="G22" s="72">
        <v>85.468240797663086</v>
      </c>
      <c r="H22" s="72">
        <v>77.612658938104161</v>
      </c>
      <c r="I22" s="72">
        <v>74.165211985512002</v>
      </c>
      <c r="J22" s="72">
        <v>68.803476122320518</v>
      </c>
      <c r="K22" s="72">
        <v>77.421224208909919</v>
      </c>
      <c r="L22" s="72">
        <v>73.316900735645362</v>
      </c>
      <c r="M22" s="72">
        <v>76.575570841692937</v>
      </c>
      <c r="N22" s="72">
        <v>81.507595299512758</v>
      </c>
      <c r="O22" s="72">
        <v>70.765763829177402</v>
      </c>
      <c r="P22" s="72">
        <v>69.547434795070217</v>
      </c>
      <c r="Q22" s="72">
        <v>56.160504442533679</v>
      </c>
      <c r="R22" s="72">
        <v>55.188759912104707</v>
      </c>
      <c r="S22" s="72">
        <v>61.923330467182573</v>
      </c>
      <c r="T22" s="72">
        <v>65.711999617846558</v>
      </c>
      <c r="U22" s="72">
        <v>62.489849049393321</v>
      </c>
      <c r="V22" s="72">
        <v>55.494673736505199</v>
      </c>
      <c r="W22" s="72">
        <v>56.575093149899701</v>
      </c>
      <c r="X22" s="72">
        <v>54.32401834336487</v>
      </c>
      <c r="Y22" s="72">
        <v>53.523311359510842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63.576264858040084</v>
      </c>
      <c r="C24" s="72">
        <v>62.300225573925076</v>
      </c>
      <c r="D24" s="72">
        <v>63.082701856564924</v>
      </c>
      <c r="E24" s="72">
        <v>62.366258832939003</v>
      </c>
      <c r="F24" s="72">
        <v>55.728372563911066</v>
      </c>
      <c r="G24" s="72">
        <v>58.381748953350446</v>
      </c>
      <c r="H24" s="72">
        <v>58.31353965321258</v>
      </c>
      <c r="I24" s="72">
        <v>57.295755806028943</v>
      </c>
      <c r="J24" s="72">
        <v>58.952426787688353</v>
      </c>
      <c r="K24" s="72">
        <v>54.532921058920714</v>
      </c>
      <c r="L24" s="72">
        <v>62.996898586032295</v>
      </c>
      <c r="M24" s="72">
        <v>58.292303326777386</v>
      </c>
      <c r="N24" s="72">
        <v>60.553486439533053</v>
      </c>
      <c r="O24" s="72">
        <v>60.172221561339029</v>
      </c>
      <c r="P24" s="72">
        <v>55.71794561719495</v>
      </c>
      <c r="Q24" s="72">
        <v>57.99092872472891</v>
      </c>
      <c r="R24" s="72">
        <v>64.779275062276568</v>
      </c>
      <c r="S24" s="72">
        <v>59.801621855888776</v>
      </c>
      <c r="T24" s="72">
        <v>59.698838772567669</v>
      </c>
      <c r="U24" s="72">
        <v>58.991096698420328</v>
      </c>
      <c r="V24" s="72">
        <v>59.806629864663797</v>
      </c>
      <c r="W24" s="72">
        <v>71.885573510826461</v>
      </c>
      <c r="X24" s="72">
        <v>61.517229949087948</v>
      </c>
      <c r="Y24" s="72">
        <v>58.067571744774</v>
      </c>
      <c r="DA24" s="89" t="s">
        <v>381</v>
      </c>
    </row>
    <row r="25" spans="1:105" ht="12" customHeight="1" x14ac:dyDescent="0.25">
      <c r="A25" s="73" t="s">
        <v>53</v>
      </c>
      <c r="B25" s="74">
        <v>9.4816588611100272</v>
      </c>
      <c r="C25" s="74">
        <v>10.843397765553158</v>
      </c>
      <c r="D25" s="74">
        <v>13.363744295701286</v>
      </c>
      <c r="E25" s="74">
        <v>17.088429816304213</v>
      </c>
      <c r="F25" s="74">
        <v>17.507370607967893</v>
      </c>
      <c r="G25" s="74">
        <v>21.082208260584146</v>
      </c>
      <c r="H25" s="74">
        <v>28.771217133775021</v>
      </c>
      <c r="I25" s="74">
        <v>31.187197380898407</v>
      </c>
      <c r="J25" s="74">
        <v>45.387856255249901</v>
      </c>
      <c r="K25" s="74">
        <v>40.391823842934905</v>
      </c>
      <c r="L25" s="74">
        <v>35.321717971915241</v>
      </c>
      <c r="M25" s="74">
        <v>26.244115914109287</v>
      </c>
      <c r="N25" s="74">
        <v>25.563589664404578</v>
      </c>
      <c r="O25" s="74">
        <v>27.056553144531645</v>
      </c>
      <c r="P25" s="74">
        <v>23.568566532856693</v>
      </c>
      <c r="Q25" s="74">
        <v>27.198375119641483</v>
      </c>
      <c r="R25" s="74">
        <v>29.507410662180824</v>
      </c>
      <c r="S25" s="74">
        <v>21.509978752657659</v>
      </c>
      <c r="T25" s="74">
        <v>22.271932413452525</v>
      </c>
      <c r="U25" s="74">
        <v>21.276490342143138</v>
      </c>
      <c r="V25" s="74">
        <v>26.776868079475399</v>
      </c>
      <c r="W25" s="74">
        <v>27.938748450866843</v>
      </c>
      <c r="X25" s="74">
        <v>23.965105515102696</v>
      </c>
      <c r="Y25" s="74">
        <v>22.224059023240716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56.59861055131482</v>
      </c>
      <c r="C27" s="69">
        <f t="shared" si="10"/>
        <v>56.640230119380711</v>
      </c>
      <c r="D27" s="69">
        <f t="shared" si="10"/>
        <v>61.482333576292277</v>
      </c>
      <c r="E27" s="69">
        <f t="shared" si="10"/>
        <v>66.14860126786887</v>
      </c>
      <c r="F27" s="69">
        <f t="shared" si="10"/>
        <v>70.838501127768268</v>
      </c>
      <c r="G27" s="69">
        <f t="shared" si="10"/>
        <v>69.746619255132799</v>
      </c>
      <c r="H27" s="69">
        <f t="shared" si="10"/>
        <v>70.640811614881926</v>
      </c>
      <c r="I27" s="69">
        <f t="shared" si="10"/>
        <v>66.432645409395306</v>
      </c>
      <c r="J27" s="69">
        <f t="shared" si="10"/>
        <v>69.262098981068803</v>
      </c>
      <c r="K27" s="69">
        <f t="shared" si="10"/>
        <v>69.996950579809038</v>
      </c>
      <c r="L27" s="69">
        <f t="shared" si="10"/>
        <v>70.765677339320845</v>
      </c>
      <c r="M27" s="69">
        <f t="shared" si="10"/>
        <v>66.979406071593814</v>
      </c>
      <c r="N27" s="69">
        <f t="shared" si="10"/>
        <v>68.53232984181119</v>
      </c>
      <c r="O27" s="69">
        <f t="shared" si="10"/>
        <v>64.75912672387885</v>
      </c>
      <c r="P27" s="69">
        <f t="shared" si="10"/>
        <v>64.789592467016504</v>
      </c>
      <c r="Q27" s="69">
        <f t="shared" si="10"/>
        <v>56.04020667889602</v>
      </c>
      <c r="R27" s="69">
        <f t="shared" ref="R27:V27" si="11">SUM(R28:R32)</f>
        <v>57.072283393851038</v>
      </c>
      <c r="S27" s="69">
        <f t="shared" si="11"/>
        <v>56.630270112561121</v>
      </c>
      <c r="T27" s="69">
        <f t="shared" si="11"/>
        <v>56.338167208488422</v>
      </c>
      <c r="U27" s="69">
        <f t="shared" si="11"/>
        <v>53.026514374342661</v>
      </c>
      <c r="V27" s="69">
        <f t="shared" si="11"/>
        <v>53.120508029874159</v>
      </c>
      <c r="W27" s="69">
        <f t="shared" ref="W27:Y27" si="12">SUM(W28:W32)</f>
        <v>54.525318326335764</v>
      </c>
      <c r="X27" s="69">
        <f t="shared" si="12"/>
        <v>53.32724278236207</v>
      </c>
      <c r="Y27" s="69">
        <f t="shared" si="12"/>
        <v>61.786043943317289</v>
      </c>
      <c r="DA27" s="88" t="s">
        <v>249</v>
      </c>
    </row>
    <row r="28" spans="1:105" ht="12" customHeight="1" x14ac:dyDescent="0.25">
      <c r="A28" s="28" t="s">
        <v>51</v>
      </c>
      <c r="B28" s="72">
        <v>2.3547713711885637E-3</v>
      </c>
      <c r="C28" s="72">
        <v>5.7812809096996209E-3</v>
      </c>
      <c r="D28" s="72">
        <v>4.0666053080580774E-3</v>
      </c>
      <c r="E28" s="72">
        <v>3.5078704808992668E-3</v>
      </c>
      <c r="F28" s="72">
        <v>3.6745451588770235E-3</v>
      </c>
      <c r="G28" s="72">
        <v>4.0359504282788021E-3</v>
      </c>
      <c r="H28" s="72">
        <v>3.3968718822093126E-3</v>
      </c>
      <c r="I28" s="72">
        <v>3.3891378544374444E-3</v>
      </c>
      <c r="J28" s="72">
        <v>3.2836724361574306E-3</v>
      </c>
      <c r="K28" s="72">
        <v>3.4024423763974964E-3</v>
      </c>
      <c r="L28" s="72">
        <v>5.6367631604089035E-3</v>
      </c>
      <c r="M28" s="72">
        <v>5.0157638291774146E-3</v>
      </c>
      <c r="N28" s="72">
        <v>3.1288812458201967E-3</v>
      </c>
      <c r="O28" s="72">
        <v>2.8661507595299511E-3</v>
      </c>
      <c r="P28" s="72">
        <v>2.8900353491927008E-3</v>
      </c>
      <c r="Q28" s="72">
        <v>2.8661507595299511E-3</v>
      </c>
      <c r="R28" s="72">
        <v>2.842266169867201E-3</v>
      </c>
      <c r="S28" s="72">
        <v>2.2929206076239611E-3</v>
      </c>
      <c r="T28" s="72">
        <v>1.7435750453807203E-3</v>
      </c>
      <c r="U28" s="72">
        <v>1.17034489347473E-3</v>
      </c>
      <c r="V28" s="72">
        <v>1.2699481806744018E-3</v>
      </c>
      <c r="W28" s="72">
        <v>1.146460303811981E-3</v>
      </c>
      <c r="X28" s="72">
        <v>5.7323015190599027E-4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24.566245218971783</v>
      </c>
      <c r="C29" s="72">
        <v>23.528519362627893</v>
      </c>
      <c r="D29" s="72">
        <v>23.798469793938963</v>
      </c>
      <c r="E29" s="72">
        <v>23.592835917904306</v>
      </c>
      <c r="F29" s="72">
        <v>24.652753469565674</v>
      </c>
      <c r="G29" s="72">
        <v>25.295707219607916</v>
      </c>
      <c r="H29" s="72">
        <v>25.19151307375817</v>
      </c>
      <c r="I29" s="72">
        <v>21.433786652833675</v>
      </c>
      <c r="J29" s="72">
        <v>20.398857424524515</v>
      </c>
      <c r="K29" s="72">
        <v>18.647508566945714</v>
      </c>
      <c r="L29" s="72">
        <v>19.202330180567497</v>
      </c>
      <c r="M29" s="72">
        <v>19.202330180567497</v>
      </c>
      <c r="N29" s="72">
        <v>19.202330180567497</v>
      </c>
      <c r="O29" s="72">
        <v>19.202330180567497</v>
      </c>
      <c r="P29" s="72">
        <v>21.123215821152193</v>
      </c>
      <c r="Q29" s="72">
        <v>16.322089423903698</v>
      </c>
      <c r="R29" s="72">
        <v>16.322089423903698</v>
      </c>
      <c r="S29" s="72">
        <v>16.736504729148752</v>
      </c>
      <c r="T29" s="72">
        <v>14.314187446259673</v>
      </c>
      <c r="U29" s="72">
        <v>13.101397248495273</v>
      </c>
      <c r="V29" s="72">
        <v>13.831246775580397</v>
      </c>
      <c r="W29" s="72">
        <v>14.509974204643164</v>
      </c>
      <c r="X29" s="72">
        <v>15.458452278589853</v>
      </c>
      <c r="Y29" s="72">
        <v>25.059617368873603</v>
      </c>
      <c r="DA29" s="89" t="s">
        <v>385</v>
      </c>
    </row>
    <row r="30" spans="1:105" ht="12" customHeight="1" x14ac:dyDescent="0.25">
      <c r="A30" s="28" t="s">
        <v>189</v>
      </c>
      <c r="B30" s="72">
        <v>2.5020950061511877</v>
      </c>
      <c r="C30" s="72">
        <v>2.6092228442920211</v>
      </c>
      <c r="D30" s="72">
        <v>3.1587713083528355</v>
      </c>
      <c r="E30" s="72">
        <v>3.63478684659073</v>
      </c>
      <c r="F30" s="72">
        <v>4.3210379284458398</v>
      </c>
      <c r="G30" s="72">
        <v>4.4286523106720646</v>
      </c>
      <c r="H30" s="72">
        <v>4.7613442019583836</v>
      </c>
      <c r="I30" s="72">
        <v>4.8388721376117596</v>
      </c>
      <c r="J30" s="72">
        <v>5.2621116573866464</v>
      </c>
      <c r="K30" s="72">
        <v>4.5733665205867471</v>
      </c>
      <c r="L30" s="72">
        <v>6.1799308591507476</v>
      </c>
      <c r="M30" s="72">
        <v>5.1320248578789531</v>
      </c>
      <c r="N30" s="72">
        <v>4.9880040413651363</v>
      </c>
      <c r="O30" s="72">
        <v>4.9101652010172527</v>
      </c>
      <c r="P30" s="72">
        <v>5.0548564659785393</v>
      </c>
      <c r="Q30" s="72">
        <v>4.9298258690131007</v>
      </c>
      <c r="R30" s="72">
        <v>5.3465119273950208</v>
      </c>
      <c r="S30" s="72">
        <v>5.3076503363624248</v>
      </c>
      <c r="T30" s="72">
        <v>5.5913218175375627</v>
      </c>
      <c r="U30" s="72">
        <v>5.1507091782588406</v>
      </c>
      <c r="V30" s="72">
        <v>5.6158334669572909</v>
      </c>
      <c r="W30" s="72">
        <v>5.6045702626536338</v>
      </c>
      <c r="X30" s="72">
        <v>5.3569965990903583</v>
      </c>
      <c r="Y30" s="72">
        <v>5.094374790333343</v>
      </c>
      <c r="DA30" s="89" t="s">
        <v>386</v>
      </c>
    </row>
    <row r="31" spans="1:105" ht="12" customHeight="1" x14ac:dyDescent="0.25">
      <c r="A31" s="28" t="s">
        <v>202</v>
      </c>
      <c r="B31" s="72">
        <v>25.151621987885562</v>
      </c>
      <c r="C31" s="72">
        <v>25.249380618423807</v>
      </c>
      <c r="D31" s="72">
        <v>27.859595219511661</v>
      </c>
      <c r="E31" s="72">
        <v>31.026857299077893</v>
      </c>
      <c r="F31" s="72">
        <v>33.986122344948924</v>
      </c>
      <c r="G31" s="72">
        <v>31.380301971951749</v>
      </c>
      <c r="H31" s="72">
        <v>29.707163393677174</v>
      </c>
      <c r="I31" s="72">
        <v>28.901387130086263</v>
      </c>
      <c r="J31" s="72">
        <v>27.804948162367932</v>
      </c>
      <c r="K31" s="72">
        <v>32.108806723720875</v>
      </c>
      <c r="L31" s="72">
        <v>29.770636285468612</v>
      </c>
      <c r="M31" s="72">
        <v>31.043923760389795</v>
      </c>
      <c r="N31" s="72">
        <v>33.043374414827554</v>
      </c>
      <c r="O31" s="72">
        <v>28.688616604566732</v>
      </c>
      <c r="P31" s="72">
        <v>28.194707174930731</v>
      </c>
      <c r="Q31" s="72">
        <v>22.767602942581448</v>
      </c>
      <c r="R31" s="72">
        <v>22.373674405273711</v>
      </c>
      <c r="S31" s="72">
        <v>25.103874080443298</v>
      </c>
      <c r="T31" s="72">
        <v>26.639820387885734</v>
      </c>
      <c r="U31" s="72">
        <v>25.333524410050632</v>
      </c>
      <c r="V31" s="72">
        <v>22.497707079392374</v>
      </c>
      <c r="W31" s="72">
        <v>22.935678800038218</v>
      </c>
      <c r="X31" s="72">
        <v>22.023120282793542</v>
      </c>
      <c r="Y31" s="72">
        <v>21.698480940097447</v>
      </c>
      <c r="DA31" s="89" t="s">
        <v>387</v>
      </c>
    </row>
    <row r="32" spans="1:105" ht="12" customHeight="1" x14ac:dyDescent="0.25">
      <c r="A32" s="32" t="s">
        <v>53</v>
      </c>
      <c r="B32" s="77">
        <v>4.3762935669351037</v>
      </c>
      <c r="C32" s="77">
        <v>5.247326013127295</v>
      </c>
      <c r="D32" s="77">
        <v>6.66143064918076</v>
      </c>
      <c r="E32" s="77">
        <v>7.8906133338150397</v>
      </c>
      <c r="F32" s="77">
        <v>7.8749128396489549</v>
      </c>
      <c r="G32" s="77">
        <v>8.6379218024727855</v>
      </c>
      <c r="H32" s="77">
        <v>10.977394073605987</v>
      </c>
      <c r="I32" s="77">
        <v>11.255210351009163</v>
      </c>
      <c r="J32" s="77">
        <v>15.792898064353549</v>
      </c>
      <c r="K32" s="77">
        <v>14.663866326179308</v>
      </c>
      <c r="L32" s="77">
        <v>15.60714325097358</v>
      </c>
      <c r="M32" s="77">
        <v>11.596111508928391</v>
      </c>
      <c r="N32" s="77">
        <v>11.295492323805181</v>
      </c>
      <c r="O32" s="77">
        <v>11.955148586967832</v>
      </c>
      <c r="P32" s="77">
        <v>10.413922969605855</v>
      </c>
      <c r="Q32" s="77">
        <v>12.017822292638245</v>
      </c>
      <c r="R32" s="77">
        <v>13.027165371108737</v>
      </c>
      <c r="S32" s="77">
        <v>9.4799480459990217</v>
      </c>
      <c r="T32" s="77">
        <v>9.7910939817600724</v>
      </c>
      <c r="U32" s="77">
        <v>9.4397131926444384</v>
      </c>
      <c r="V32" s="77">
        <v>11.174450759763427</v>
      </c>
      <c r="W32" s="77">
        <v>11.473948598696936</v>
      </c>
      <c r="X32" s="77">
        <v>10.488100391736408</v>
      </c>
      <c r="Y32" s="77">
        <v>9.9335708440128982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698.39176104096794</v>
      </c>
      <c r="C3" s="65">
        <f t="shared" si="0"/>
        <v>768.55129445251987</v>
      </c>
      <c r="D3" s="65">
        <f t="shared" si="0"/>
        <v>769.66890796760231</v>
      </c>
      <c r="E3" s="65">
        <f t="shared" si="0"/>
        <v>812.98614975243777</v>
      </c>
      <c r="F3" s="65">
        <f t="shared" si="0"/>
        <v>798.529125424825</v>
      </c>
      <c r="G3" s="65">
        <f t="shared" si="0"/>
        <v>825.5373214715853</v>
      </c>
      <c r="H3" s="65">
        <f t="shared" si="0"/>
        <v>819.47540980359565</v>
      </c>
      <c r="I3" s="65">
        <f t="shared" si="0"/>
        <v>815.05503981153629</v>
      </c>
      <c r="J3" s="65">
        <f t="shared" si="0"/>
        <v>822.05161260091461</v>
      </c>
      <c r="K3" s="65">
        <f t="shared" si="0"/>
        <v>878.81695605979723</v>
      </c>
      <c r="L3" s="65">
        <f t="shared" si="0"/>
        <v>821.09927800159949</v>
      </c>
      <c r="M3" s="65">
        <f t="shared" si="0"/>
        <v>790.25840420128202</v>
      </c>
      <c r="N3" s="65">
        <f t="shared" si="0"/>
        <v>843.1983267986011</v>
      </c>
      <c r="O3" s="65">
        <f t="shared" si="0"/>
        <v>791.70247944256937</v>
      </c>
      <c r="P3" s="65">
        <f t="shared" si="0"/>
        <v>775.17725005471289</v>
      </c>
      <c r="Q3" s="65">
        <f t="shared" si="0"/>
        <v>696.30608405265127</v>
      </c>
      <c r="R3" s="65">
        <f t="shared" ref="R3:V3" si="1">SUM(R4,R15,R17,R27)</f>
        <v>734.02145907073964</v>
      </c>
      <c r="S3" s="65">
        <f t="shared" si="1"/>
        <v>778.48524234211459</v>
      </c>
      <c r="T3" s="65">
        <f t="shared" si="1"/>
        <v>814.64257140320115</v>
      </c>
      <c r="U3" s="65">
        <f t="shared" si="1"/>
        <v>797.30321552120517</v>
      </c>
      <c r="V3" s="65">
        <f t="shared" si="1"/>
        <v>754.50576082466011</v>
      </c>
      <c r="W3" s="65">
        <f t="shared" ref="W3:Y3" si="2">SUM(W4,W15,W17,W27)</f>
        <v>836.02512220983215</v>
      </c>
      <c r="X3" s="65">
        <f t="shared" si="2"/>
        <v>778.33476068087293</v>
      </c>
      <c r="Y3" s="65">
        <f t="shared" si="2"/>
        <v>758.95053797708306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562.09552195010974</v>
      </c>
      <c r="C4" s="69">
        <f t="shared" si="3"/>
        <v>630.4373459979098</v>
      </c>
      <c r="D4" s="69">
        <f t="shared" si="3"/>
        <v>626.83560287120565</v>
      </c>
      <c r="E4" s="69">
        <f t="shared" si="3"/>
        <v>664.89417840292435</v>
      </c>
      <c r="F4" s="69">
        <f t="shared" si="3"/>
        <v>652.02883919351279</v>
      </c>
      <c r="G4" s="69">
        <f t="shared" si="3"/>
        <v>672.1053706859019</v>
      </c>
      <c r="H4" s="69">
        <f t="shared" si="3"/>
        <v>662.70075376380112</v>
      </c>
      <c r="I4" s="69">
        <f t="shared" si="3"/>
        <v>659.57419374131791</v>
      </c>
      <c r="J4" s="69">
        <f t="shared" si="3"/>
        <v>653.48551333167825</v>
      </c>
      <c r="K4" s="69">
        <f t="shared" si="3"/>
        <v>709.95849897507401</v>
      </c>
      <c r="L4" s="69">
        <f t="shared" si="3"/>
        <v>643.36972155137028</v>
      </c>
      <c r="M4" s="69">
        <f t="shared" si="3"/>
        <v>622.40466417699542</v>
      </c>
      <c r="N4" s="69">
        <f t="shared" si="3"/>
        <v>666.924912500201</v>
      </c>
      <c r="O4" s="69">
        <f t="shared" si="3"/>
        <v>620.98562717061668</v>
      </c>
      <c r="P4" s="69">
        <f t="shared" si="3"/>
        <v>610.87519550302363</v>
      </c>
      <c r="Q4" s="69">
        <f t="shared" si="3"/>
        <v>539.84678744688495</v>
      </c>
      <c r="R4" s="69">
        <f t="shared" ref="R4:V4" si="4">SUM(R5:R14)</f>
        <v>567.03117933100964</v>
      </c>
      <c r="S4" s="69">
        <f t="shared" si="4"/>
        <v>616.20051782391306</v>
      </c>
      <c r="T4" s="69">
        <f t="shared" si="4"/>
        <v>646.03097362587926</v>
      </c>
      <c r="U4" s="69">
        <f t="shared" si="4"/>
        <v>633.34790259207409</v>
      </c>
      <c r="V4" s="69">
        <f t="shared" si="4"/>
        <v>587.57173373698799</v>
      </c>
      <c r="W4" s="69">
        <f t="shared" ref="W4:Y4" si="5">SUM(W5:W14)</f>
        <v>652.7668633425809</v>
      </c>
      <c r="X4" s="69">
        <f t="shared" si="5"/>
        <v>609.62675368158284</v>
      </c>
      <c r="Y4" s="69">
        <f t="shared" si="5"/>
        <v>590.47239485768921</v>
      </c>
      <c r="DA4" s="88" t="s">
        <v>391</v>
      </c>
    </row>
    <row r="5" spans="1:105" ht="12" customHeight="1" x14ac:dyDescent="0.25">
      <c r="A5" s="28" t="s">
        <v>51</v>
      </c>
      <c r="B5" s="72">
        <v>6.5906536677290513</v>
      </c>
      <c r="C5" s="72">
        <v>17.093007331777709</v>
      </c>
      <c r="D5" s="72">
        <v>10.869552789371463</v>
      </c>
      <c r="E5" s="72">
        <v>10.024947031928324</v>
      </c>
      <c r="F5" s="72">
        <v>9.9919885685775007</v>
      </c>
      <c r="G5" s="72">
        <v>12.058536004135382</v>
      </c>
      <c r="H5" s="72">
        <v>10.396714974637854</v>
      </c>
      <c r="I5" s="72">
        <v>10.429693960804199</v>
      </c>
      <c r="J5" s="72">
        <v>10.525514585011553</v>
      </c>
      <c r="K5" s="72">
        <v>10.660480093636613</v>
      </c>
      <c r="L5" s="72">
        <v>14.120059223072598</v>
      </c>
      <c r="M5" s="72">
        <v>13.397915025253534</v>
      </c>
      <c r="N5" s="72">
        <v>7.936055770909074</v>
      </c>
      <c r="O5" s="72">
        <v>7.3220102030880581</v>
      </c>
      <c r="P5" s="72">
        <v>7.4001408579576315</v>
      </c>
      <c r="Q5" s="72">
        <v>6.942483393226202</v>
      </c>
      <c r="R5" s="72">
        <v>6.8415301771019497</v>
      </c>
      <c r="S5" s="72">
        <v>5.8076603319542413</v>
      </c>
      <c r="T5" s="72">
        <v>3.9045182662090538</v>
      </c>
      <c r="U5" s="72">
        <v>2.7705435626718815</v>
      </c>
      <c r="V5" s="72">
        <v>0.76199237580959378</v>
      </c>
      <c r="W5" s="72">
        <v>0.73677592116794699</v>
      </c>
      <c r="X5" s="72">
        <v>0.73642664192530449</v>
      </c>
      <c r="Y5" s="72">
        <v>0.68761979896147118</v>
      </c>
      <c r="DA5" s="89" t="s">
        <v>392</v>
      </c>
    </row>
    <row r="6" spans="1:105" ht="12" customHeight="1" x14ac:dyDescent="0.25">
      <c r="A6" s="28" t="s">
        <v>74</v>
      </c>
      <c r="B6" s="72">
        <v>1.3649092647119425</v>
      </c>
      <c r="C6" s="72">
        <v>1.3866077073198355</v>
      </c>
      <c r="D6" s="72">
        <v>1.2752544880027694</v>
      </c>
      <c r="E6" s="72">
        <v>1.3600823649039331</v>
      </c>
      <c r="F6" s="72">
        <v>1.359379535972508</v>
      </c>
      <c r="G6" s="72">
        <v>1.5400538788808185</v>
      </c>
      <c r="H6" s="72">
        <v>1.5756014727929561</v>
      </c>
      <c r="I6" s="72">
        <v>1.3496215183711477</v>
      </c>
      <c r="J6" s="72">
        <v>1.3330159651799494</v>
      </c>
      <c r="K6" s="72">
        <v>1.1873778160039385</v>
      </c>
      <c r="L6" s="72">
        <v>0.98013808157438509</v>
      </c>
      <c r="M6" s="72">
        <v>1.004515440136357</v>
      </c>
      <c r="N6" s="72">
        <v>1.0401159832087181</v>
      </c>
      <c r="O6" s="72">
        <v>1.0779365415735254</v>
      </c>
      <c r="P6" s="72">
        <v>1.1977827321038887</v>
      </c>
      <c r="Q6" s="72">
        <v>0.94036849943228829</v>
      </c>
      <c r="R6" s="72">
        <v>0.95429665421872778</v>
      </c>
      <c r="S6" s="72">
        <v>0.99189515297234165</v>
      </c>
      <c r="T6" s="72">
        <v>0.86067440371227633</v>
      </c>
      <c r="U6" s="72">
        <v>0.80249040684638195</v>
      </c>
      <c r="V6" s="72">
        <v>0.87029682515681994</v>
      </c>
      <c r="W6" s="72">
        <v>0.94133260330211943</v>
      </c>
      <c r="X6" s="72">
        <v>1.0290290392788555</v>
      </c>
      <c r="Y6" s="72">
        <v>1.7054996046312929</v>
      </c>
      <c r="DA6" s="89" t="s">
        <v>393</v>
      </c>
    </row>
    <row r="7" spans="1:105" ht="12" customHeight="1" x14ac:dyDescent="0.25">
      <c r="A7" s="28" t="s">
        <v>200</v>
      </c>
      <c r="B7" s="72">
        <v>2.3347008704933816</v>
      </c>
      <c r="C7" s="72">
        <v>2.7793526213722157</v>
      </c>
      <c r="D7" s="72">
        <v>2.7840633927766523</v>
      </c>
      <c r="E7" s="72">
        <v>2.4174502285192063</v>
      </c>
      <c r="F7" s="72">
        <v>2.4610720814922264</v>
      </c>
      <c r="G7" s="72">
        <v>3.3520366986274341</v>
      </c>
      <c r="H7" s="72">
        <v>3.8308237264600264</v>
      </c>
      <c r="I7" s="72">
        <v>3.92111221842885</v>
      </c>
      <c r="J7" s="72">
        <v>3.9703765155133359</v>
      </c>
      <c r="K7" s="72">
        <v>11.736675432079487</v>
      </c>
      <c r="L7" s="72">
        <v>13.848455903257792</v>
      </c>
      <c r="M7" s="72">
        <v>14.029525559624926</v>
      </c>
      <c r="N7" s="72">
        <v>14.160051383657496</v>
      </c>
      <c r="O7" s="72">
        <v>14.205229652401687</v>
      </c>
      <c r="P7" s="72">
        <v>14.421777167736748</v>
      </c>
      <c r="Q7" s="72">
        <v>13.944877631461173</v>
      </c>
      <c r="R7" s="72">
        <v>15.018958704647684</v>
      </c>
      <c r="S7" s="72">
        <v>16.87710295608073</v>
      </c>
      <c r="T7" s="72">
        <v>18.64882438650389</v>
      </c>
      <c r="U7" s="72">
        <v>19.001091169499254</v>
      </c>
      <c r="V7" s="72">
        <v>18.844674139457535</v>
      </c>
      <c r="W7" s="72">
        <v>18.742022190282341</v>
      </c>
      <c r="X7" s="72">
        <v>19.307431707206344</v>
      </c>
      <c r="Y7" s="72">
        <v>19.896757528282031</v>
      </c>
      <c r="DA7" s="89" t="s">
        <v>394</v>
      </c>
    </row>
    <row r="8" spans="1:105" ht="12" customHeight="1" x14ac:dyDescent="0.25">
      <c r="A8" s="28" t="s">
        <v>189</v>
      </c>
      <c r="B8" s="72">
        <v>25.129407172944994</v>
      </c>
      <c r="C8" s="72">
        <v>29.156862324082876</v>
      </c>
      <c r="D8" s="72">
        <v>32.266601803581047</v>
      </c>
      <c r="E8" s="72">
        <v>36.564826816740741</v>
      </c>
      <c r="F8" s="72">
        <v>39.960437433526209</v>
      </c>
      <c r="G8" s="72">
        <v>42.716070775241953</v>
      </c>
      <c r="H8" s="72">
        <v>44.309122319658627</v>
      </c>
      <c r="I8" s="72">
        <v>47.505233438515205</v>
      </c>
      <c r="J8" s="72">
        <v>48.370527595487232</v>
      </c>
      <c r="K8" s="72">
        <v>45.525703225900152</v>
      </c>
      <c r="L8" s="72">
        <v>54.133866275402205</v>
      </c>
      <c r="M8" s="72">
        <v>47.417682990479513</v>
      </c>
      <c r="N8" s="72">
        <v>48.423460662606686</v>
      </c>
      <c r="O8" s="72">
        <v>46.655111931572037</v>
      </c>
      <c r="P8" s="72">
        <v>47.444754432801943</v>
      </c>
      <c r="Q8" s="72">
        <v>46.437553428523991</v>
      </c>
      <c r="R8" s="72">
        <v>51.549049208166281</v>
      </c>
      <c r="S8" s="72">
        <v>56.923219873388184</v>
      </c>
      <c r="T8" s="72">
        <v>62.965758348999607</v>
      </c>
      <c r="U8" s="72">
        <v>60.163854214430607</v>
      </c>
      <c r="V8" s="72">
        <v>59.859809139467181</v>
      </c>
      <c r="W8" s="72">
        <v>64.473753699528544</v>
      </c>
      <c r="X8" s="72">
        <v>59.585300443549244</v>
      </c>
      <c r="Y8" s="72">
        <v>48.768204620510716</v>
      </c>
      <c r="DA8" s="89" t="s">
        <v>395</v>
      </c>
    </row>
    <row r="9" spans="1:105" ht="12" customHeight="1" x14ac:dyDescent="0.25">
      <c r="A9" s="28" t="s">
        <v>202</v>
      </c>
      <c r="B9" s="72">
        <v>243.02946375723516</v>
      </c>
      <c r="C9" s="72">
        <v>272.06490087731186</v>
      </c>
      <c r="D9" s="72">
        <v>273.58099132877931</v>
      </c>
      <c r="E9" s="72">
        <v>299.51120858095163</v>
      </c>
      <c r="F9" s="72">
        <v>310.02337803817102</v>
      </c>
      <c r="G9" s="72">
        <v>320.61788339643982</v>
      </c>
      <c r="H9" s="72">
        <v>319.65353859876285</v>
      </c>
      <c r="I9" s="72">
        <v>320.90767494599623</v>
      </c>
      <c r="J9" s="72">
        <v>330.21894122021007</v>
      </c>
      <c r="K9" s="72">
        <v>378.64922842331498</v>
      </c>
      <c r="L9" s="72">
        <v>278.02949045427903</v>
      </c>
      <c r="M9" s="72">
        <v>300.16700546667289</v>
      </c>
      <c r="N9" s="72">
        <v>332.22889792748748</v>
      </c>
      <c r="O9" s="72">
        <v>299.29099330299454</v>
      </c>
      <c r="P9" s="72">
        <v>296.21647993835586</v>
      </c>
      <c r="Q9" s="72">
        <v>241.10701815001323</v>
      </c>
      <c r="R9" s="72">
        <v>239.70997068957033</v>
      </c>
      <c r="S9" s="72">
        <v>274.03844008296915</v>
      </c>
      <c r="T9" s="72">
        <v>296.51315167274993</v>
      </c>
      <c r="U9" s="72">
        <v>287.32098528695849</v>
      </c>
      <c r="V9" s="72">
        <v>259.27601933873638</v>
      </c>
      <c r="W9" s="72">
        <v>268.42789311622738</v>
      </c>
      <c r="X9" s="72">
        <v>261.69732420241399</v>
      </c>
      <c r="Y9" s="72">
        <v>262.52749266515207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279.35829461789211</v>
      </c>
      <c r="C11" s="72">
        <v>303.16399350809257</v>
      </c>
      <c r="D11" s="72">
        <v>301.38987910105561</v>
      </c>
      <c r="E11" s="72">
        <v>310.06844174489777</v>
      </c>
      <c r="F11" s="72">
        <v>283.3380493811203</v>
      </c>
      <c r="G11" s="72">
        <v>286.78669017829969</v>
      </c>
      <c r="H11" s="72">
        <v>277.91956659518593</v>
      </c>
      <c r="I11" s="72">
        <v>270.35901622468367</v>
      </c>
      <c r="J11" s="72">
        <v>253.99189248331908</v>
      </c>
      <c r="K11" s="72">
        <v>256.59770473443996</v>
      </c>
      <c r="L11" s="72">
        <v>277.31900558566065</v>
      </c>
      <c r="M11" s="72">
        <v>241.60288959755906</v>
      </c>
      <c r="N11" s="72">
        <v>256.51298741943623</v>
      </c>
      <c r="O11" s="72">
        <v>246.28410590129351</v>
      </c>
      <c r="P11" s="72">
        <v>236.56817790463646</v>
      </c>
      <c r="Q11" s="72">
        <v>224.22901263323035</v>
      </c>
      <c r="R11" s="72">
        <v>246.34989725543915</v>
      </c>
      <c r="S11" s="72">
        <v>255.45326746852407</v>
      </c>
      <c r="T11" s="72">
        <v>256.64148596495778</v>
      </c>
      <c r="U11" s="72">
        <v>256.85463501585821</v>
      </c>
      <c r="V11" s="72">
        <v>240.92241926244876</v>
      </c>
      <c r="W11" s="72">
        <v>292.03104044469825</v>
      </c>
      <c r="X11" s="72">
        <v>260.50693725460593</v>
      </c>
      <c r="Y11" s="72">
        <v>250.35850585875215</v>
      </c>
      <c r="DA11" s="89" t="s">
        <v>398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3.4805329102651161E-2</v>
      </c>
      <c r="S12" s="72">
        <v>7.783279240033561E-2</v>
      </c>
      <c r="T12" s="72">
        <v>0.15943060626580061</v>
      </c>
      <c r="U12" s="72">
        <v>0.25371878414840149</v>
      </c>
      <c r="V12" s="72">
        <v>0.35242425926744958</v>
      </c>
      <c r="W12" s="72">
        <v>0.44139750169435082</v>
      </c>
      <c r="X12" s="72">
        <v>0.44067259570296835</v>
      </c>
      <c r="Y12" s="72">
        <v>0.44030381884608538</v>
      </c>
      <c r="DA12" s="89" t="s">
        <v>399</v>
      </c>
    </row>
    <row r="13" spans="1:105" ht="12" customHeight="1" x14ac:dyDescent="0.25">
      <c r="A13" s="73" t="s">
        <v>94</v>
      </c>
      <c r="B13" s="74">
        <v>3.2434431248210126E-2</v>
      </c>
      <c r="C13" s="74">
        <v>4.1725985875019751E-2</v>
      </c>
      <c r="D13" s="74">
        <v>5.1018076766479216E-2</v>
      </c>
      <c r="E13" s="74">
        <v>7.2742958855922121E-2</v>
      </c>
      <c r="F13" s="74">
        <v>0.10037002066070148</v>
      </c>
      <c r="G13" s="74">
        <v>0.10818525480982258</v>
      </c>
      <c r="H13" s="74">
        <v>0.19691348397374195</v>
      </c>
      <c r="I13" s="74">
        <v>0.34307579429665769</v>
      </c>
      <c r="J13" s="74">
        <v>0.32520936488447466</v>
      </c>
      <c r="K13" s="74">
        <v>0.39279046581478505</v>
      </c>
      <c r="L13" s="74">
        <v>0.40408118560429085</v>
      </c>
      <c r="M13" s="74">
        <v>0.32927440131281693</v>
      </c>
      <c r="N13" s="74">
        <v>1.924015685865428</v>
      </c>
      <c r="O13" s="74">
        <v>1.8122709799061887</v>
      </c>
      <c r="P13" s="74">
        <v>3.3730760595005531</v>
      </c>
      <c r="Q13" s="74">
        <v>2.5161535093808323</v>
      </c>
      <c r="R13" s="74">
        <v>2.7026234518767289</v>
      </c>
      <c r="S13" s="74">
        <v>1.8118869569529872</v>
      </c>
      <c r="T13" s="74">
        <v>1.856215960720226</v>
      </c>
      <c r="U13" s="74">
        <v>1.8236743365839692</v>
      </c>
      <c r="V13" s="74">
        <v>2.5983917294652397</v>
      </c>
      <c r="W13" s="74">
        <v>2.5857786873179425</v>
      </c>
      <c r="X13" s="74">
        <v>2.1587137794210141</v>
      </c>
      <c r="Y13" s="74">
        <v>2.0616896138754175</v>
      </c>
      <c r="DA13" s="90" t="s">
        <v>400</v>
      </c>
    </row>
    <row r="14" spans="1:105" ht="12" customHeight="1" x14ac:dyDescent="0.25">
      <c r="A14" s="75" t="s">
        <v>97</v>
      </c>
      <c r="B14" s="76">
        <v>4.2556581678548246</v>
      </c>
      <c r="C14" s="76">
        <v>4.7508956420777126</v>
      </c>
      <c r="D14" s="76">
        <v>4.6182418908723832</v>
      </c>
      <c r="E14" s="76">
        <v>4.8744786761268912</v>
      </c>
      <c r="F14" s="76">
        <v>4.7941641339923766</v>
      </c>
      <c r="G14" s="76">
        <v>4.9259144994670621</v>
      </c>
      <c r="H14" s="76">
        <v>4.8184725923291802</v>
      </c>
      <c r="I14" s="76">
        <v>4.7587656402218963</v>
      </c>
      <c r="J14" s="76">
        <v>4.7500356020725096</v>
      </c>
      <c r="K14" s="76">
        <v>5.2085387838841708</v>
      </c>
      <c r="L14" s="76">
        <v>4.5346248425193716</v>
      </c>
      <c r="M14" s="76">
        <v>4.4558556959564397</v>
      </c>
      <c r="N14" s="76">
        <v>4.6993276670299817</v>
      </c>
      <c r="O14" s="76">
        <v>4.3379686577870498</v>
      </c>
      <c r="P14" s="76">
        <v>4.2530064099305935</v>
      </c>
      <c r="Q14" s="76">
        <v>3.7293202016168348</v>
      </c>
      <c r="R14" s="76">
        <v>3.8700478608862001</v>
      </c>
      <c r="S14" s="76">
        <v>4.21921220867101</v>
      </c>
      <c r="T14" s="76">
        <v>4.4809140157606979</v>
      </c>
      <c r="U14" s="76">
        <v>4.3569098150769294</v>
      </c>
      <c r="V14" s="76">
        <v>4.0857066671790845</v>
      </c>
      <c r="W14" s="76">
        <v>4.3868691783619322</v>
      </c>
      <c r="X14" s="76">
        <v>4.1649180174792493</v>
      </c>
      <c r="Y14" s="76">
        <v>4.0263213486778948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9.9828586080319762E-4</v>
      </c>
      <c r="C15" s="69">
        <f t="shared" si="6"/>
        <v>1.3151199212598831E-3</v>
      </c>
      <c r="D15" s="69">
        <f t="shared" si="6"/>
        <v>1.8192398659670813E-3</v>
      </c>
      <c r="E15" s="69">
        <f t="shared" si="6"/>
        <v>2.5880317854251305E-3</v>
      </c>
      <c r="F15" s="69">
        <f t="shared" si="6"/>
        <v>3.9692376578361159E-3</v>
      </c>
      <c r="G15" s="69">
        <f t="shared" si="6"/>
        <v>6.4304627914408639E-3</v>
      </c>
      <c r="H15" s="69">
        <f t="shared" si="6"/>
        <v>2.3315786876861519E-2</v>
      </c>
      <c r="I15" s="69">
        <f t="shared" si="6"/>
        <v>2.7853819162735646E-2</v>
      </c>
      <c r="J15" s="69">
        <f t="shared" si="6"/>
        <v>3.9901714196782817E-2</v>
      </c>
      <c r="K15" s="69">
        <f t="shared" si="6"/>
        <v>5.0738162928087846E-2</v>
      </c>
      <c r="L15" s="69">
        <f t="shared" si="6"/>
        <v>0.14309368174603443</v>
      </c>
      <c r="M15" s="69">
        <f t="shared" si="6"/>
        <v>8.2442809865604871E-2</v>
      </c>
      <c r="N15" s="69">
        <f t="shared" si="6"/>
        <v>9.8966804900884095E-2</v>
      </c>
      <c r="O15" s="69">
        <f t="shared" si="6"/>
        <v>0.10014284866158955</v>
      </c>
      <c r="P15" s="69">
        <f t="shared" si="6"/>
        <v>0.15306485678275378</v>
      </c>
      <c r="Q15" s="69">
        <f t="shared" si="6"/>
        <v>0.12320394370953827</v>
      </c>
      <c r="R15" s="69">
        <f t="shared" si="6"/>
        <v>0.13929442630117572</v>
      </c>
      <c r="S15" s="69">
        <f t="shared" si="6"/>
        <v>0.15620501281708862</v>
      </c>
      <c r="T15" s="69">
        <f t="shared" si="6"/>
        <v>0.22991083403178839</v>
      </c>
      <c r="U15" s="69">
        <f t="shared" si="6"/>
        <v>0.18179121077435562</v>
      </c>
      <c r="V15" s="69">
        <f t="shared" si="6"/>
        <v>0.20174135898206547</v>
      </c>
      <c r="W15" s="69">
        <f t="shared" si="6"/>
        <v>0.37957045599897543</v>
      </c>
      <c r="X15" s="69">
        <f t="shared" si="6"/>
        <v>0.42002492845472522</v>
      </c>
      <c r="Y15" s="69">
        <f t="shared" si="6"/>
        <v>0.4646265933877301</v>
      </c>
      <c r="DA15" s="88" t="s">
        <v>402</v>
      </c>
    </row>
    <row r="16" spans="1:105" ht="12" customHeight="1" x14ac:dyDescent="0.25">
      <c r="A16" s="28" t="s">
        <v>91</v>
      </c>
      <c r="B16" s="72">
        <v>9.9828586080319762E-4</v>
      </c>
      <c r="C16" s="72">
        <v>1.3151199212598831E-3</v>
      </c>
      <c r="D16" s="72">
        <v>1.8192398659670813E-3</v>
      </c>
      <c r="E16" s="72">
        <v>2.5880317854251305E-3</v>
      </c>
      <c r="F16" s="72">
        <v>3.9692376578361159E-3</v>
      </c>
      <c r="G16" s="72">
        <v>6.4304627914408639E-3</v>
      </c>
      <c r="H16" s="72">
        <v>2.3315786876861519E-2</v>
      </c>
      <c r="I16" s="72">
        <v>2.7853819162735646E-2</v>
      </c>
      <c r="J16" s="72">
        <v>3.9901714196782817E-2</v>
      </c>
      <c r="K16" s="72">
        <v>5.0738162928087846E-2</v>
      </c>
      <c r="L16" s="72">
        <v>0.14309368174603443</v>
      </c>
      <c r="M16" s="72">
        <v>8.2442809865604871E-2</v>
      </c>
      <c r="N16" s="72">
        <v>9.8966804900884095E-2</v>
      </c>
      <c r="O16" s="72">
        <v>0.10014284866158955</v>
      </c>
      <c r="P16" s="72">
        <v>0.15306485678275378</v>
      </c>
      <c r="Q16" s="72">
        <v>0.12320394370953827</v>
      </c>
      <c r="R16" s="72">
        <v>0.13929442630117572</v>
      </c>
      <c r="S16" s="72">
        <v>0.15620501281708862</v>
      </c>
      <c r="T16" s="72">
        <v>0.22991083403178839</v>
      </c>
      <c r="U16" s="72">
        <v>0.18179121077435562</v>
      </c>
      <c r="V16" s="72">
        <v>0.20174135898206547</v>
      </c>
      <c r="W16" s="72">
        <v>0.37957045599897543</v>
      </c>
      <c r="X16" s="72">
        <v>0.42002492845472522</v>
      </c>
      <c r="Y16" s="72">
        <v>0.4646265933877301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103.05759841075687</v>
      </c>
      <c r="C17" s="69">
        <f t="shared" si="7"/>
        <v>104.65367462175365</v>
      </c>
      <c r="D17" s="69">
        <f t="shared" si="7"/>
        <v>106.29466216171949</v>
      </c>
      <c r="E17" s="69">
        <f t="shared" si="7"/>
        <v>108.59805958626916</v>
      </c>
      <c r="F17" s="69">
        <f t="shared" si="7"/>
        <v>104.22089865698157</v>
      </c>
      <c r="G17" s="69">
        <f t="shared" si="7"/>
        <v>111.52653066968968</v>
      </c>
      <c r="H17" s="69">
        <f t="shared" si="7"/>
        <v>113.80408181410269</v>
      </c>
      <c r="I17" s="69">
        <f t="shared" si="7"/>
        <v>114.87063963253568</v>
      </c>
      <c r="J17" s="69">
        <f t="shared" si="7"/>
        <v>125.4649399461785</v>
      </c>
      <c r="K17" s="69">
        <f t="shared" si="7"/>
        <v>125.53452948727048</v>
      </c>
      <c r="L17" s="69">
        <f t="shared" si="7"/>
        <v>133.62656639900865</v>
      </c>
      <c r="M17" s="69">
        <f t="shared" si="7"/>
        <v>126.71020479878004</v>
      </c>
      <c r="N17" s="69">
        <f t="shared" si="7"/>
        <v>134.23803367400637</v>
      </c>
      <c r="O17" s="69">
        <f t="shared" si="7"/>
        <v>130.66601574762694</v>
      </c>
      <c r="P17" s="69">
        <f t="shared" si="7"/>
        <v>124.39575693018526</v>
      </c>
      <c r="Q17" s="69">
        <f t="shared" si="7"/>
        <v>121.30764307860341</v>
      </c>
      <c r="R17" s="69">
        <f t="shared" ref="R17:V17" si="8">SUM(R18:R26)</f>
        <v>130.9006536180502</v>
      </c>
      <c r="S17" s="69">
        <f t="shared" si="8"/>
        <v>126.97522929507004</v>
      </c>
      <c r="T17" s="69">
        <f t="shared" si="8"/>
        <v>133.18991245127103</v>
      </c>
      <c r="U17" s="69">
        <f t="shared" si="8"/>
        <v>130.36959950335944</v>
      </c>
      <c r="V17" s="69">
        <f t="shared" si="8"/>
        <v>132.65334645180076</v>
      </c>
      <c r="W17" s="69">
        <f t="shared" ref="W17:Y17" si="9">SUM(W18:W26)</f>
        <v>147.66954740060984</v>
      </c>
      <c r="X17" s="69">
        <f t="shared" si="9"/>
        <v>133.82324311533077</v>
      </c>
      <c r="Y17" s="69">
        <f t="shared" si="9"/>
        <v>128.32350881459672</v>
      </c>
      <c r="DA17" s="88" t="s">
        <v>404</v>
      </c>
    </row>
    <row r="18" spans="1:105" ht="12" customHeight="1" x14ac:dyDescent="0.25">
      <c r="A18" s="28" t="s">
        <v>51</v>
      </c>
      <c r="B18" s="72">
        <v>0.75435996117090265</v>
      </c>
      <c r="C18" s="72">
        <v>1.7783779446133636</v>
      </c>
      <c r="D18" s="72">
        <v>1.2180865646459198</v>
      </c>
      <c r="E18" s="72">
        <v>1.1406844806282037</v>
      </c>
      <c r="F18" s="72">
        <v>1.2280903715179752</v>
      </c>
      <c r="G18" s="72">
        <v>1.4968625634394805</v>
      </c>
      <c r="H18" s="72">
        <v>1.3522995747220998</v>
      </c>
      <c r="I18" s="72">
        <v>1.4138092257947203</v>
      </c>
      <c r="J18" s="72">
        <v>1.4568405850513866</v>
      </c>
      <c r="K18" s="72">
        <v>1.4536691196239737</v>
      </c>
      <c r="L18" s="72">
        <v>1.9899363655749793</v>
      </c>
      <c r="M18" s="72">
        <v>1.4800737297232074</v>
      </c>
      <c r="N18" s="72">
        <v>0.98510317137537162</v>
      </c>
      <c r="O18" s="72">
        <v>0.95023974808272049</v>
      </c>
      <c r="P18" s="72">
        <v>0.91759767707372653</v>
      </c>
      <c r="Q18" s="72">
        <v>0.93312672790745255</v>
      </c>
      <c r="R18" s="72">
        <v>0.99135181858476007</v>
      </c>
      <c r="S18" s="72">
        <v>0.66691582366440694</v>
      </c>
      <c r="T18" s="72">
        <v>0.47556190895403833</v>
      </c>
      <c r="U18" s="72">
        <v>0.33524109242685862</v>
      </c>
      <c r="V18" s="72">
        <v>0.11397711351863492</v>
      </c>
      <c r="W18" s="72">
        <v>0.11352884300748739</v>
      </c>
      <c r="X18" s="72">
        <v>0.10374857935386403</v>
      </c>
      <c r="Y18" s="72">
        <v>9.0420952765262047E-2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0.49340865636812109</v>
      </c>
      <c r="C19" s="72">
        <v>0.45513370458660707</v>
      </c>
      <c r="D19" s="72">
        <v>0.448394382111728</v>
      </c>
      <c r="E19" s="72">
        <v>0.48414489894960622</v>
      </c>
      <c r="F19" s="72">
        <v>0.52197677215610316</v>
      </c>
      <c r="G19" s="72">
        <v>0.59656049842129266</v>
      </c>
      <c r="H19" s="72">
        <v>0.64000968937162939</v>
      </c>
      <c r="I19" s="72">
        <v>0.56925975109176841</v>
      </c>
      <c r="J19" s="72">
        <v>0.57044475707110165</v>
      </c>
      <c r="K19" s="72">
        <v>0.49824937574275185</v>
      </c>
      <c r="L19" s="72">
        <v>0.42468048739895442</v>
      </c>
      <c r="M19" s="72">
        <v>0.42695350951287553</v>
      </c>
      <c r="N19" s="72">
        <v>0.43915890909245808</v>
      </c>
      <c r="O19" s="72">
        <v>0.45518329091583382</v>
      </c>
      <c r="P19" s="72">
        <v>0.51786704281716156</v>
      </c>
      <c r="Q19" s="72">
        <v>0.40660258959174611</v>
      </c>
      <c r="R19" s="72">
        <v>0.41583956646097786</v>
      </c>
      <c r="S19" s="72">
        <v>0.44487701726351925</v>
      </c>
      <c r="T19" s="72">
        <v>0.40087233411436662</v>
      </c>
      <c r="U19" s="72">
        <v>0.38042131934927492</v>
      </c>
      <c r="V19" s="72">
        <v>0.42452208410394771</v>
      </c>
      <c r="W19" s="72">
        <v>0.46389742930031008</v>
      </c>
      <c r="X19" s="72">
        <v>0.50455510417955574</v>
      </c>
      <c r="Y19" s="72">
        <v>0.82695887437618354</v>
      </c>
      <c r="DA19" s="89" t="s">
        <v>406</v>
      </c>
    </row>
    <row r="20" spans="1:105" ht="12" customHeight="1" x14ac:dyDescent="0.25">
      <c r="A20" s="28" t="s">
        <v>200</v>
      </c>
      <c r="B20" s="72">
        <v>0.4226052415234669</v>
      </c>
      <c r="C20" s="72">
        <v>0.45546601249353419</v>
      </c>
      <c r="D20" s="72">
        <v>0.46594007237148716</v>
      </c>
      <c r="E20" s="72">
        <v>0.38966748851066652</v>
      </c>
      <c r="F20" s="72">
        <v>0.3881625112622713</v>
      </c>
      <c r="G20" s="72">
        <v>0.54873627238744593</v>
      </c>
      <c r="H20" s="72">
        <v>0.64925817652650186</v>
      </c>
      <c r="I20" s="72">
        <v>0.67367410726289512</v>
      </c>
      <c r="J20" s="72">
        <v>0.75212705248170431</v>
      </c>
      <c r="K20" s="72">
        <v>2.0477189851097837</v>
      </c>
      <c r="L20" s="72">
        <v>2.8201938313875701</v>
      </c>
      <c r="M20" s="72">
        <v>2.8175217388046376</v>
      </c>
      <c r="N20" s="72">
        <v>2.8116191212344819</v>
      </c>
      <c r="O20" s="72">
        <v>2.9486889918619474</v>
      </c>
      <c r="P20" s="72">
        <v>2.897410204760158</v>
      </c>
      <c r="Q20" s="72">
        <v>3.0918256119178804</v>
      </c>
      <c r="R20" s="72">
        <v>3.4210065159169574</v>
      </c>
      <c r="S20" s="72">
        <v>3.431689865837745</v>
      </c>
      <c r="T20" s="72">
        <v>3.7969973555301011</v>
      </c>
      <c r="U20" s="72">
        <v>3.8679320458318891</v>
      </c>
      <c r="V20" s="72">
        <v>4.2150747944296905</v>
      </c>
      <c r="W20" s="72">
        <v>4.1966197385594572</v>
      </c>
      <c r="X20" s="72">
        <v>4.2069432418101504</v>
      </c>
      <c r="Y20" s="72">
        <v>4.3026180622876806</v>
      </c>
      <c r="DA20" s="89" t="s">
        <v>407</v>
      </c>
    </row>
    <row r="21" spans="1:105" ht="12" customHeight="1" x14ac:dyDescent="0.25">
      <c r="A21" s="28" t="s">
        <v>189</v>
      </c>
      <c r="B21" s="72">
        <v>4.5341513504654793</v>
      </c>
      <c r="C21" s="72">
        <v>4.761557325396784</v>
      </c>
      <c r="D21" s="72">
        <v>5.3769483247043537</v>
      </c>
      <c r="E21" s="72">
        <v>5.8659053291864929</v>
      </c>
      <c r="F21" s="72">
        <v>6.2718782484201281</v>
      </c>
      <c r="G21" s="72">
        <v>6.954298713124861</v>
      </c>
      <c r="H21" s="72">
        <v>7.4614961744132398</v>
      </c>
      <c r="I21" s="72">
        <v>8.1114567827580633</v>
      </c>
      <c r="J21" s="72">
        <v>9.0901785690394128</v>
      </c>
      <c r="K21" s="72">
        <v>7.8792218252581758</v>
      </c>
      <c r="L21" s="72">
        <v>11.095180094234975</v>
      </c>
      <c r="M21" s="72">
        <v>9.4338425426793737</v>
      </c>
      <c r="N21" s="72">
        <v>9.5184754326229513</v>
      </c>
      <c r="O21" s="72">
        <v>9.5830426126610355</v>
      </c>
      <c r="P21" s="72">
        <v>9.4463370695537794</v>
      </c>
      <c r="Q21" s="72">
        <v>10.204089797402082</v>
      </c>
      <c r="R21" s="72">
        <v>11.654039623241948</v>
      </c>
      <c r="S21" s="72">
        <v>11.514967615626418</v>
      </c>
      <c r="T21" s="72">
        <v>12.761321237602411</v>
      </c>
      <c r="U21" s="72">
        <v>12.178247330787245</v>
      </c>
      <c r="V21" s="72">
        <v>13.299545722511855</v>
      </c>
      <c r="W21" s="72">
        <v>14.365363900823823</v>
      </c>
      <c r="X21" s="72">
        <v>12.982025215247585</v>
      </c>
      <c r="Y21" s="72">
        <v>10.540708405657531</v>
      </c>
      <c r="DA21" s="89" t="s">
        <v>408</v>
      </c>
    </row>
    <row r="22" spans="1:105" ht="12" customHeight="1" x14ac:dyDescent="0.25">
      <c r="A22" s="28" t="s">
        <v>202</v>
      </c>
      <c r="B22" s="72">
        <v>41.422219250301382</v>
      </c>
      <c r="C22" s="72">
        <v>41.748578589009945</v>
      </c>
      <c r="D22" s="72">
        <v>40.954538802975371</v>
      </c>
      <c r="E22" s="72">
        <v>40.882264741578005</v>
      </c>
      <c r="F22" s="72">
        <v>40.72798331297389</v>
      </c>
      <c r="G22" s="72">
        <v>42.225053653586265</v>
      </c>
      <c r="H22" s="72">
        <v>38.870731234431844</v>
      </c>
      <c r="I22" s="72">
        <v>38.276419179286187</v>
      </c>
      <c r="J22" s="72">
        <v>36.8663088379813</v>
      </c>
      <c r="K22" s="72">
        <v>43.30562222070359</v>
      </c>
      <c r="L22" s="72">
        <v>43.00621611619615</v>
      </c>
      <c r="M22" s="72">
        <v>47.53595034459596</v>
      </c>
      <c r="N22" s="72">
        <v>53.394754059511641</v>
      </c>
      <c r="O22" s="72">
        <v>48.271829029946986</v>
      </c>
      <c r="P22" s="72">
        <v>47.750058605062925</v>
      </c>
      <c r="Q22" s="72">
        <v>38.927843510876087</v>
      </c>
      <c r="R22" s="72">
        <v>38.722420027187873</v>
      </c>
      <c r="S22" s="72">
        <v>44.345687053019752</v>
      </c>
      <c r="T22" s="72">
        <v>48.128488028752521</v>
      </c>
      <c r="U22" s="72">
        <v>46.587537279159818</v>
      </c>
      <c r="V22" s="72">
        <v>41.980945478701528</v>
      </c>
      <c r="W22" s="72">
        <v>43.34511584467753</v>
      </c>
      <c r="X22" s="72">
        <v>42.246427644415952</v>
      </c>
      <c r="Y22" s="72">
        <v>42.459855532292046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49.496887430785698</v>
      </c>
      <c r="C24" s="72">
        <v>48.612644374581919</v>
      </c>
      <c r="D24" s="72">
        <v>49.331742426063627</v>
      </c>
      <c r="E24" s="72">
        <v>48.896256050799728</v>
      </c>
      <c r="F24" s="72">
        <v>43.811287069319782</v>
      </c>
      <c r="G24" s="72">
        <v>46.061128454862313</v>
      </c>
      <c r="H24" s="72">
        <v>46.128651714149818</v>
      </c>
      <c r="I24" s="72">
        <v>45.504425057813641</v>
      </c>
      <c r="J24" s="72">
        <v>47.096375662965464</v>
      </c>
      <c r="K24" s="72">
        <v>43.908240438551857</v>
      </c>
      <c r="L24" s="72">
        <v>51.107266364914928</v>
      </c>
      <c r="M24" s="72">
        <v>47.75548120449286</v>
      </c>
      <c r="N24" s="72">
        <v>50.150872251493062</v>
      </c>
      <c r="O24" s="72">
        <v>50.348337338351207</v>
      </c>
      <c r="P24" s="72">
        <v>46.80607064246194</v>
      </c>
      <c r="Q24" s="72">
        <v>48.881843708014728</v>
      </c>
      <c r="R24" s="72">
        <v>54.888899561227433</v>
      </c>
      <c r="S24" s="72">
        <v>51.172262511559907</v>
      </c>
      <c r="T24" s="72">
        <v>51.452409005226649</v>
      </c>
      <c r="U24" s="72">
        <v>51.29479472845172</v>
      </c>
      <c r="V24" s="72">
        <v>52.320665863591373</v>
      </c>
      <c r="W24" s="72">
        <v>63.585902062747309</v>
      </c>
      <c r="X24" s="72">
        <v>54.921429312882367</v>
      </c>
      <c r="Y24" s="72">
        <v>52.355862474062242</v>
      </c>
      <c r="DA24" s="89" t="s">
        <v>411</v>
      </c>
    </row>
    <row r="25" spans="1:105" ht="12" customHeight="1" x14ac:dyDescent="0.25">
      <c r="A25" s="73" t="s">
        <v>53</v>
      </c>
      <c r="B25" s="74">
        <v>5.9339665201418059</v>
      </c>
      <c r="C25" s="74">
        <v>6.841916671071508</v>
      </c>
      <c r="D25" s="74">
        <v>8.4990115888470026</v>
      </c>
      <c r="E25" s="74">
        <v>10.939136596616471</v>
      </c>
      <c r="F25" s="74">
        <v>11.271520371331428</v>
      </c>
      <c r="G25" s="74">
        <v>13.643890513868017</v>
      </c>
      <c r="H25" s="74">
        <v>18.701635250487563</v>
      </c>
      <c r="I25" s="74">
        <v>20.32159552852842</v>
      </c>
      <c r="J25" s="74">
        <v>29.632664481588133</v>
      </c>
      <c r="K25" s="74">
        <v>26.441807522280342</v>
      </c>
      <c r="L25" s="74">
        <v>23.183093139301086</v>
      </c>
      <c r="M25" s="74">
        <v>17.260381728971133</v>
      </c>
      <c r="N25" s="74">
        <v>16.938050728676401</v>
      </c>
      <c r="O25" s="74">
        <v>18.108694735807209</v>
      </c>
      <c r="P25" s="74">
        <v>16.060415688455581</v>
      </c>
      <c r="Q25" s="74">
        <v>18.862311132893431</v>
      </c>
      <c r="R25" s="74">
        <v>20.807096505430255</v>
      </c>
      <c r="S25" s="74">
        <v>15.398829408098274</v>
      </c>
      <c r="T25" s="74">
        <v>16.17426258109094</v>
      </c>
      <c r="U25" s="74">
        <v>15.725425707352617</v>
      </c>
      <c r="V25" s="74">
        <v>20.298615394943738</v>
      </c>
      <c r="W25" s="74">
        <v>21.599119581493934</v>
      </c>
      <c r="X25" s="74">
        <v>18.858114017441284</v>
      </c>
      <c r="Y25" s="74">
        <v>17.747084513155794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33.237642394240538</v>
      </c>
      <c r="C27" s="69">
        <f t="shared" si="10"/>
        <v>33.458958712935129</v>
      </c>
      <c r="D27" s="69">
        <f t="shared" si="10"/>
        <v>36.536823694811076</v>
      </c>
      <c r="E27" s="69">
        <f t="shared" si="10"/>
        <v>39.491323731458856</v>
      </c>
      <c r="F27" s="69">
        <f t="shared" si="10"/>
        <v>42.275418336672665</v>
      </c>
      <c r="G27" s="69">
        <f t="shared" si="10"/>
        <v>41.89898965320225</v>
      </c>
      <c r="H27" s="69">
        <f t="shared" si="10"/>
        <v>42.947258438814998</v>
      </c>
      <c r="I27" s="69">
        <f t="shared" si="10"/>
        <v>40.582352618519948</v>
      </c>
      <c r="J27" s="69">
        <f t="shared" si="10"/>
        <v>43.061257608861212</v>
      </c>
      <c r="K27" s="69">
        <f t="shared" si="10"/>
        <v>43.273189434524731</v>
      </c>
      <c r="L27" s="69">
        <f t="shared" si="10"/>
        <v>43.959896369474578</v>
      </c>
      <c r="M27" s="69">
        <f t="shared" si="10"/>
        <v>41.061092415640871</v>
      </c>
      <c r="N27" s="69">
        <f t="shared" si="10"/>
        <v>41.936413819492806</v>
      </c>
      <c r="O27" s="69">
        <f t="shared" si="10"/>
        <v>39.950693675664141</v>
      </c>
      <c r="P27" s="69">
        <f t="shared" si="10"/>
        <v>39.75323276472124</v>
      </c>
      <c r="Q27" s="69">
        <f t="shared" si="10"/>
        <v>35.028449583453337</v>
      </c>
      <c r="R27" s="69">
        <f t="shared" ref="R27:V27" si="11">SUM(R28:R32)</f>
        <v>35.950331695378601</v>
      </c>
      <c r="S27" s="69">
        <f t="shared" si="11"/>
        <v>35.153290210314438</v>
      </c>
      <c r="T27" s="69">
        <f t="shared" si="11"/>
        <v>35.191774492019015</v>
      </c>
      <c r="U27" s="69">
        <f t="shared" si="11"/>
        <v>33.40392221499723</v>
      </c>
      <c r="V27" s="69">
        <f t="shared" si="11"/>
        <v>34.078939276889244</v>
      </c>
      <c r="W27" s="69">
        <f t="shared" ref="W27:Y27" si="12">SUM(W28:W32)</f>
        <v>35.209141010642398</v>
      </c>
      <c r="X27" s="69">
        <f t="shared" si="12"/>
        <v>34.464738955504529</v>
      </c>
      <c r="Y27" s="69">
        <f t="shared" si="12"/>
        <v>39.690007711409436</v>
      </c>
      <c r="DA27" s="88" t="s">
        <v>414</v>
      </c>
    </row>
    <row r="28" spans="1:105" ht="12" customHeight="1" x14ac:dyDescent="0.25">
      <c r="A28" s="28" t="s">
        <v>51</v>
      </c>
      <c r="B28" s="72">
        <v>1.3494818287474876E-3</v>
      </c>
      <c r="C28" s="72">
        <v>3.3178809856834711E-3</v>
      </c>
      <c r="D28" s="72">
        <v>2.336875043178394E-3</v>
      </c>
      <c r="E28" s="72">
        <v>2.0187982734463919E-3</v>
      </c>
      <c r="F28" s="72">
        <v>2.1181196045877014E-3</v>
      </c>
      <c r="G28" s="72">
        <v>2.3320045659856168E-3</v>
      </c>
      <c r="H28" s="72">
        <v>1.9677814140685013E-3</v>
      </c>
      <c r="I28" s="72">
        <v>1.9659474303203601E-3</v>
      </c>
      <c r="J28" s="72">
        <v>1.9054822344338786E-3</v>
      </c>
      <c r="K28" s="72">
        <v>1.9755602900957724E-3</v>
      </c>
      <c r="L28" s="72">
        <v>3.2745870123092784E-3</v>
      </c>
      <c r="M28" s="72">
        <v>2.9152272712735642E-3</v>
      </c>
      <c r="N28" s="72">
        <v>1.8195073149677109E-3</v>
      </c>
      <c r="O28" s="72">
        <v>1.6674976476711472E-3</v>
      </c>
      <c r="P28" s="72">
        <v>1.6816748445704045E-3</v>
      </c>
      <c r="Q28" s="72">
        <v>1.6681100409111161E-3</v>
      </c>
      <c r="R28" s="72">
        <v>1.6554216532905781E-3</v>
      </c>
      <c r="S28" s="72">
        <v>1.3380113286401564E-3</v>
      </c>
      <c r="T28" s="72">
        <v>1.0179751565296778E-3</v>
      </c>
      <c r="U28" s="72">
        <v>6.8537295017588953E-4</v>
      </c>
      <c r="V28" s="72">
        <v>7.4712494207908428E-4</v>
      </c>
      <c r="W28" s="72">
        <v>6.7670218257568759E-4</v>
      </c>
      <c r="X28" s="72">
        <v>3.3950903444547343E-4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14.304352610366188</v>
      </c>
      <c r="C29" s="72">
        <v>13.718143666296347</v>
      </c>
      <c r="D29" s="72">
        <v>13.893331556445714</v>
      </c>
      <c r="E29" s="72">
        <v>13.796534327837476</v>
      </c>
      <c r="F29" s="72">
        <v>14.447527316992167</v>
      </c>
      <c r="G29" s="72">
        <v>14.861385512817973</v>
      </c>
      <c r="H29" s="72">
        <v>14.840121563067354</v>
      </c>
      <c r="I29" s="72">
        <v>12.642246422483282</v>
      </c>
      <c r="J29" s="72">
        <v>12.035263558494972</v>
      </c>
      <c r="K29" s="72">
        <v>11.009572200046799</v>
      </c>
      <c r="L29" s="72">
        <v>11.346189256643454</v>
      </c>
      <c r="M29" s="72">
        <v>11.355058198174964</v>
      </c>
      <c r="N29" s="72">
        <v>11.363422124762003</v>
      </c>
      <c r="O29" s="72">
        <v>11.371066833297087</v>
      </c>
      <c r="P29" s="72">
        <v>12.512414380673368</v>
      </c>
      <c r="Q29" s="72">
        <v>9.6718148279880634</v>
      </c>
      <c r="R29" s="72">
        <v>9.6812203902646594</v>
      </c>
      <c r="S29" s="72">
        <v>9.9564010451604421</v>
      </c>
      <c r="T29" s="72">
        <v>8.5589255567036915</v>
      </c>
      <c r="U29" s="72">
        <v>7.8732781478456548</v>
      </c>
      <c r="V29" s="72">
        <v>8.3551951442434937</v>
      </c>
      <c r="W29" s="72">
        <v>8.8100668229071992</v>
      </c>
      <c r="X29" s="72">
        <v>9.4230570559685169</v>
      </c>
      <c r="Y29" s="72">
        <v>15.328489485628202</v>
      </c>
      <c r="DA29" s="89" t="s">
        <v>416</v>
      </c>
    </row>
    <row r="30" spans="1:105" ht="12" customHeight="1" x14ac:dyDescent="0.25">
      <c r="A30" s="28" t="s">
        <v>189</v>
      </c>
      <c r="B30" s="72">
        <v>1.4546440575322925</v>
      </c>
      <c r="C30" s="72">
        <v>1.520079893490506</v>
      </c>
      <c r="D30" s="72">
        <v>1.8446548379879912</v>
      </c>
      <c r="E30" s="72">
        <v>2.127294408154234</v>
      </c>
      <c r="F30" s="72">
        <v>2.5341996045613513</v>
      </c>
      <c r="G30" s="72">
        <v>2.6023160587165051</v>
      </c>
      <c r="H30" s="72">
        <v>2.8031812205206608</v>
      </c>
      <c r="I30" s="72">
        <v>2.8516824538271437</v>
      </c>
      <c r="J30" s="72">
        <v>3.1029817447155827</v>
      </c>
      <c r="K30" s="72">
        <v>2.6990757090944211</v>
      </c>
      <c r="L30" s="72">
        <v>3.650512514345837</v>
      </c>
      <c r="M30" s="72">
        <v>3.0339578331167592</v>
      </c>
      <c r="N30" s="72">
        <v>2.9509987492767915</v>
      </c>
      <c r="O30" s="72">
        <v>2.9068164527184908</v>
      </c>
      <c r="P30" s="72">
        <v>2.9940203447305609</v>
      </c>
      <c r="Q30" s="72">
        <v>2.9225624479406616</v>
      </c>
      <c r="R30" s="72">
        <v>3.1756743584523388</v>
      </c>
      <c r="S30" s="72">
        <v>3.1631510066283344</v>
      </c>
      <c r="T30" s="72">
        <v>3.3476297862519107</v>
      </c>
      <c r="U30" s="72">
        <v>3.1001606622263296</v>
      </c>
      <c r="V30" s="72">
        <v>3.3981111547910778</v>
      </c>
      <c r="W30" s="72">
        <v>3.408599544406778</v>
      </c>
      <c r="X30" s="72">
        <v>3.2741622793417022</v>
      </c>
      <c r="Y30" s="72">
        <v>3.1275494337542784</v>
      </c>
      <c r="DA30" s="89" t="s">
        <v>417</v>
      </c>
    </row>
    <row r="31" spans="1:105" ht="12" customHeight="1" x14ac:dyDescent="0.25">
      <c r="A31" s="28" t="s">
        <v>202</v>
      </c>
      <c r="B31" s="72">
        <v>14.239797252657604</v>
      </c>
      <c r="C31" s="72">
        <v>14.319139199446074</v>
      </c>
      <c r="D31" s="72">
        <v>15.828176858578599</v>
      </c>
      <c r="E31" s="72">
        <v>17.660950648692783</v>
      </c>
      <c r="F31" s="72">
        <v>19.38107670100214</v>
      </c>
      <c r="G31" s="72">
        <v>17.927975808185423</v>
      </c>
      <c r="H31" s="72">
        <v>17.005166960705072</v>
      </c>
      <c r="I31" s="72">
        <v>16.56123756769545</v>
      </c>
      <c r="J31" s="72">
        <v>15.93969635114664</v>
      </c>
      <c r="K31" s="72">
        <v>18.417852382107277</v>
      </c>
      <c r="L31" s="72">
        <v>17.086444766981398</v>
      </c>
      <c r="M31" s="72">
        <v>17.827284236370211</v>
      </c>
      <c r="N31" s="72">
        <v>18.984042637777716</v>
      </c>
      <c r="O31" s="72">
        <v>16.487368298140701</v>
      </c>
      <c r="P31" s="72">
        <v>16.206736189020084</v>
      </c>
      <c r="Q31" s="72">
        <v>13.091919012640179</v>
      </c>
      <c r="R31" s="72">
        <v>12.880591834493575</v>
      </c>
      <c r="S31" s="72">
        <v>14.491589881415564</v>
      </c>
      <c r="T31" s="72">
        <v>15.426859284263898</v>
      </c>
      <c r="U31" s="72">
        <v>14.718023596202617</v>
      </c>
      <c r="V31" s="72">
        <v>13.109840945343423</v>
      </c>
      <c r="W31" s="72">
        <v>13.39963995342379</v>
      </c>
      <c r="X31" s="72">
        <v>12.898585731575924</v>
      </c>
      <c r="Y31" s="72">
        <v>12.743138258727749</v>
      </c>
      <c r="DA31" s="89" t="s">
        <v>418</v>
      </c>
    </row>
    <row r="32" spans="1:105" ht="12" customHeight="1" x14ac:dyDescent="0.25">
      <c r="A32" s="32" t="s">
        <v>53</v>
      </c>
      <c r="B32" s="77">
        <v>3.23749899185571</v>
      </c>
      <c r="C32" s="77">
        <v>3.8982780727165172</v>
      </c>
      <c r="D32" s="77">
        <v>4.9683235667555961</v>
      </c>
      <c r="E32" s="77">
        <v>5.9045255485009234</v>
      </c>
      <c r="F32" s="77">
        <v>5.9104965945124173</v>
      </c>
      <c r="G32" s="77">
        <v>6.5049802689163636</v>
      </c>
      <c r="H32" s="77">
        <v>8.2968209131078456</v>
      </c>
      <c r="I32" s="77">
        <v>8.5252202270837536</v>
      </c>
      <c r="J32" s="77">
        <v>11.98141047226958</v>
      </c>
      <c r="K32" s="77">
        <v>11.144713582986133</v>
      </c>
      <c r="L32" s="77">
        <v>11.873475244491576</v>
      </c>
      <c r="M32" s="77">
        <v>8.841876920707664</v>
      </c>
      <c r="N32" s="77">
        <v>8.6361308003613289</v>
      </c>
      <c r="O32" s="77">
        <v>9.1837745938601856</v>
      </c>
      <c r="P32" s="77">
        <v>8.0383801754526569</v>
      </c>
      <c r="Q32" s="77">
        <v>9.3404851848435229</v>
      </c>
      <c r="R32" s="77">
        <v>10.211189690514734</v>
      </c>
      <c r="S32" s="77">
        <v>7.5408102657814569</v>
      </c>
      <c r="T32" s="77">
        <v>7.8573418896429859</v>
      </c>
      <c r="U32" s="77">
        <v>7.7117744357724556</v>
      </c>
      <c r="V32" s="77">
        <v>9.2150449075691743</v>
      </c>
      <c r="W32" s="77">
        <v>9.5901579877220531</v>
      </c>
      <c r="X32" s="77">
        <v>8.8685943795839393</v>
      </c>
      <c r="Y32" s="77">
        <v>8.4908305332992065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0.56205455462765808</v>
      </c>
      <c r="C3" s="66">
        <f>IF(RES_hh_tes!C3=0,"",RES_hh_tes!C3/RES_hh_fec!C3)</f>
        <v>0.56618080705621654</v>
      </c>
      <c r="D3" s="66">
        <f>IF(RES_hh_tes!D3=0,"",RES_hh_tes!D3/RES_hh_fec!D3)</f>
        <v>0.57279536519785323</v>
      </c>
      <c r="E3" s="66">
        <f>IF(RES_hh_tes!E3=0,"",RES_hh_tes!E3/RES_hh_fec!E3)</f>
        <v>0.577646923546837</v>
      </c>
      <c r="F3" s="66">
        <f>IF(RES_hh_tes!F3=0,"",RES_hh_tes!F3/RES_hh_fec!F3)</f>
        <v>0.57955822390329248</v>
      </c>
      <c r="G3" s="66">
        <f>IF(RES_hh_tes!G3=0,"",RES_hh_tes!G3/RES_hh_fec!G3)</f>
        <v>0.58770647562124434</v>
      </c>
      <c r="H3" s="66">
        <f>IF(RES_hh_tes!H3=0,"",RES_hh_tes!H3/RES_hh_fec!H3)</f>
        <v>0.59479102664254724</v>
      </c>
      <c r="I3" s="66">
        <f>IF(RES_hh_tes!I3=0,"",RES_hh_tes!I3/RES_hh_fec!I3)</f>
        <v>0.60316199221018574</v>
      </c>
      <c r="J3" s="66">
        <f>IF(RES_hh_tes!J3=0,"",RES_hh_tes!J3/RES_hh_fec!J3)</f>
        <v>0.61188863444297215</v>
      </c>
      <c r="K3" s="66">
        <f>IF(RES_hh_tes!K3=0,"",RES_hh_tes!K3/RES_hh_fec!K3)</f>
        <v>0.61733848016240433</v>
      </c>
      <c r="L3" s="66">
        <f>IF(RES_hh_tes!L3=0,"",RES_hh_tes!L3/RES_hh_fec!L3)</f>
        <v>0.64227719971050878</v>
      </c>
      <c r="M3" s="66">
        <f>IF(RES_hh_tes!M3=0,"",RES_hh_tes!M3/RES_hh_fec!M3)</f>
        <v>0.64887746275377089</v>
      </c>
      <c r="N3" s="66">
        <f>IF(RES_hh_tes!N3=0,"",RES_hh_tes!N3/RES_hh_fec!N3)</f>
        <v>0.66506402040860313</v>
      </c>
      <c r="O3" s="66">
        <f>IF(RES_hh_tes!O3=0,"",RES_hh_tes!O3/RES_hh_fec!O3)</f>
        <v>0.682601673549323</v>
      </c>
      <c r="P3" s="66">
        <f>IF(RES_hh_tes!P3=0,"",RES_hh_tes!P3/RES_hh_fec!P3)</f>
        <v>0.68530454534376373</v>
      </c>
      <c r="Q3" s="66">
        <f>IF(RES_hh_tes!Q3=0,"",RES_hh_tes!Q3/RES_hh_fec!Q3)</f>
        <v>0.69576840213171254</v>
      </c>
      <c r="R3" s="66">
        <f>IF(RES_hh_tes!R3=0,"",RES_hh_tes!R3/RES_hh_fec!R3)</f>
        <v>0.70615129236926488</v>
      </c>
      <c r="S3" s="66">
        <f>IF(RES_hh_tes!S3=0,"",RES_hh_tes!S3/RES_hh_fec!S3)</f>
        <v>0.71355549621728842</v>
      </c>
      <c r="T3" s="66">
        <f>IF(RES_hh_tes!T3=0,"",RES_hh_tes!T3/RES_hh_fec!T3)</f>
        <v>0.7230669298091994</v>
      </c>
      <c r="U3" s="66">
        <f>IF(RES_hh_tes!U3=0,"",RES_hh_tes!U3/RES_hh_fec!U3)</f>
        <v>0.73562744521703116</v>
      </c>
      <c r="V3" s="66">
        <f>IF(RES_hh_tes!V3=0,"",RES_hh_tes!V3/RES_hh_fec!V3)</f>
        <v>0.74668616706670898</v>
      </c>
      <c r="W3" s="66">
        <f>IF(RES_hh_tes!W3=0,"",RES_hh_tes!W3/RES_hh_fec!W3)</f>
        <v>0.76300948062361496</v>
      </c>
      <c r="X3" s="66">
        <f>IF(RES_hh_tes!X3=0,"",RES_hh_tes!X3/RES_hh_fec!X3)</f>
        <v>0.7698813950109894</v>
      </c>
      <c r="Y3" s="66">
        <f>IF(RES_hh_tes!Y3=0,"",RES_hh_tes!Y3/RES_hh_fec!Y3)</f>
        <v>0.77839712518572368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0.55678867166225121</v>
      </c>
      <c r="C4" s="70">
        <f>IF(RES_hh_tes!C4=0,"",RES_hh_tes!C4/RES_hh_fec!C4)</f>
        <v>0.56150765144714554</v>
      </c>
      <c r="D4" s="70">
        <f>IF(RES_hh_tes!D4=0,"",RES_hh_tes!D4/RES_hh_fec!D4)</f>
        <v>0.56783084425479591</v>
      </c>
      <c r="E4" s="70">
        <f>IF(RES_hh_tes!E4=0,"",RES_hh_tes!E4/RES_hh_fec!E4)</f>
        <v>0.57258736244039654</v>
      </c>
      <c r="F4" s="70">
        <f>IF(RES_hh_tes!F4=0,"",RES_hh_tes!F4/RES_hh_fec!F4)</f>
        <v>0.57471821796417688</v>
      </c>
      <c r="G4" s="70">
        <f>IF(RES_hh_tes!G4=0,"",RES_hh_tes!G4/RES_hh_fec!G4)</f>
        <v>0.58302227309765609</v>
      </c>
      <c r="H4" s="70">
        <f>IF(RES_hh_tes!H4=0,"",RES_hh_tes!H4/RES_hh_fec!H4)</f>
        <v>0.5893391522324829</v>
      </c>
      <c r="I4" s="70">
        <f>IF(RES_hh_tes!I4=0,"",RES_hh_tes!I4/RES_hh_fec!I4)</f>
        <v>0.5978127560923685</v>
      </c>
      <c r="J4" s="70">
        <f>IF(RES_hh_tes!J4=0,"",RES_hh_tes!J4/RES_hh_fec!J4)</f>
        <v>0.60482135755881239</v>
      </c>
      <c r="K4" s="70">
        <f>IF(RES_hh_tes!K4=0,"",RES_hh_tes!K4/RES_hh_fec!K4)</f>
        <v>0.61166831693615487</v>
      </c>
      <c r="L4" s="70">
        <f>IF(RES_hh_tes!L4=0,"",RES_hh_tes!L4/RES_hh_fec!L4)</f>
        <v>0.63815250771060006</v>
      </c>
      <c r="M4" s="70">
        <f>IF(RES_hh_tes!M4=0,"",RES_hh_tes!M4/RES_hh_fec!M4)</f>
        <v>0.64438661888132331</v>
      </c>
      <c r="N4" s="70">
        <f>IF(RES_hh_tes!N4=0,"",RES_hh_tes!N4/RES_hh_fec!N4)</f>
        <v>0.66112678130200053</v>
      </c>
      <c r="O4" s="70">
        <f>IF(RES_hh_tes!O4=0,"",RES_hh_tes!O4/RES_hh_fec!O4)</f>
        <v>0.67923454506206915</v>
      </c>
      <c r="P4" s="70">
        <f>IF(RES_hh_tes!P4=0,"",RES_hh_tes!P4/RES_hh_fec!P4)</f>
        <v>0.68233205847290379</v>
      </c>
      <c r="Q4" s="70">
        <f>IF(RES_hh_tes!Q4=0,"",RES_hh_tes!Q4/RES_hh_fec!Q4)</f>
        <v>0.69185859983366504</v>
      </c>
      <c r="R4" s="70">
        <f>IF(RES_hh_tes!R4=0,"",RES_hh_tes!R4/RES_hh_fec!R4)</f>
        <v>0.70217978144161375</v>
      </c>
      <c r="S4" s="70">
        <f>IF(RES_hh_tes!S4=0,"",RES_hh_tes!S4/RES_hh_fec!S4)</f>
        <v>0.71064772869319826</v>
      </c>
      <c r="T4" s="70">
        <f>IF(RES_hh_tes!T4=0,"",RES_hh_tes!T4/RES_hh_fec!T4)</f>
        <v>0.71997311709664369</v>
      </c>
      <c r="U4" s="70">
        <f>IF(RES_hh_tes!U4=0,"",RES_hh_tes!U4/RES_hh_fec!U4)</f>
        <v>0.73280090695988531</v>
      </c>
      <c r="V4" s="70">
        <f>IF(RES_hh_tes!V4=0,"",RES_hh_tes!V4/RES_hh_fec!V4)</f>
        <v>0.74346910059947646</v>
      </c>
      <c r="W4" s="70">
        <f>IF(RES_hh_tes!W4=0,"",RES_hh_tes!W4/RES_hh_fec!W4)</f>
        <v>0.75996332145776602</v>
      </c>
      <c r="X4" s="70">
        <f>IF(RES_hh_tes!X4=0,"",RES_hh_tes!X4/RES_hh_fec!X4)</f>
        <v>0.76750352062735094</v>
      </c>
      <c r="Y4" s="70">
        <f>IF(RES_hh_tes!Y4=0,"",RES_hh_tes!Y4/RES_hh_fec!Y4)</f>
        <v>0.77800688376752214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0.59141849158715531</v>
      </c>
      <c r="C5" s="78">
        <f>IF(RES_hh_tes!C5=0,"",RES_hh_tes!C5/RES_hh_fec!C5)</f>
        <v>0.59301941140457326</v>
      </c>
      <c r="D5" s="78">
        <f>IF(RES_hh_tes!D5=0,"",RES_hh_tes!D5/RES_hh_fec!D5)</f>
        <v>0.59512702570951537</v>
      </c>
      <c r="E5" s="78">
        <f>IF(RES_hh_tes!E5=0,"",RES_hh_tes!E5/RES_hh_fec!E5)</f>
        <v>0.59656100067281559</v>
      </c>
      <c r="F5" s="78">
        <f>IF(RES_hh_tes!F5=0,"",RES_hh_tes!F5/RES_hh_fec!F5)</f>
        <v>0.59950693464134919</v>
      </c>
      <c r="G5" s="78">
        <f>IF(RES_hh_tes!G5=0,"",RES_hh_tes!G5/RES_hh_fec!G5)</f>
        <v>0.60358259325589769</v>
      </c>
      <c r="H5" s="78">
        <f>IF(RES_hh_tes!H5=0,"",RES_hh_tes!H5/RES_hh_fec!H5)</f>
        <v>0.60758763517353209</v>
      </c>
      <c r="I5" s="78">
        <f>IF(RES_hh_tes!I5=0,"",RES_hh_tes!I5/RES_hh_fec!I5)</f>
        <v>0.61261210988182957</v>
      </c>
      <c r="J5" s="78">
        <f>IF(RES_hh_tes!J5=0,"",RES_hh_tes!J5/RES_hh_fec!J5)</f>
        <v>0.61981072021233818</v>
      </c>
      <c r="K5" s="78">
        <f>IF(RES_hh_tes!K5=0,"",RES_hh_tes!K5/RES_hh_fec!K5)</f>
        <v>0.62636759499958328</v>
      </c>
      <c r="L5" s="78">
        <f>IF(RES_hh_tes!L5=0,"",RES_hh_tes!L5/RES_hh_fec!L5)</f>
        <v>0.63352564784046328</v>
      </c>
      <c r="M5" s="78">
        <f>IF(RES_hh_tes!M5=0,"",RES_hh_tes!M5/RES_hh_fec!M5)</f>
        <v>0.64159966376866451</v>
      </c>
      <c r="N5" s="78">
        <f>IF(RES_hh_tes!N5=0,"",RES_hh_tes!N5/RES_hh_fec!N5)</f>
        <v>0.64960050992302953</v>
      </c>
      <c r="O5" s="78">
        <f>IF(RES_hh_tes!O5=0,"",RES_hh_tes!O5/RES_hh_fec!O5)</f>
        <v>0.65605533962057494</v>
      </c>
      <c r="P5" s="78">
        <f>IF(RES_hh_tes!P5=0,"",RES_hh_tes!P5/RES_hh_fec!P5)</f>
        <v>0.65668526932514681</v>
      </c>
      <c r="Q5" s="78">
        <f>IF(RES_hh_tes!Q5=0,"",RES_hh_tes!Q5/RES_hh_fec!Q5)</f>
        <v>0.65834373463806606</v>
      </c>
      <c r="R5" s="78">
        <f>IF(RES_hh_tes!R5=0,"",RES_hh_tes!R5/RES_hh_fec!R5)</f>
        <v>0.659679141329644</v>
      </c>
      <c r="S5" s="78">
        <f>IF(RES_hh_tes!S5=0,"",RES_hh_tes!S5/RES_hh_fec!S5)</f>
        <v>0.66140236107356676</v>
      </c>
      <c r="T5" s="78">
        <f>IF(RES_hh_tes!T5=0,"",RES_hh_tes!T5/RES_hh_fec!T5)</f>
        <v>0.6626988593967541</v>
      </c>
      <c r="U5" s="78">
        <f>IF(RES_hh_tes!U5=0,"",RES_hh_tes!U5/RES_hh_fec!U5)</f>
        <v>0.66348394004850475</v>
      </c>
      <c r="V5" s="78">
        <f>IF(RES_hh_tes!V5=0,"",RES_hh_tes!V5/RES_hh_fec!V5)</f>
        <v>0.66467515330079829</v>
      </c>
      <c r="W5" s="78">
        <f>IF(RES_hh_tes!W5=0,"",RES_hh_tes!W5/RES_hh_fec!W5)</f>
        <v>0.66608192229216212</v>
      </c>
      <c r="X5" s="78">
        <f>IF(RES_hh_tes!X5=0,"",RES_hh_tes!X5/RES_hh_fec!X5)</f>
        <v>0.66798499809393508</v>
      </c>
      <c r="Y5" s="78">
        <f>IF(RES_hh_tes!Y5=0,"",RES_hh_tes!Y5/RES_hh_fec!Y5)</f>
        <v>0.68231293901069323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0.48321450056431786</v>
      </c>
      <c r="C6" s="78">
        <f>IF(RES_hh_tes!C6=0,"",RES_hh_tes!C6/RES_hh_fec!C6)</f>
        <v>0.48651173223327077</v>
      </c>
      <c r="D6" s="78">
        <f>IF(RES_hh_tes!D6=0,"",RES_hh_tes!D6/RES_hh_fec!D6)</f>
        <v>0.49106349496492208</v>
      </c>
      <c r="E6" s="78">
        <f>IF(RES_hh_tes!E6=0,"",RES_hh_tes!E6/RES_hh_fec!E6)</f>
        <v>0.49529185636832584</v>
      </c>
      <c r="F6" s="78">
        <f>IF(RES_hh_tes!F6=0,"",RES_hh_tes!F6/RES_hh_fec!F6)</f>
        <v>0.50035814078023688</v>
      </c>
      <c r="G6" s="78">
        <f>IF(RES_hh_tes!G6=0,"",RES_hh_tes!G6/RES_hh_fec!G6)</f>
        <v>0.50621713083004694</v>
      </c>
      <c r="H6" s="78">
        <f>IF(RES_hh_tes!H6=0,"",RES_hh_tes!H6/RES_hh_fec!H6)</f>
        <v>0.51102704466462534</v>
      </c>
      <c r="I6" s="78">
        <f>IF(RES_hh_tes!I6=0,"",RES_hh_tes!I6/RES_hh_fec!I6)</f>
        <v>0.51591260712489961</v>
      </c>
      <c r="J6" s="78">
        <f>IF(RES_hh_tes!J6=0,"",RES_hh_tes!J6/RES_hh_fec!J6)</f>
        <v>0.52007369181692809</v>
      </c>
      <c r="K6" s="78">
        <f>IF(RES_hh_tes!K6=0,"",RES_hh_tes!K6/RES_hh_fec!K6)</f>
        <v>0.52392752543210142</v>
      </c>
      <c r="L6" s="78">
        <f>IF(RES_hh_tes!L6=0,"",RES_hh_tes!L6/RES_hh_fec!L6)</f>
        <v>0.53131319863105431</v>
      </c>
      <c r="M6" s="78">
        <f>IF(RES_hh_tes!M6=0,"",RES_hh_tes!M6/RES_hh_fec!M6)</f>
        <v>0.54452767585137929</v>
      </c>
      <c r="N6" s="78">
        <f>IF(RES_hh_tes!N6=0,"",RES_hh_tes!N6/RES_hh_fec!N6)</f>
        <v>0.56382601632846341</v>
      </c>
      <c r="O6" s="78">
        <f>IF(RES_hh_tes!O6=0,"",RES_hh_tes!O6/RES_hh_fec!O6)</f>
        <v>0.58432778257607276</v>
      </c>
      <c r="P6" s="78">
        <f>IF(RES_hh_tes!P6=0,"",RES_hh_tes!P6/RES_hh_fec!P6)</f>
        <v>0.59045717023040378</v>
      </c>
      <c r="Q6" s="78">
        <f>IF(RES_hh_tes!Q6=0,"",RES_hh_tes!Q6/RES_hh_fec!Q6)</f>
        <v>0.59996136018835811</v>
      </c>
      <c r="R6" s="78">
        <f>IF(RES_hh_tes!R6=0,"",RES_hh_tes!R6/RES_hh_fec!R6)</f>
        <v>0.60884761562506273</v>
      </c>
      <c r="S6" s="78">
        <f>IF(RES_hh_tes!S6=0,"",RES_hh_tes!S6/RES_hh_fec!S6)</f>
        <v>0.61698680685399032</v>
      </c>
      <c r="T6" s="78">
        <f>IF(RES_hh_tes!T6=0,"",RES_hh_tes!T6/RES_hh_fec!T6)</f>
        <v>0.62600374084483768</v>
      </c>
      <c r="U6" s="78">
        <f>IF(RES_hh_tes!U6=0,"",RES_hh_tes!U6/RES_hh_fec!U6)</f>
        <v>0.63823207938258475</v>
      </c>
      <c r="V6" s="78">
        <f>IF(RES_hh_tes!V6=0,"",RES_hh_tes!V6/RES_hh_fec!V6)</f>
        <v>0.65529689892519782</v>
      </c>
      <c r="W6" s="78">
        <f>IF(RES_hh_tes!W6=0,"",RES_hh_tes!W6/RES_hh_fec!W6)</f>
        <v>0.67558158060109252</v>
      </c>
      <c r="X6" s="78">
        <f>IF(RES_hh_tes!X6=0,"",RES_hh_tes!X6/RES_hh_fec!X6)</f>
        <v>0.6930812796949779</v>
      </c>
      <c r="Y6" s="78">
        <f>IF(RES_hh_tes!Y6=0,"",RES_hh_tes!Y6/RES_hh_fec!Y6)</f>
        <v>0.70853188406494672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0.4362277573676181</v>
      </c>
      <c r="C7" s="78">
        <f>IF(RES_hh_tes!C7=0,"",RES_hh_tes!C7/RES_hh_fec!C7)</f>
        <v>0.44082871345090163</v>
      </c>
      <c r="D7" s="78">
        <f>IF(RES_hh_tes!D7=0,"",RES_hh_tes!D7/RES_hh_fec!D7)</f>
        <v>0.44291924276135713</v>
      </c>
      <c r="E7" s="78">
        <f>IF(RES_hh_tes!E7=0,"",RES_hh_tes!E7/RES_hh_fec!E7)</f>
        <v>0.44582488224051958</v>
      </c>
      <c r="F7" s="78">
        <f>IF(RES_hh_tes!F7=0,"",RES_hh_tes!F7/RES_hh_fec!F7)</f>
        <v>0.45317600872774777</v>
      </c>
      <c r="G7" s="78">
        <f>IF(RES_hh_tes!G7=0,"",RES_hh_tes!G7/RES_hh_fec!G7)</f>
        <v>0.46389136340179959</v>
      </c>
      <c r="H7" s="78">
        <f>IF(RES_hh_tes!H7=0,"",RES_hh_tes!H7/RES_hh_fec!H7)</f>
        <v>0.47341482932022416</v>
      </c>
      <c r="I7" s="78">
        <f>IF(RES_hh_tes!I7=0,"",RES_hh_tes!I7/RES_hh_fec!I7)</f>
        <v>0.48638368858321612</v>
      </c>
      <c r="J7" s="78">
        <f>IF(RES_hh_tes!J7=0,"",RES_hh_tes!J7/RES_hh_fec!J7)</f>
        <v>0.50058836031752441</v>
      </c>
      <c r="K7" s="78">
        <f>IF(RES_hh_tes!K7=0,"",RES_hh_tes!K7/RES_hh_fec!K7)</f>
        <v>0.51440254725238865</v>
      </c>
      <c r="L7" s="78">
        <f>IF(RES_hh_tes!L7=0,"",RES_hh_tes!L7/RES_hh_fec!L7)</f>
        <v>0.52231533055801271</v>
      </c>
      <c r="M7" s="78">
        <f>IF(RES_hh_tes!M7=0,"",RES_hh_tes!M7/RES_hh_fec!M7)</f>
        <v>0.52821596896193035</v>
      </c>
      <c r="N7" s="78">
        <f>IF(RES_hh_tes!N7=0,"",RES_hh_tes!N7/RES_hh_fec!N7)</f>
        <v>0.53232761610879265</v>
      </c>
      <c r="O7" s="78">
        <f>IF(RES_hh_tes!O7=0,"",RES_hh_tes!O7/RES_hh_fec!O7)</f>
        <v>0.53804301812212507</v>
      </c>
      <c r="P7" s="78">
        <f>IF(RES_hh_tes!P7=0,"",RES_hh_tes!P7/RES_hh_fec!P7)</f>
        <v>0.54328282869319522</v>
      </c>
      <c r="Q7" s="78">
        <f>IF(RES_hh_tes!Q7=0,"",RES_hh_tes!Q7/RES_hh_fec!Q7)</f>
        <v>0.55228636780915696</v>
      </c>
      <c r="R7" s="78">
        <f>IF(RES_hh_tes!R7=0,"",RES_hh_tes!R7/RES_hh_fec!R7)</f>
        <v>0.56026268849562599</v>
      </c>
      <c r="S7" s="78">
        <f>IF(RES_hh_tes!S7=0,"",RES_hh_tes!S7/RES_hh_fec!S7)</f>
        <v>0.57102658128746653</v>
      </c>
      <c r="T7" s="78">
        <f>IF(RES_hh_tes!T7=0,"",RES_hh_tes!T7/RES_hh_fec!T7)</f>
        <v>0.58271318782966286</v>
      </c>
      <c r="U7" s="78">
        <f>IF(RES_hh_tes!U7=0,"",RES_hh_tes!U7/RES_hh_fec!U7)</f>
        <v>0.59386897422683882</v>
      </c>
      <c r="V7" s="78">
        <f>IF(RES_hh_tes!V7=0,"",RES_hh_tes!V7/RES_hh_fec!V7)</f>
        <v>0.60391379503569154</v>
      </c>
      <c r="W7" s="78">
        <f>IF(RES_hh_tes!W7=0,"",RES_hh_tes!W7/RES_hh_fec!W7)</f>
        <v>0.6175501597319899</v>
      </c>
      <c r="X7" s="78">
        <f>IF(RES_hh_tes!X7=0,"",RES_hh_tes!X7/RES_hh_fec!X7)</f>
        <v>0.63197898362594107</v>
      </c>
      <c r="Y7" s="78">
        <f>IF(RES_hh_tes!Y7=0,"",RES_hh_tes!Y7/RES_hh_fec!Y7)</f>
        <v>0.64889295284323001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0.48104413170511612</v>
      </c>
      <c r="C8" s="78">
        <f>IF(RES_hh_tes!C8=0,"",RES_hh_tes!C8/RES_hh_fec!C8)</f>
        <v>0.48625281489304112</v>
      </c>
      <c r="D8" s="78">
        <f>IF(RES_hh_tes!D8=0,"",RES_hh_tes!D8/RES_hh_fec!D8)</f>
        <v>0.49352002654045402</v>
      </c>
      <c r="E8" s="78">
        <f>IF(RES_hh_tes!E8=0,"",RES_hh_tes!E8/RES_hh_fec!E8)</f>
        <v>0.50043211153830358</v>
      </c>
      <c r="F8" s="78">
        <f>IF(RES_hh_tes!F8=0,"",RES_hh_tes!F8/RES_hh_fec!F8)</f>
        <v>0.50735377258940506</v>
      </c>
      <c r="G8" s="78">
        <f>IF(RES_hh_tes!G8=0,"",RES_hh_tes!G8/RES_hh_fec!G8)</f>
        <v>0.51351062375061696</v>
      </c>
      <c r="H8" s="78">
        <f>IF(RES_hh_tes!H8=0,"",RES_hh_tes!H8/RES_hh_fec!H8)</f>
        <v>0.51951245918525502</v>
      </c>
      <c r="I8" s="78">
        <f>IF(RES_hh_tes!I8=0,"",RES_hh_tes!I8/RES_hh_fec!I8)</f>
        <v>0.52514215821976673</v>
      </c>
      <c r="J8" s="78">
        <f>IF(RES_hh_tes!J8=0,"",RES_hh_tes!J8/RES_hh_fec!J8)</f>
        <v>0.5311782864271789</v>
      </c>
      <c r="K8" s="78">
        <f>IF(RES_hh_tes!K8=0,"",RES_hh_tes!K8/RES_hh_fec!K8)</f>
        <v>0.53732665871853369</v>
      </c>
      <c r="L8" s="78">
        <f>IF(RES_hh_tes!L8=0,"",RES_hh_tes!L8/RES_hh_fec!L8)</f>
        <v>0.54372214404766372</v>
      </c>
      <c r="M8" s="78">
        <f>IF(RES_hh_tes!M8=0,"",RES_hh_tes!M8/RES_hh_fec!M8)</f>
        <v>0.55126111649762743</v>
      </c>
      <c r="N8" s="78">
        <f>IF(RES_hh_tes!N8=0,"",RES_hh_tes!N8/RES_hh_fec!N8)</f>
        <v>0.56129488840521047</v>
      </c>
      <c r="O8" s="78">
        <f>IF(RES_hh_tes!O8=0,"",RES_hh_tes!O8/RES_hh_fec!O8)</f>
        <v>0.57290287111450955</v>
      </c>
      <c r="P8" s="78">
        <f>IF(RES_hh_tes!P8=0,"",RES_hh_tes!P8/RES_hh_fec!P8)</f>
        <v>0.58285732458821582</v>
      </c>
      <c r="Q8" s="78">
        <f>IF(RES_hh_tes!Q8=0,"",RES_hh_tes!Q8/RES_hh_fec!Q8)</f>
        <v>0.59914291489835958</v>
      </c>
      <c r="R8" s="78">
        <f>IF(RES_hh_tes!R8=0,"",RES_hh_tes!R8/RES_hh_fec!R8)</f>
        <v>0.61641848767588026</v>
      </c>
      <c r="S8" s="78">
        <f>IF(RES_hh_tes!S8=0,"",RES_hh_tes!S8/RES_hh_fec!S8)</f>
        <v>0.63680823562032329</v>
      </c>
      <c r="T8" s="78">
        <f>IF(RES_hh_tes!T8=0,"",RES_hh_tes!T8/RES_hh_fec!T8)</f>
        <v>0.65794540313627026</v>
      </c>
      <c r="U8" s="78">
        <f>IF(RES_hh_tes!U8=0,"",RES_hh_tes!U8/RES_hh_fec!U8)</f>
        <v>0.67641929735471218</v>
      </c>
      <c r="V8" s="78">
        <f>IF(RES_hh_tes!V8=0,"",RES_hh_tes!V8/RES_hh_fec!V8)</f>
        <v>0.69423577996966224</v>
      </c>
      <c r="W8" s="78">
        <f>IF(RES_hh_tes!W8=0,"",RES_hh_tes!W8/RES_hh_fec!W8)</f>
        <v>0.70851592854798828</v>
      </c>
      <c r="X8" s="78">
        <f>IF(RES_hh_tes!X8=0,"",RES_hh_tes!X8/RES_hh_fec!X8)</f>
        <v>0.72165515619884169</v>
      </c>
      <c r="Y8" s="78">
        <f>IF(RES_hh_tes!Y8=0,"",RES_hh_tes!Y8/RES_hh_fec!Y8)</f>
        <v>0.73207590411467904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0.43592428676162431</v>
      </c>
      <c r="C9" s="78">
        <f>IF(RES_hh_tes!C9=0,"",RES_hh_tes!C9/RES_hh_fec!C9)</f>
        <v>0.44401854192967871</v>
      </c>
      <c r="D9" s="78">
        <f>IF(RES_hh_tes!D9=0,"",RES_hh_tes!D9/RES_hh_fec!D9)</f>
        <v>0.45397101920118904</v>
      </c>
      <c r="E9" s="78">
        <f>IF(RES_hh_tes!E9=0,"",RES_hh_tes!E9/RES_hh_fec!E9)</f>
        <v>0.465381966582958</v>
      </c>
      <c r="F9" s="78">
        <f>IF(RES_hh_tes!F9=0,"",RES_hh_tes!F9/RES_hh_fec!F9)</f>
        <v>0.47836920474225747</v>
      </c>
      <c r="G9" s="78">
        <f>IF(RES_hh_tes!G9=0,"",RES_hh_tes!G9/RES_hh_fec!G9)</f>
        <v>0.49095657953237881</v>
      </c>
      <c r="H9" s="78">
        <f>IF(RES_hh_tes!H9=0,"",RES_hh_tes!H9/RES_hh_fec!H9)</f>
        <v>0.50121298933367864</v>
      </c>
      <c r="I9" s="78">
        <f>IF(RES_hh_tes!I9=0,"",RES_hh_tes!I9/RES_hh_fec!I9)</f>
        <v>0.51472483533414937</v>
      </c>
      <c r="J9" s="78">
        <f>IF(RES_hh_tes!J9=0,"",RES_hh_tes!J9/RES_hh_fec!J9)</f>
        <v>0.52924631856301874</v>
      </c>
      <c r="K9" s="78">
        <f>IF(RES_hh_tes!K9=0,"",RES_hh_tes!K9/RES_hh_fec!K9)</f>
        <v>0.54513866771093078</v>
      </c>
      <c r="L9" s="78">
        <f>IF(RES_hh_tes!L9=0,"",RES_hh_tes!L9/RES_hh_fec!L9)</f>
        <v>0.56180387776059648</v>
      </c>
      <c r="M9" s="78">
        <f>IF(RES_hh_tes!M9=0,"",RES_hh_tes!M9/RES_hh_fec!M9)</f>
        <v>0.58079683656710801</v>
      </c>
      <c r="N9" s="78">
        <f>IF(RES_hh_tes!N9=0,"",RES_hh_tes!N9/RES_hh_fec!N9)</f>
        <v>0.60403731707310471</v>
      </c>
      <c r="O9" s="78">
        <f>IF(RES_hh_tes!O9=0,"",RES_hh_tes!O9/RES_hh_fec!O9)</f>
        <v>0.62556480122990776</v>
      </c>
      <c r="P9" s="78">
        <f>IF(RES_hh_tes!P9=0,"",RES_hh_tes!P9/RES_hh_fec!P9)</f>
        <v>0.62993495513668885</v>
      </c>
      <c r="Q9" s="78">
        <f>IF(RES_hh_tes!Q9=0,"",RES_hh_tes!Q9/RES_hh_fec!Q9)</f>
        <v>0.63546674754312471</v>
      </c>
      <c r="R9" s="78">
        <f>IF(RES_hh_tes!R9=0,"",RES_hh_tes!R9/RES_hh_fec!R9)</f>
        <v>0.64286601143515965</v>
      </c>
      <c r="S9" s="78">
        <f>IF(RES_hh_tes!S9=0,"",RES_hh_tes!S9/RES_hh_fec!S9)</f>
        <v>0.65506982150994764</v>
      </c>
      <c r="T9" s="78">
        <f>IF(RES_hh_tes!T9=0,"",RES_hh_tes!T9/RES_hh_fec!T9)</f>
        <v>0.66796427538856185</v>
      </c>
      <c r="U9" s="78">
        <f>IF(RES_hh_tes!U9=0,"",RES_hh_tes!U9/RES_hh_fec!U9)</f>
        <v>0.67979024637913343</v>
      </c>
      <c r="V9" s="78">
        <f>IF(RES_hh_tes!V9=0,"",RES_hh_tes!V9/RES_hh_fec!V9)</f>
        <v>0.6902017614568311</v>
      </c>
      <c r="W9" s="78">
        <f>IF(RES_hh_tes!W9=0,"",RES_hh_tes!W9/RES_hh_fec!W9)</f>
        <v>0.70099386463247715</v>
      </c>
      <c r="X9" s="78">
        <f>IF(RES_hh_tes!X9=0,"",RES_hh_tes!X9/RES_hh_fec!X9)</f>
        <v>0.71261196274009575</v>
      </c>
      <c r="Y9" s="78">
        <f>IF(RES_hh_tes!Y9=0,"",RES_hh_tes!Y9/RES_hh_fec!Y9)</f>
        <v>0.72553692650934354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0.7426523505602115</v>
      </c>
      <c r="C11" s="78">
        <f>IF(RES_hh_tes!C11=0,"",RES_hh_tes!C11/RES_hh_fec!C11)</f>
        <v>0.74437940373681755</v>
      </c>
      <c r="D11" s="78">
        <f>IF(RES_hh_tes!D11=0,"",RES_hh_tes!D11/RES_hh_fec!D11)</f>
        <v>0.74591831791981922</v>
      </c>
      <c r="E11" s="78">
        <f>IF(RES_hh_tes!E11=0,"",RES_hh_tes!E11/RES_hh_fec!E11)</f>
        <v>0.74785751992500127</v>
      </c>
      <c r="F11" s="78">
        <f>IF(RES_hh_tes!F11=0,"",RES_hh_tes!F11/RES_hh_fec!F11)</f>
        <v>0.74972964768680528</v>
      </c>
      <c r="G11" s="78">
        <f>IF(RES_hh_tes!G11=0,"",RES_hh_tes!G11/RES_hh_fec!G11)</f>
        <v>0.75225100724811989</v>
      </c>
      <c r="H11" s="78">
        <f>IF(RES_hh_tes!H11=0,"",RES_hh_tes!H11/RES_hh_fec!H11)</f>
        <v>0.75511308141381039</v>
      </c>
      <c r="I11" s="78">
        <f>IF(RES_hh_tes!I11=0,"",RES_hh_tes!I11/RES_hh_fec!I11)</f>
        <v>0.75846189609138781</v>
      </c>
      <c r="J11" s="78">
        <f>IF(RES_hh_tes!J11=0,"",RES_hh_tes!J11/RES_hh_fec!J11)</f>
        <v>0.76324564276896523</v>
      </c>
      <c r="K11" s="78">
        <f>IF(RES_hh_tes!K11=0,"",RES_hh_tes!K11/RES_hh_fec!K11)</f>
        <v>0.76936216658648093</v>
      </c>
      <c r="L11" s="78">
        <f>IF(RES_hh_tes!L11=0,"",RES_hh_tes!L11/RES_hh_fec!L11)</f>
        <v>0.77464952350081318</v>
      </c>
      <c r="M11" s="78">
        <f>IF(RES_hh_tes!M11=0,"",RES_hh_tes!M11/RES_hh_fec!M11)</f>
        <v>0.78223671243583193</v>
      </c>
      <c r="N11" s="78">
        <f>IF(RES_hh_tes!N11=0,"",RES_hh_tes!N11/RES_hh_fec!N11)</f>
        <v>0.79039493199858246</v>
      </c>
      <c r="O11" s="78">
        <f>IF(RES_hh_tes!O11=0,"",RES_hh_tes!O11/RES_hh_fec!O11)</f>
        <v>0.79910525300871482</v>
      </c>
      <c r="P11" s="78">
        <f>IF(RES_hh_tes!P11=0,"",RES_hh_tes!P11/RES_hh_fec!P11)</f>
        <v>0.80185186978998246</v>
      </c>
      <c r="Q11" s="78">
        <f>IF(RES_hh_tes!Q11=0,"",RES_hh_tes!Q11/RES_hh_fec!Q11)</f>
        <v>0.80397303500319839</v>
      </c>
      <c r="R11" s="78">
        <f>IF(RES_hh_tes!R11=0,"",RES_hh_tes!R11/RES_hh_fec!R11)</f>
        <v>0.80826922208983554</v>
      </c>
      <c r="S11" s="78">
        <f>IF(RES_hh_tes!S11=0,"",RES_hh_tes!S11/RES_hh_fec!S11)</f>
        <v>0.81674231004775366</v>
      </c>
      <c r="T11" s="78">
        <f>IF(RES_hh_tes!T11=0,"",RES_hh_tes!T11/RES_hh_fec!T11)</f>
        <v>0.82405854929902145</v>
      </c>
      <c r="U11" s="78">
        <f>IF(RES_hh_tes!U11=0,"",RES_hh_tes!U11/RES_hh_fec!U11)</f>
        <v>0.83278755438629393</v>
      </c>
      <c r="V11" s="78">
        <f>IF(RES_hh_tes!V11=0,"",RES_hh_tes!V11/RES_hh_fec!V11)</f>
        <v>0.83889250892791045</v>
      </c>
      <c r="W11" s="78">
        <f>IF(RES_hh_tes!W11=0,"",RES_hh_tes!W11/RES_hh_fec!W11)</f>
        <v>0.84810561135027518</v>
      </c>
      <c r="X11" s="78">
        <f>IF(RES_hh_tes!X11=0,"",RES_hh_tes!X11/RES_hh_fec!X11)</f>
        <v>0.85607872907557037</v>
      </c>
      <c r="Y11" s="78">
        <f>IF(RES_hh_tes!Y11=0,"",RES_hh_tes!Y11/RES_hh_fec!Y11)</f>
        <v>0.86431767448600894</v>
      </c>
      <c r="DA11" s="89" t="s">
        <v>427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>
        <f>IF(RES_hh_tes!R12=0,"",RES_hh_tes!R12/RES_hh_fec!R12)</f>
        <v>3.0701010225825178</v>
      </c>
      <c r="S12" s="78">
        <f>IF(RES_hh_tes!S12=0,"",RES_hh_tes!S12/RES_hh_fec!S12)</f>
        <v>3.0701422284896318</v>
      </c>
      <c r="T12" s="78">
        <f>IF(RES_hh_tes!T12=0,"",RES_hh_tes!T12/RES_hh_fec!T12)</f>
        <v>3.0701989756983359</v>
      </c>
      <c r="U12" s="78">
        <f>IF(RES_hh_tes!U12=0,"",RES_hh_tes!U12/RES_hh_fec!U12)</f>
        <v>3.0702574560285933</v>
      </c>
      <c r="V12" s="78">
        <f>IF(RES_hh_tes!V12=0,"",RES_hh_tes!V12/RES_hh_fec!V12)</f>
        <v>3.0724321963601868</v>
      </c>
      <c r="W12" s="78">
        <f>IF(RES_hh_tes!W12=0,"",RES_hh_tes!W12/RES_hh_fec!W12)</f>
        <v>3.0804667848650942</v>
      </c>
      <c r="X12" s="78">
        <f>IF(RES_hh_tes!X12=0,"",RES_hh_tes!X12/RES_hh_fec!X12)</f>
        <v>3.091045473296214</v>
      </c>
      <c r="Y12" s="78">
        <f>IF(RES_hh_tes!Y12=0,"",RES_hh_tes!Y12/RES_hh_fec!Y12)</f>
        <v>3.0964684950842711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0.66244788495041462</v>
      </c>
      <c r="C13" s="79">
        <f>IF(RES_hh_tes!C13=0,"",RES_hh_tes!C13/RES_hh_fec!C13)</f>
        <v>0.66892723471442339</v>
      </c>
      <c r="D13" s="79">
        <f>IF(RES_hh_tes!D13=0,"",RES_hh_tes!D13/RES_hh_fec!D13)</f>
        <v>0.68022000891613899</v>
      </c>
      <c r="E13" s="79">
        <f>IF(RES_hh_tes!E13=0,"",RES_hh_tes!E13/RES_hh_fec!E13)</f>
        <v>0.68901291366497441</v>
      </c>
      <c r="F13" s="79">
        <f>IF(RES_hh_tes!F13=0,"",RES_hh_tes!F13/RES_hh_fec!F13)</f>
        <v>0.69795972147291008</v>
      </c>
      <c r="G13" s="79">
        <f>IF(RES_hh_tes!G13=0,"",RES_hh_tes!G13/RES_hh_fec!G13)</f>
        <v>0.70601491996156818</v>
      </c>
      <c r="H13" s="79">
        <f>IF(RES_hh_tes!H13=0,"",RES_hh_tes!H13/RES_hh_fec!H13)</f>
        <v>0.71313561861165164</v>
      </c>
      <c r="I13" s="79">
        <f>IF(RES_hh_tes!I13=0,"",RES_hh_tes!I13/RES_hh_fec!I13)</f>
        <v>0.71857384385120826</v>
      </c>
      <c r="J13" s="79">
        <f>IF(RES_hh_tes!J13=0,"",RES_hh_tes!J13/RES_hh_fec!J13)</f>
        <v>0.72156491840424963</v>
      </c>
      <c r="K13" s="79">
        <f>IF(RES_hh_tes!K13=0,"",RES_hh_tes!K13/RES_hh_fec!K13)</f>
        <v>0.72388321474234396</v>
      </c>
      <c r="L13" s="79">
        <f>IF(RES_hh_tes!L13=0,"",RES_hh_tes!L13/RES_hh_fec!L13)</f>
        <v>0.73088234636352412</v>
      </c>
      <c r="M13" s="79">
        <f>IF(RES_hh_tes!M13=0,"",RES_hh_tes!M13/RES_hh_fec!M13)</f>
        <v>0.73742238872473231</v>
      </c>
      <c r="N13" s="79">
        <f>IF(RES_hh_tes!N13=0,"",RES_hh_tes!N13/RES_hh_fec!N13)</f>
        <v>0.74391679899502894</v>
      </c>
      <c r="O13" s="79">
        <f>IF(RES_hh_tes!O13=0,"",RES_hh_tes!O13/RES_hh_fec!O13)</f>
        <v>0.74614437314751025</v>
      </c>
      <c r="P13" s="79">
        <f>IF(RES_hh_tes!P13=0,"",RES_hh_tes!P13/RES_hh_fec!P13)</f>
        <v>0.74652004986150911</v>
      </c>
      <c r="Q13" s="79">
        <f>IF(RES_hh_tes!Q13=0,"",RES_hh_tes!Q13/RES_hh_fec!Q13)</f>
        <v>0.74698571897373844</v>
      </c>
      <c r="R13" s="79">
        <f>IF(RES_hh_tes!R13=0,"",RES_hh_tes!R13/RES_hh_fec!R13)</f>
        <v>0.74813446962373742</v>
      </c>
      <c r="S13" s="79">
        <f>IF(RES_hh_tes!S13=0,"",RES_hh_tes!S13/RES_hh_fec!S13)</f>
        <v>0.75048988251929272</v>
      </c>
      <c r="T13" s="79">
        <f>IF(RES_hh_tes!T13=0,"",RES_hh_tes!T13/RES_hh_fec!T13)</f>
        <v>0.7565648209770649</v>
      </c>
      <c r="U13" s="79">
        <f>IF(RES_hh_tes!U13=0,"",RES_hh_tes!U13/RES_hh_fec!U13)</f>
        <v>0.76553246148092069</v>
      </c>
      <c r="V13" s="79">
        <f>IF(RES_hh_tes!V13=0,"",RES_hh_tes!V13/RES_hh_fec!V13)</f>
        <v>0.77237720223774264</v>
      </c>
      <c r="W13" s="79">
        <f>IF(RES_hh_tes!W13=0,"",RES_hh_tes!W13/RES_hh_fec!W13)</f>
        <v>0.7811595590577759</v>
      </c>
      <c r="X13" s="79">
        <f>IF(RES_hh_tes!X13=0,"",RES_hh_tes!X13/RES_hh_fec!X13)</f>
        <v>0.7861229211857762</v>
      </c>
      <c r="Y13" s="79">
        <f>IF(RES_hh_tes!Y13=0,"",RES_hh_tes!Y13/RES_hh_fec!Y13)</f>
        <v>0.79488177250806702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2.0035364247184861</v>
      </c>
      <c r="C15" s="70">
        <f>IF(RES_hh_tes!C15=0,"",RES_hh_tes!C15/RES_hh_fec!C15)</f>
        <v>2.0930663907663805</v>
      </c>
      <c r="D15" s="70">
        <f>IF(RES_hh_tes!D15=0,"",RES_hh_tes!D15/RES_hh_fec!D15)</f>
        <v>2.2394230706847709</v>
      </c>
      <c r="E15" s="70">
        <f>IF(RES_hh_tes!E15=0,"",RES_hh_tes!E15/RES_hh_fec!E15)</f>
        <v>2.5355123043170993</v>
      </c>
      <c r="F15" s="70">
        <f>IF(RES_hh_tes!F15=0,"",RES_hh_tes!F15/RES_hh_fec!F15)</f>
        <v>2.8012078602967319</v>
      </c>
      <c r="G15" s="70">
        <f>IF(RES_hh_tes!G15=0,"",RES_hh_tes!G15/RES_hh_fec!G15)</f>
        <v>2.9858334158938873</v>
      </c>
      <c r="H15" s="70">
        <f>IF(RES_hh_tes!H15=0,"",RES_hh_tes!H15/RES_hh_fec!H15)</f>
        <v>3.2078872509736556</v>
      </c>
      <c r="I15" s="70">
        <f>IF(RES_hh_tes!I15=0,"",RES_hh_tes!I15/RES_hh_fec!I15)</f>
        <v>3.3084084257971695</v>
      </c>
      <c r="J15" s="70">
        <f>IF(RES_hh_tes!J15=0,"",RES_hh_tes!J15/RES_hh_fec!J15)</f>
        <v>3.3985910496273264</v>
      </c>
      <c r="K15" s="70">
        <f>IF(RES_hh_tes!K15=0,"",RES_hh_tes!K15/RES_hh_fec!K15)</f>
        <v>3.4788971038060654</v>
      </c>
      <c r="L15" s="70">
        <f>IF(RES_hh_tes!L15=0,"",RES_hh_tes!L15/RES_hh_fec!L15)</f>
        <v>3.5634514159314157</v>
      </c>
      <c r="M15" s="70">
        <f>IF(RES_hh_tes!M15=0,"",RES_hh_tes!M15/RES_hh_fec!M15)</f>
        <v>3.6735395584258854</v>
      </c>
      <c r="N15" s="70">
        <f>IF(RES_hh_tes!N15=0,"",RES_hh_tes!N15/RES_hh_fec!N15)</f>
        <v>3.7974247283470137</v>
      </c>
      <c r="O15" s="70">
        <f>IF(RES_hh_tes!O15=0,"",RES_hh_tes!O15/RES_hh_fec!O15)</f>
        <v>3.9664990068153667</v>
      </c>
      <c r="P15" s="70">
        <f>IF(RES_hh_tes!P15=0,"",RES_hh_tes!P15/RES_hh_fec!P15)</f>
        <v>4.1391922560222767</v>
      </c>
      <c r="Q15" s="70">
        <f>IF(RES_hh_tes!Q15=0,"",RES_hh_tes!Q15/RES_hh_fec!Q15)</f>
        <v>4.308529513811159</v>
      </c>
      <c r="R15" s="70">
        <f>IF(RES_hh_tes!R15=0,"",RES_hh_tes!R15/RES_hh_fec!R15)</f>
        <v>4.4685429558942742</v>
      </c>
      <c r="S15" s="70">
        <f>IF(RES_hh_tes!S15=0,"",RES_hh_tes!S15/RES_hh_fec!S15)</f>
        <v>4.6004629154983849</v>
      </c>
      <c r="T15" s="70">
        <f>IF(RES_hh_tes!T15=0,"",RES_hh_tes!T15/RES_hh_fec!T15)</f>
        <v>4.6995913393493582</v>
      </c>
      <c r="U15" s="70">
        <f>IF(RES_hh_tes!U15=0,"",RES_hh_tes!U15/RES_hh_fec!U15)</f>
        <v>4.7770480167373481</v>
      </c>
      <c r="V15" s="70">
        <f>IF(RES_hh_tes!V15=0,"",RES_hh_tes!V15/RES_hh_fec!V15)</f>
        <v>4.8346871500939974</v>
      </c>
      <c r="W15" s="70">
        <f>IF(RES_hh_tes!W15=0,"",RES_hh_tes!W15/RES_hh_fec!W15)</f>
        <v>4.8742617351267743</v>
      </c>
      <c r="X15" s="70">
        <f>IF(RES_hh_tes!X15=0,"",RES_hh_tes!X15/RES_hh_fec!X15)</f>
        <v>4.912678093266325</v>
      </c>
      <c r="Y15" s="70">
        <f>IF(RES_hh_tes!Y15=0,"",RES_hh_tes!Y15/RES_hh_fec!Y15)</f>
        <v>4.9283225386298204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2.0035364247184861</v>
      </c>
      <c r="C16" s="78">
        <f>IF(RES_hh_tes!C16=0,"",RES_hh_tes!C16/RES_hh_fec!C16)</f>
        <v>2.0930663907663805</v>
      </c>
      <c r="D16" s="78">
        <f>IF(RES_hh_tes!D16=0,"",RES_hh_tes!D16/RES_hh_fec!D16)</f>
        <v>2.2394230706847709</v>
      </c>
      <c r="E16" s="78">
        <f>IF(RES_hh_tes!E16=0,"",RES_hh_tes!E16/RES_hh_fec!E16)</f>
        <v>2.5355123043170993</v>
      </c>
      <c r="F16" s="78">
        <f>IF(RES_hh_tes!F16=0,"",RES_hh_tes!F16/RES_hh_fec!F16)</f>
        <v>2.8012078602967319</v>
      </c>
      <c r="G16" s="78">
        <f>IF(RES_hh_tes!G16=0,"",RES_hh_tes!G16/RES_hh_fec!G16)</f>
        <v>2.9858334158938873</v>
      </c>
      <c r="H16" s="78">
        <f>IF(RES_hh_tes!H16=0,"",RES_hh_tes!H16/RES_hh_fec!H16)</f>
        <v>3.2078872509736556</v>
      </c>
      <c r="I16" s="78">
        <f>IF(RES_hh_tes!I16=0,"",RES_hh_tes!I16/RES_hh_fec!I16)</f>
        <v>3.3084084257971695</v>
      </c>
      <c r="J16" s="78">
        <f>IF(RES_hh_tes!J16=0,"",RES_hh_tes!J16/RES_hh_fec!J16)</f>
        <v>3.3985910496273264</v>
      </c>
      <c r="K16" s="78">
        <f>IF(RES_hh_tes!K16=0,"",RES_hh_tes!K16/RES_hh_fec!K16)</f>
        <v>3.4788971038060654</v>
      </c>
      <c r="L16" s="78">
        <f>IF(RES_hh_tes!L16=0,"",RES_hh_tes!L16/RES_hh_fec!L16)</f>
        <v>3.5634514159314157</v>
      </c>
      <c r="M16" s="78">
        <f>IF(RES_hh_tes!M16=0,"",RES_hh_tes!M16/RES_hh_fec!M16)</f>
        <v>3.6735395584258854</v>
      </c>
      <c r="N16" s="78">
        <f>IF(RES_hh_tes!N16=0,"",RES_hh_tes!N16/RES_hh_fec!N16)</f>
        <v>3.7974247283470137</v>
      </c>
      <c r="O16" s="78">
        <f>IF(RES_hh_tes!O16=0,"",RES_hh_tes!O16/RES_hh_fec!O16)</f>
        <v>3.9664990068153667</v>
      </c>
      <c r="P16" s="78">
        <f>IF(RES_hh_tes!P16=0,"",RES_hh_tes!P16/RES_hh_fec!P16)</f>
        <v>4.1391922560222767</v>
      </c>
      <c r="Q16" s="78">
        <f>IF(RES_hh_tes!Q16=0,"",RES_hh_tes!Q16/RES_hh_fec!Q16)</f>
        <v>4.308529513811159</v>
      </c>
      <c r="R16" s="78">
        <f>IF(RES_hh_tes!R16=0,"",RES_hh_tes!R16/RES_hh_fec!R16)</f>
        <v>4.4685429558942742</v>
      </c>
      <c r="S16" s="78">
        <f>IF(RES_hh_tes!S16=0,"",RES_hh_tes!S16/RES_hh_fec!S16)</f>
        <v>4.6004629154983849</v>
      </c>
      <c r="T16" s="78">
        <f>IF(RES_hh_tes!T16=0,"",RES_hh_tes!T16/RES_hh_fec!T16)</f>
        <v>4.6995913393493582</v>
      </c>
      <c r="U16" s="78">
        <f>IF(RES_hh_tes!U16=0,"",RES_hh_tes!U16/RES_hh_fec!U16)</f>
        <v>4.7770480167373481</v>
      </c>
      <c r="V16" s="78">
        <f>IF(RES_hh_tes!V16=0,"",RES_hh_tes!V16/RES_hh_fec!V16)</f>
        <v>4.8346871500939974</v>
      </c>
      <c r="W16" s="78">
        <f>IF(RES_hh_tes!W16=0,"",RES_hh_tes!W16/RES_hh_fec!W16)</f>
        <v>4.8742617351267743</v>
      </c>
      <c r="X16" s="78">
        <f>IF(RES_hh_tes!X16=0,"",RES_hh_tes!X16/RES_hh_fec!X16)</f>
        <v>4.912678093266325</v>
      </c>
      <c r="Y16" s="78">
        <f>IF(RES_hh_tes!Y16=0,"",RES_hh_tes!Y16/RES_hh_fec!Y16)</f>
        <v>4.9283225386298204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0.58409740137482269</v>
      </c>
      <c r="C17" s="70">
        <f>IF(RES_hh_tes!C17=0,"",RES_hh_tes!C17/RES_hh_fec!C17)</f>
        <v>0.5878371531808716</v>
      </c>
      <c r="D17" s="70">
        <f>IF(RES_hh_tes!D17=0,"",RES_hh_tes!D17/RES_hh_fec!D17)</f>
        <v>0.59611988182191</v>
      </c>
      <c r="E17" s="70">
        <f>IF(RES_hh_tes!E17=0,"",RES_hh_tes!E17/RES_hh_fec!E17)</f>
        <v>0.60315324654739877</v>
      </c>
      <c r="F17" s="70">
        <f>IF(RES_hh_tes!F17=0,"",RES_hh_tes!F17/RES_hh_fec!F17)</f>
        <v>0.60430269903539935</v>
      </c>
      <c r="G17" s="70">
        <f>IF(RES_hh_tes!G17=0,"",RES_hh_tes!G17/RES_hh_fec!G17)</f>
        <v>0.61233866381989155</v>
      </c>
      <c r="H17" s="70">
        <f>IF(RES_hh_tes!H17=0,"",RES_hh_tes!H17/RES_hh_fec!H17)</f>
        <v>0.62315965130954631</v>
      </c>
      <c r="I17" s="70">
        <f>IF(RES_hh_tes!I17=0,"",RES_hh_tes!I17/RES_hh_fec!I17)</f>
        <v>0.63272072345466601</v>
      </c>
      <c r="J17" s="70">
        <f>IF(RES_hh_tes!J17=0,"",RES_hh_tes!J17/RES_hh_fec!J17)</f>
        <v>0.64762167892465383</v>
      </c>
      <c r="K17" s="70">
        <f>IF(RES_hh_tes!K17=0,"",RES_hh_tes!K17/RES_hh_fec!K17)</f>
        <v>0.65092965624091748</v>
      </c>
      <c r="L17" s="70">
        <f>IF(RES_hh_tes!L17=0,"",RES_hh_tes!L17/RES_hh_fec!L17)</f>
        <v>0.67001719424712125</v>
      </c>
      <c r="M17" s="70">
        <f>IF(RES_hh_tes!M17=0,"",RES_hh_tes!M17/RES_hh_fec!M17)</f>
        <v>0.68493273687361422</v>
      </c>
      <c r="N17" s="70">
        <f>IF(RES_hh_tes!N17=0,"",RES_hh_tes!N17/RES_hh_fec!N17)</f>
        <v>0.70459913959902687</v>
      </c>
      <c r="O17" s="70">
        <f>IF(RES_hh_tes!O17=0,"",RES_hh_tes!O17/RES_hh_fec!O17)</f>
        <v>0.72269753916956125</v>
      </c>
      <c r="P17" s="70">
        <f>IF(RES_hh_tes!P17=0,"",RES_hh_tes!P17/RES_hh_fec!P17)</f>
        <v>0.72728779722675907</v>
      </c>
      <c r="Q17" s="70">
        <f>IF(RES_hh_tes!Q17=0,"",RES_hh_tes!Q17/RES_hh_fec!Q17)</f>
        <v>0.73779518295719804</v>
      </c>
      <c r="R17" s="70">
        <f>IF(RES_hh_tes!R17=0,"",RES_hh_tes!R17/RES_hh_fec!R17)</f>
        <v>0.74871253773494273</v>
      </c>
      <c r="S17" s="70">
        <f>IF(RES_hh_tes!S17=0,"",RES_hh_tes!S17/RES_hh_fec!S17)</f>
        <v>0.75926938002665645</v>
      </c>
      <c r="T17" s="70">
        <f>IF(RES_hh_tes!T17=0,"",RES_hh_tes!T17/RES_hh_fec!T17)</f>
        <v>0.77004821584454208</v>
      </c>
      <c r="U17" s="70">
        <f>IF(RES_hh_tes!U17=0,"",RES_hh_tes!U17/RES_hh_fec!U17)</f>
        <v>0.78303474572626819</v>
      </c>
      <c r="V17" s="70">
        <f>IF(RES_hh_tes!V17=0,"",RES_hh_tes!V17/RES_hh_fec!V17)</f>
        <v>0.7943349302106133</v>
      </c>
      <c r="W17" s="70">
        <f>IF(RES_hh_tes!W17=0,"",RES_hh_tes!W17/RES_hh_fec!W17)</f>
        <v>0.81072137640604314</v>
      </c>
      <c r="X17" s="70">
        <f>IF(RES_hh_tes!X17=0,"",RES_hh_tes!X17/RES_hh_fec!X17)</f>
        <v>0.81964866046596607</v>
      </c>
      <c r="Y17" s="70">
        <f>IF(RES_hh_tes!Y17=0,"",RES_hh_tes!Y17/RES_hh_fec!Y17)</f>
        <v>0.83228816009373807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0.56739938452243432</v>
      </c>
      <c r="C18" s="78">
        <f>IF(RES_hh_tes!C18=0,"",RES_hh_tes!C18/RES_hh_fec!C18)</f>
        <v>0.57017118725908</v>
      </c>
      <c r="D18" s="78">
        <f>IF(RES_hh_tes!D18=0,"",RES_hh_tes!D18/RES_hh_fec!D18)</f>
        <v>0.57338774668123271</v>
      </c>
      <c r="E18" s="78">
        <f>IF(RES_hh_tes!E18=0,"",RES_hh_tes!E18/RES_hh_fec!E18)</f>
        <v>0.57623505940263831</v>
      </c>
      <c r="F18" s="78">
        <f>IF(RES_hh_tes!F18=0,"",RES_hh_tes!F18/RES_hh_fec!F18)</f>
        <v>0.58012721840657511</v>
      </c>
      <c r="G18" s="78">
        <f>IF(RES_hh_tes!G18=0,"",RES_hh_tes!G18/RES_hh_fec!G18)</f>
        <v>0.58406491751342327</v>
      </c>
      <c r="H18" s="78">
        <f>IF(RES_hh_tes!H18=0,"",RES_hh_tes!H18/RES_hh_fec!H18)</f>
        <v>0.58821695697397991</v>
      </c>
      <c r="I18" s="78">
        <f>IF(RES_hh_tes!I18=0,"",RES_hh_tes!I18/RES_hh_fec!I18)</f>
        <v>0.59266818065742921</v>
      </c>
      <c r="J18" s="78">
        <f>IF(RES_hh_tes!J18=0,"",RES_hh_tes!J18/RES_hh_fec!J18)</f>
        <v>0.59983413941196084</v>
      </c>
      <c r="K18" s="78">
        <f>IF(RES_hh_tes!K18=0,"",RES_hh_tes!K18/RES_hh_fec!K18)</f>
        <v>0.60799718484735077</v>
      </c>
      <c r="L18" s="78">
        <f>IF(RES_hh_tes!L18=0,"",RES_hh_tes!L18/RES_hh_fec!L18)</f>
        <v>0.61484562011655108</v>
      </c>
      <c r="M18" s="78">
        <f>IF(RES_hh_tes!M18=0,"",RES_hh_tes!M18/RES_hh_fec!M18)</f>
        <v>0.62235081922448565</v>
      </c>
      <c r="N18" s="78">
        <f>IF(RES_hh_tes!N18=0,"",RES_hh_tes!N18/RES_hh_fec!N18)</f>
        <v>0.63244771582603221</v>
      </c>
      <c r="O18" s="78">
        <f>IF(RES_hh_tes!O18=0,"",RES_hh_tes!O18/RES_hh_fec!O18)</f>
        <v>0.64247202341662923</v>
      </c>
      <c r="P18" s="78">
        <f>IF(RES_hh_tes!P18=0,"",RES_hh_tes!P18/RES_hh_fec!P18)</f>
        <v>0.64420131554007154</v>
      </c>
      <c r="Q18" s="78">
        <f>IF(RES_hh_tes!Q18=0,"",RES_hh_tes!Q18/RES_hh_fec!Q18)</f>
        <v>0.64600949820098652</v>
      </c>
      <c r="R18" s="78">
        <f>IF(RES_hh_tes!R18=0,"",RES_hh_tes!R18/RES_hh_fec!R18)</f>
        <v>0.65067198530999548</v>
      </c>
      <c r="S18" s="78">
        <f>IF(RES_hh_tes!S18=0,"",RES_hh_tes!S18/RES_hh_fec!S18)</f>
        <v>0.66262531695395621</v>
      </c>
      <c r="T18" s="78">
        <f>IF(RES_hh_tes!T18=0,"",RES_hh_tes!T18/RES_hh_fec!T18)</f>
        <v>0.68049616185996442</v>
      </c>
      <c r="U18" s="78">
        <f>IF(RES_hh_tes!U18=0,"",RES_hh_tes!U18/RES_hh_fec!U18)</f>
        <v>0.70067726309281408</v>
      </c>
      <c r="V18" s="78">
        <f>IF(RES_hh_tes!V18=0,"",RES_hh_tes!V18/RES_hh_fec!V18)</f>
        <v>0.72337992152031749</v>
      </c>
      <c r="W18" s="78">
        <f>IF(RES_hh_tes!W18=0,"",RES_hh_tes!W18/RES_hh_fec!W18)</f>
        <v>0.73748555382537251</v>
      </c>
      <c r="X18" s="78">
        <f>IF(RES_hh_tes!X18=0,"",RES_hh_tes!X18/RES_hh_fec!X18)</f>
        <v>0.74218935318710955</v>
      </c>
      <c r="Y18" s="78">
        <f>IF(RES_hh_tes!Y18=0,"",RES_hh_tes!Y18/RES_hh_fec!Y18)</f>
        <v>0.74711349235442148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0.55475348990773299</v>
      </c>
      <c r="C19" s="78">
        <f>IF(RES_hh_tes!C19=0,"",RES_hh_tes!C19/RES_hh_fec!C19)</f>
        <v>0.55914282798792991</v>
      </c>
      <c r="D19" s="78">
        <f>IF(RES_hh_tes!D19=0,"",RES_hh_tes!D19/RES_hh_fec!D19)</f>
        <v>0.56245332752214139</v>
      </c>
      <c r="E19" s="78">
        <f>IF(RES_hh_tes!E19=0,"",RES_hh_tes!E19/RES_hh_fec!E19)</f>
        <v>0.5670821684191526</v>
      </c>
      <c r="F19" s="78">
        <f>IF(RES_hh_tes!F19=0,"",RES_hh_tes!F19/RES_hh_fec!F19)</f>
        <v>0.57313289126404021</v>
      </c>
      <c r="G19" s="78">
        <f>IF(RES_hh_tes!G19=0,"",RES_hh_tes!G19/RES_hh_fec!G19)</f>
        <v>0.57916961231274977</v>
      </c>
      <c r="H19" s="78">
        <f>IF(RES_hh_tes!H19=0,"",RES_hh_tes!H19/RES_hh_fec!H19)</f>
        <v>0.58539522378362019</v>
      </c>
      <c r="I19" s="78">
        <f>IF(RES_hh_tes!I19=0,"",RES_hh_tes!I19/RES_hh_fec!I19)</f>
        <v>0.58842984582757407</v>
      </c>
      <c r="J19" s="78">
        <f>IF(RES_hh_tes!J19=0,"",RES_hh_tes!J19/RES_hh_fec!J19)</f>
        <v>0.5896031691703908</v>
      </c>
      <c r="K19" s="78">
        <f>IF(RES_hh_tes!K19=0,"",RES_hh_tes!K19/RES_hh_fec!K19)</f>
        <v>0.59296056770592198</v>
      </c>
      <c r="L19" s="78">
        <f>IF(RES_hh_tes!L19=0,"",RES_hh_tes!L19/RES_hh_fec!L19)</f>
        <v>0.60067303964120899</v>
      </c>
      <c r="M19" s="78">
        <f>IF(RES_hh_tes!M19=0,"",RES_hh_tes!M19/RES_hh_fec!M19)</f>
        <v>0.6038880286573115</v>
      </c>
      <c r="N19" s="78">
        <f>IF(RES_hh_tes!N19=0,"",RES_hh_tes!N19/RES_hh_fec!N19)</f>
        <v>0.6211514883241458</v>
      </c>
      <c r="O19" s="78">
        <f>IF(RES_hh_tes!O19=0,"",RES_hh_tes!O19/RES_hh_fec!O19)</f>
        <v>0.64381656106429286</v>
      </c>
      <c r="P19" s="78">
        <f>IF(RES_hh_tes!P19=0,"",RES_hh_tes!P19/RES_hh_fec!P19)</f>
        <v>0.66588835600360363</v>
      </c>
      <c r="Q19" s="78">
        <f>IF(RES_hh_tes!Q19=0,"",RES_hh_tes!Q19/RES_hh_fec!Q19)</f>
        <v>0.67598054692007081</v>
      </c>
      <c r="R19" s="78">
        <f>IF(RES_hh_tes!R19=0,"",RES_hh_tes!R19/RES_hh_fec!R19)</f>
        <v>0.69133710596761822</v>
      </c>
      <c r="S19" s="78">
        <f>IF(RES_hh_tes!S19=0,"",RES_hh_tes!S19/RES_hh_fec!S19)</f>
        <v>0.72135010711319258</v>
      </c>
      <c r="T19" s="78">
        <f>IF(RES_hh_tes!T19=0,"",RES_hh_tes!T19/RES_hh_fec!T19)</f>
        <v>0.75989490986513775</v>
      </c>
      <c r="U19" s="78">
        <f>IF(RES_hh_tes!U19=0,"",RES_hh_tes!U19/RES_hh_fec!U19)</f>
        <v>0.78771853862337815</v>
      </c>
      <c r="V19" s="78">
        <f>IF(RES_hh_tes!V19=0,"",RES_hh_tes!V19/RES_hh_fec!V19)</f>
        <v>0.8321787737982439</v>
      </c>
      <c r="W19" s="78">
        <f>IF(RES_hh_tes!W19=0,"",RES_hh_tes!W19/RES_hh_fec!W19)</f>
        <v>0.86861967635020954</v>
      </c>
      <c r="X19" s="78">
        <f>IF(RES_hh_tes!X19=0,"",RES_hh_tes!X19/RES_hh_fec!X19)</f>
        <v>0.88694380423192998</v>
      </c>
      <c r="Y19" s="78">
        <f>IF(RES_hh_tes!Y19=0,"",RES_hh_tes!Y19/RES_hh_fec!Y19)</f>
        <v>0.8965556444361078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0.49994009769981201</v>
      </c>
      <c r="C20" s="78">
        <f>IF(RES_hh_tes!C20=0,"",RES_hh_tes!C20/RES_hh_fec!C20)</f>
        <v>0.50196057408895423</v>
      </c>
      <c r="D20" s="78">
        <f>IF(RES_hh_tes!D20=0,"",RES_hh_tes!D20/RES_hh_fec!D20)</f>
        <v>0.50290539831883296</v>
      </c>
      <c r="E20" s="78">
        <f>IF(RES_hh_tes!E20=0,"",RES_hh_tes!E20/RES_hh_fec!E20)</f>
        <v>0.50425172975540467</v>
      </c>
      <c r="F20" s="78">
        <f>IF(RES_hh_tes!F20=0,"",RES_hh_tes!F20/RES_hh_fec!F20)</f>
        <v>0.50775726085964945</v>
      </c>
      <c r="G20" s="78">
        <f>IF(RES_hh_tes!G20=0,"",RES_hh_tes!G20/RES_hh_fec!G20)</f>
        <v>0.51301984343372298</v>
      </c>
      <c r="H20" s="78">
        <f>IF(RES_hh_tes!H20=0,"",RES_hh_tes!H20/RES_hh_fec!H20)</f>
        <v>0.51781274575298863</v>
      </c>
      <c r="I20" s="78">
        <f>IF(RES_hh_tes!I20=0,"",RES_hh_tes!I20/RES_hh_fec!I20)</f>
        <v>0.52467801059259334</v>
      </c>
      <c r="J20" s="78">
        <f>IF(RES_hh_tes!J20=0,"",RES_hh_tes!J20/RES_hh_fec!J20)</f>
        <v>0.53179268576581928</v>
      </c>
      <c r="K20" s="78">
        <f>IF(RES_hh_tes!K20=0,"",RES_hh_tes!K20/RES_hh_fec!K20)</f>
        <v>0.5414043094413129</v>
      </c>
      <c r="L20" s="78">
        <f>IF(RES_hh_tes!L20=0,"",RES_hh_tes!L20/RES_hh_fec!L20)</f>
        <v>0.54665743255408572</v>
      </c>
      <c r="M20" s="78">
        <f>IF(RES_hh_tes!M20=0,"",RES_hh_tes!M20/RES_hh_fec!M20)</f>
        <v>0.55111918093069989</v>
      </c>
      <c r="N20" s="78">
        <f>IF(RES_hh_tes!N20=0,"",RES_hh_tes!N20/RES_hh_fec!N20)</f>
        <v>0.55430699725130039</v>
      </c>
      <c r="O20" s="78">
        <f>IF(RES_hh_tes!O20=0,"",RES_hh_tes!O20/RES_hh_fec!O20)</f>
        <v>0.55942699131821005</v>
      </c>
      <c r="P20" s="78">
        <f>IF(RES_hh_tes!P20=0,"",RES_hh_tes!P20/RES_hh_fec!P20)</f>
        <v>0.56513272512838275</v>
      </c>
      <c r="Q20" s="78">
        <f>IF(RES_hh_tes!Q20=0,"",RES_hh_tes!Q20/RES_hh_fec!Q20)</f>
        <v>0.57543797654416207</v>
      </c>
      <c r="R20" s="78">
        <f>IF(RES_hh_tes!R20=0,"",RES_hh_tes!R20/RES_hh_fec!R20)</f>
        <v>0.58527643886711378</v>
      </c>
      <c r="S20" s="78">
        <f>IF(RES_hh_tes!S20=0,"",RES_hh_tes!S20/RES_hh_fec!S20)</f>
        <v>0.59943799973209155</v>
      </c>
      <c r="T20" s="78">
        <f>IF(RES_hh_tes!T20=0,"",RES_hh_tes!T20/RES_hh_fec!T20)</f>
        <v>0.61605827502724986</v>
      </c>
      <c r="U20" s="78">
        <f>IF(RES_hh_tes!U20=0,"",RES_hh_tes!U20/RES_hh_fec!U20)</f>
        <v>0.63027420739609308</v>
      </c>
      <c r="V20" s="78">
        <f>IF(RES_hh_tes!V20=0,"",RES_hh_tes!V20/RES_hh_fec!V20)</f>
        <v>0.64627055035744774</v>
      </c>
      <c r="W20" s="78">
        <f>IF(RES_hh_tes!W20=0,"",RES_hh_tes!W20/RES_hh_fec!W20)</f>
        <v>0.67040059835340671</v>
      </c>
      <c r="X20" s="78">
        <f>IF(RES_hh_tes!X20=0,"",RES_hh_tes!X20/RES_hh_fec!X20)</f>
        <v>0.69559699976299194</v>
      </c>
      <c r="Y20" s="78">
        <f>IF(RES_hh_tes!Y20=0,"",RES_hh_tes!Y20/RES_hh_fec!Y20)</f>
        <v>0.72559071162265576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0.5177048483337815</v>
      </c>
      <c r="C21" s="78">
        <f>IF(RES_hh_tes!C21=0,"",RES_hh_tes!C21/RES_hh_fec!C21)</f>
        <v>0.5234479370906725</v>
      </c>
      <c r="D21" s="78">
        <f>IF(RES_hh_tes!D21=0,"",RES_hh_tes!D21/RES_hh_fec!D21)</f>
        <v>0.53157958973098896</v>
      </c>
      <c r="E21" s="78">
        <f>IF(RES_hh_tes!E21=0,"",RES_hh_tes!E21/RES_hh_fec!E21)</f>
        <v>0.53944608768936064</v>
      </c>
      <c r="F21" s="78">
        <f>IF(RES_hh_tes!F21=0,"",RES_hh_tes!F21/RES_hh_fec!F21)</f>
        <v>0.54745282015239038</v>
      </c>
      <c r="G21" s="78">
        <f>IF(RES_hh_tes!G21=0,"",RES_hh_tes!G21/RES_hh_fec!G21)</f>
        <v>0.55468316719690403</v>
      </c>
      <c r="H21" s="78">
        <f>IF(RES_hh_tes!H21=0,"",RES_hh_tes!H21/RES_hh_fec!H21)</f>
        <v>0.56182836428272243</v>
      </c>
      <c r="I21" s="78">
        <f>IF(RES_hh_tes!I21=0,"",RES_hh_tes!I21/RES_hh_fec!I21)</f>
        <v>0.56861683362523574</v>
      </c>
      <c r="J21" s="78">
        <f>IF(RES_hh_tes!J21=0,"",RES_hh_tes!J21/RES_hh_fec!J21)</f>
        <v>0.57614776668466761</v>
      </c>
      <c r="K21" s="78">
        <f>IF(RES_hh_tes!K21=0,"",RES_hh_tes!K21/RES_hh_fec!K21)</f>
        <v>0.58386992640371649</v>
      </c>
      <c r="L21" s="78">
        <f>IF(RES_hh_tes!L21=0,"",RES_hh_tes!L21/RES_hh_fec!L21)</f>
        <v>0.59333993773242999</v>
      </c>
      <c r="M21" s="78">
        <f>IF(RES_hh_tes!M21=0,"",RES_hh_tes!M21/RES_hh_fec!M21)</f>
        <v>0.60137938873173913</v>
      </c>
      <c r="N21" s="78">
        <f>IF(RES_hh_tes!N21=0,"",RES_hh_tes!N21/RES_hh_fec!N21)</f>
        <v>0.61191250234668548</v>
      </c>
      <c r="O21" s="78">
        <f>IF(RES_hh_tes!O21=0,"",RES_hh_tes!O21/RES_hh_fec!O21)</f>
        <v>0.62423368348093555</v>
      </c>
      <c r="P21" s="78">
        <f>IF(RES_hh_tes!P21=0,"",RES_hh_tes!P21/RES_hh_fec!P21)</f>
        <v>0.63493624781345814</v>
      </c>
      <c r="Q21" s="78">
        <f>IF(RES_hh_tes!Q21=0,"",RES_hh_tes!Q21/RES_hh_fec!Q21)</f>
        <v>0.65200269397561028</v>
      </c>
      <c r="R21" s="78">
        <f>IF(RES_hh_tes!R21=0,"",RES_hh_tes!R21/RES_hh_fec!R21)</f>
        <v>0.67020808948935262</v>
      </c>
      <c r="S21" s="78">
        <f>IF(RES_hh_tes!S21=0,"",RES_hh_tes!S21/RES_hh_fec!S21)</f>
        <v>0.6915705856232035</v>
      </c>
      <c r="T21" s="78">
        <f>IF(RES_hh_tes!T21=0,"",RES_hh_tes!T21/RES_hh_fec!T21)</f>
        <v>0.71329935649518372</v>
      </c>
      <c r="U21" s="78">
        <f>IF(RES_hh_tes!U21=0,"",RES_hh_tes!U21/RES_hh_fec!U21)</f>
        <v>0.73199754696595865</v>
      </c>
      <c r="V21" s="78">
        <f>IF(RES_hh_tes!V21=0,"",RES_hh_tes!V21/RES_hh_fec!V21)</f>
        <v>0.75006282905364419</v>
      </c>
      <c r="W21" s="78">
        <f>IF(RES_hh_tes!W21=0,"",RES_hh_tes!W21/RES_hh_fec!W21)</f>
        <v>0.76417285204615737</v>
      </c>
      <c r="X21" s="78">
        <f>IF(RES_hh_tes!X21=0,"",RES_hh_tes!X21/RES_hh_fec!X21)</f>
        <v>0.77708475941431621</v>
      </c>
      <c r="Y21" s="78">
        <f>IF(RES_hh_tes!Y21=0,"",RES_hh_tes!Y21/RES_hh_fec!Y21)</f>
        <v>0.78700590787149749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0.45241148758859595</v>
      </c>
      <c r="C22" s="78">
        <f>IF(RES_hh_tes!C22=0,"",RES_hh_tes!C22/RES_hh_fec!C22)</f>
        <v>0.45902167518506087</v>
      </c>
      <c r="D22" s="78">
        <f>IF(RES_hh_tes!D22=0,"",RES_hh_tes!D22/RES_hh_fec!D22)</f>
        <v>0.46591494092610775</v>
      </c>
      <c r="E22" s="78">
        <f>IF(RES_hh_tes!E22=0,"",RES_hh_tes!E22/RES_hh_fec!E22)</f>
        <v>0.47473572582154822</v>
      </c>
      <c r="F22" s="78">
        <f>IF(RES_hh_tes!F22=0,"",RES_hh_tes!F22/RES_hh_fec!F22)</f>
        <v>0.48497028654209168</v>
      </c>
      <c r="G22" s="78">
        <f>IF(RES_hh_tes!G22=0,"",RES_hh_tes!G22/RES_hh_fec!G22)</f>
        <v>0.49404379052974262</v>
      </c>
      <c r="H22" s="78">
        <f>IF(RES_hh_tes!H22=0,"",RES_hh_tes!H22/RES_hh_fec!H22)</f>
        <v>0.50082978429370806</v>
      </c>
      <c r="I22" s="78">
        <f>IF(RES_hh_tes!I22=0,"",RES_hh_tes!I22/RES_hh_fec!I22)</f>
        <v>0.51609667328616815</v>
      </c>
      <c r="J22" s="78">
        <f>IF(RES_hh_tes!J22=0,"",RES_hh_tes!J22/RES_hh_fec!J22)</f>
        <v>0.53582043983416572</v>
      </c>
      <c r="K22" s="78">
        <f>IF(RES_hh_tes!K22=0,"",RES_hh_tes!K22/RES_hh_fec!K22)</f>
        <v>0.55935078091570423</v>
      </c>
      <c r="L22" s="78">
        <f>IF(RES_hh_tes!L22=0,"",RES_hh_tes!L22/RES_hh_fec!L22)</f>
        <v>0.58657984291045329</v>
      </c>
      <c r="M22" s="78">
        <f>IF(RES_hh_tes!M22=0,"",RES_hh_tes!M22/RES_hh_fec!M22)</f>
        <v>0.62077173989167522</v>
      </c>
      <c r="N22" s="78">
        <f>IF(RES_hh_tes!N22=0,"",RES_hh_tes!N22/RES_hh_fec!N22)</f>
        <v>0.65508930625795103</v>
      </c>
      <c r="O22" s="78">
        <f>IF(RES_hh_tes!O22=0,"",RES_hh_tes!O22/RES_hh_fec!O22)</f>
        <v>0.68213534932613906</v>
      </c>
      <c r="P22" s="78">
        <f>IF(RES_hh_tes!P22=0,"",RES_hh_tes!P22/RES_hh_fec!P22)</f>
        <v>0.68658260000191451</v>
      </c>
      <c r="Q22" s="78">
        <f>IF(RES_hh_tes!Q22=0,"",RES_hh_tes!Q22/RES_hh_fec!Q22)</f>
        <v>0.69315338060592147</v>
      </c>
      <c r="R22" s="78">
        <f>IF(RES_hh_tes!R22=0,"",RES_hh_tes!R22/RES_hh_fec!R22)</f>
        <v>0.70163598690853668</v>
      </c>
      <c r="S22" s="78">
        <f>IF(RES_hh_tes!S22=0,"",RES_hh_tes!S22/RES_hh_fec!S22)</f>
        <v>0.71613859781850042</v>
      </c>
      <c r="T22" s="78">
        <f>IF(RES_hh_tes!T22=0,"",RES_hh_tes!T22/RES_hh_fec!T22)</f>
        <v>0.73241551480167444</v>
      </c>
      <c r="U22" s="78">
        <f>IF(RES_hh_tes!U22=0,"",RES_hh_tes!U22/RES_hh_fec!U22)</f>
        <v>0.74552168052664081</v>
      </c>
      <c r="V22" s="78">
        <f>IF(RES_hh_tes!V22=0,"",RES_hh_tes!V22/RES_hh_fec!V22)</f>
        <v>0.75648603103843204</v>
      </c>
      <c r="W22" s="78">
        <f>IF(RES_hh_tes!W22=0,"",RES_hh_tes!W22/RES_hh_fec!W22)</f>
        <v>0.76615191299520424</v>
      </c>
      <c r="X22" s="78">
        <f>IF(RES_hh_tes!X22=0,"",RES_hh_tes!X22/RES_hh_fec!X22)</f>
        <v>0.77767493887123185</v>
      </c>
      <c r="Y22" s="78">
        <f>IF(RES_hh_tes!Y22=0,"",RES_hh_tes!Y22/RES_hh_fec!Y22)</f>
        <v>0.79329649929716328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0.77854349482951957</v>
      </c>
      <c r="C24" s="78">
        <f>IF(RES_hh_tes!C24=0,"",RES_hh_tes!C24/RES_hh_fec!C24)</f>
        <v>0.7802964423764156</v>
      </c>
      <c r="D24" s="78">
        <f>IF(RES_hh_tes!D24=0,"",RES_hh_tes!D24/RES_hh_fec!D24)</f>
        <v>0.78201695511128055</v>
      </c>
      <c r="E24" s="78">
        <f>IF(RES_hh_tes!E24=0,"",RES_hh_tes!E24/RES_hh_fec!E24)</f>
        <v>0.78401778406780054</v>
      </c>
      <c r="F24" s="78">
        <f>IF(RES_hh_tes!F24=0,"",RES_hh_tes!F24/RES_hh_fec!F24)</f>
        <v>0.78615766177409196</v>
      </c>
      <c r="G24" s="78">
        <f>IF(RES_hh_tes!G24=0,"",RES_hh_tes!G24/RES_hh_fec!G24)</f>
        <v>0.78896451854614968</v>
      </c>
      <c r="H24" s="78">
        <f>IF(RES_hh_tes!H24=0,"",RES_hh_tes!H24/RES_hh_fec!H24)</f>
        <v>0.79104530420335273</v>
      </c>
      <c r="I24" s="78">
        <f>IF(RES_hh_tes!I24=0,"",RES_hh_tes!I24/RES_hh_fec!I24)</f>
        <v>0.79420237009990613</v>
      </c>
      <c r="J24" s="78">
        <f>IF(RES_hh_tes!J24=0,"",RES_hh_tes!J24/RES_hh_fec!J24)</f>
        <v>0.79888781903039641</v>
      </c>
      <c r="K24" s="78">
        <f>IF(RES_hh_tes!K24=0,"",RES_hh_tes!K24/RES_hh_fec!K24)</f>
        <v>0.80516942034171801</v>
      </c>
      <c r="L24" s="78">
        <f>IF(RES_hh_tes!L24=0,"",RES_hh_tes!L24/RES_hh_fec!L24)</f>
        <v>0.81126638790193484</v>
      </c>
      <c r="M24" s="78">
        <f>IF(RES_hh_tes!M24=0,"",RES_hh_tes!M24/RES_hh_fec!M24)</f>
        <v>0.81924162332003292</v>
      </c>
      <c r="N24" s="78">
        <f>IF(RES_hh_tes!N24=0,"",RES_hh_tes!N24/RES_hh_fec!N24)</f>
        <v>0.82820784070909381</v>
      </c>
      <c r="O24" s="78">
        <f>IF(RES_hh_tes!O24=0,"",RES_hh_tes!O24/RES_hh_fec!O24)</f>
        <v>0.83673721913402443</v>
      </c>
      <c r="P24" s="78">
        <f>IF(RES_hh_tes!P24=0,"",RES_hh_tes!P24/RES_hh_fec!P24)</f>
        <v>0.84005377664206726</v>
      </c>
      <c r="Q24" s="78">
        <f>IF(RES_hh_tes!Q24=0,"",RES_hh_tes!Q24/RES_hh_fec!Q24)</f>
        <v>0.84292224289158835</v>
      </c>
      <c r="R24" s="78">
        <f>IF(RES_hh_tes!R24=0,"",RES_hh_tes!R24/RES_hh_fec!R24)</f>
        <v>0.84732191751851393</v>
      </c>
      <c r="S24" s="78">
        <f>IF(RES_hh_tes!S24=0,"",RES_hh_tes!S24/RES_hh_fec!S24)</f>
        <v>0.8557002456367474</v>
      </c>
      <c r="T24" s="78">
        <f>IF(RES_hh_tes!T24=0,"",RES_hh_tes!T24/RES_hh_fec!T24)</f>
        <v>0.86186616127062166</v>
      </c>
      <c r="U24" s="78">
        <f>IF(RES_hh_tes!U24=0,"",RES_hh_tes!U24/RES_hh_fec!U24)</f>
        <v>0.86953451621158451</v>
      </c>
      <c r="V24" s="78">
        <f>IF(RES_hh_tes!V24=0,"",RES_hh_tes!V24/RES_hh_fec!V24)</f>
        <v>0.87483053270160205</v>
      </c>
      <c r="W24" s="78">
        <f>IF(RES_hh_tes!W24=0,"",RES_hh_tes!W24/RES_hh_fec!W24)</f>
        <v>0.88454329509064622</v>
      </c>
      <c r="X24" s="78">
        <f>IF(RES_hh_tes!X24=0,"",RES_hh_tes!X24/RES_hh_fec!X24)</f>
        <v>0.89278124776319889</v>
      </c>
      <c r="Y24" s="78">
        <f>IF(RES_hh_tes!Y24=0,"",RES_hh_tes!Y24/RES_hh_fec!Y24)</f>
        <v>0.90163684998200733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0.62583632327045258</v>
      </c>
      <c r="C25" s="79">
        <f>IF(RES_hh_tes!C25=0,"",RES_hh_tes!C25/RES_hh_fec!C25)</f>
        <v>0.63097534730364835</v>
      </c>
      <c r="D25" s="79">
        <f>IF(RES_hh_tes!D25=0,"",RES_hh_tes!D25/RES_hh_fec!D25)</f>
        <v>0.63597532254346401</v>
      </c>
      <c r="E25" s="79">
        <f>IF(RES_hh_tes!E25=0,"",RES_hh_tes!E25/RES_hh_fec!E25)</f>
        <v>0.64014872719197113</v>
      </c>
      <c r="F25" s="79">
        <f>IF(RES_hh_tes!F25=0,"",RES_hh_tes!F25/RES_hh_fec!F25)</f>
        <v>0.64381571760419432</v>
      </c>
      <c r="G25" s="79">
        <f>IF(RES_hh_tes!G25=0,"",RES_hh_tes!G25/RES_hh_fec!G25)</f>
        <v>0.64717558735898628</v>
      </c>
      <c r="H25" s="79">
        <f>IF(RES_hh_tes!H25=0,"",RES_hh_tes!H25/RES_hh_fec!H25)</f>
        <v>0.65001196033981457</v>
      </c>
      <c r="I25" s="79">
        <f>IF(RES_hh_tes!I25=0,"",RES_hh_tes!I25/RES_hh_fec!I25)</f>
        <v>0.65160056802587296</v>
      </c>
      <c r="J25" s="79">
        <f>IF(RES_hh_tes!J25=0,"",RES_hh_tes!J25/RES_hh_fec!J25)</f>
        <v>0.65287649442929119</v>
      </c>
      <c r="K25" s="79">
        <f>IF(RES_hh_tes!K25=0,"",RES_hh_tes!K25/RES_hh_fec!K25)</f>
        <v>0.65463267083705567</v>
      </c>
      <c r="L25" s="79">
        <f>IF(RES_hh_tes!L25=0,"",RES_hh_tes!L25/RES_hh_fec!L25)</f>
        <v>0.65634104087842682</v>
      </c>
      <c r="M25" s="79">
        <f>IF(RES_hh_tes!M25=0,"",RES_hh_tes!M25/RES_hh_fec!M25)</f>
        <v>0.65768577556432972</v>
      </c>
      <c r="N25" s="79">
        <f>IF(RES_hh_tes!N25=0,"",RES_hh_tes!N25/RES_hh_fec!N25)</f>
        <v>0.66258498712570846</v>
      </c>
      <c r="O25" s="79">
        <f>IF(RES_hh_tes!O25=0,"",RES_hh_tes!O25/RES_hh_fec!O25)</f>
        <v>0.66929052784637966</v>
      </c>
      <c r="P25" s="79">
        <f>IF(RES_hh_tes!P25=0,"",RES_hh_tes!P25/RES_hh_fec!P25)</f>
        <v>0.68143370815810644</v>
      </c>
      <c r="Q25" s="79">
        <f>IF(RES_hh_tes!Q25=0,"",RES_hh_tes!Q25/RES_hh_fec!Q25)</f>
        <v>0.69350875006028911</v>
      </c>
      <c r="R25" s="79">
        <f>IF(RES_hh_tes!R25=0,"",RES_hh_tes!R25/RES_hh_fec!R25)</f>
        <v>0.70514816578258344</v>
      </c>
      <c r="S25" s="79">
        <f>IF(RES_hh_tes!S25=0,"",RES_hh_tes!S25/RES_hh_fec!S25)</f>
        <v>0.71589235792228179</v>
      </c>
      <c r="T25" s="79">
        <f>IF(RES_hh_tes!T25=0,"",RES_hh_tes!T25/RES_hh_fec!T25)</f>
        <v>0.7262172981147107</v>
      </c>
      <c r="U25" s="79">
        <f>IF(RES_hh_tes!U25=0,"",RES_hh_tes!U25/RES_hh_fec!U25)</f>
        <v>0.73909866968071702</v>
      </c>
      <c r="V25" s="79">
        <f>IF(RES_hh_tes!V25=0,"",RES_hh_tes!V25/RES_hh_fec!V25)</f>
        <v>0.75806533216267835</v>
      </c>
      <c r="W25" s="79">
        <f>IF(RES_hh_tes!W25=0,"",RES_hh_tes!W25/RES_hh_fec!W25)</f>
        <v>0.77308830134170836</v>
      </c>
      <c r="X25" s="79">
        <f>IF(RES_hh_tes!X25=0,"",RES_hh_tes!X25/RES_hh_fec!X25)</f>
        <v>0.78689885198114362</v>
      </c>
      <c r="Y25" s="79">
        <f>IF(RES_hh_tes!Y25=0,"",RES_hh_tes!Y25/RES_hh_fec!Y25)</f>
        <v>0.79855279787535005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X26" s="81" t="str">
        <f>IF(RES_hh_tes!X26=0,"",RES_hh_tes!X26/RES_hh_fec!X26)</f>
        <v/>
      </c>
      <c r="Y26" s="81" t="str">
        <f>IF(RES_hh_tes!Y26=0,"",RES_hh_tes!Y26/RES_hh_fec!Y26)</f>
        <v/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0.58725191432227497</v>
      </c>
      <c r="C27" s="70">
        <f>IF(RES_hh_tes!C27=0,"",RES_hh_tes!C27/RES_hh_fec!C27)</f>
        <v>0.5907278032312655</v>
      </c>
      <c r="D27" s="70">
        <f>IF(RES_hh_tes!D27=0,"",RES_hh_tes!D27/RES_hh_fec!D27)</f>
        <v>0.59426540226345204</v>
      </c>
      <c r="E27" s="70">
        <f>IF(RES_hh_tes!E27=0,"",RES_hh_tes!E27/RES_hh_fec!E27)</f>
        <v>0.59700920313550809</v>
      </c>
      <c r="F27" s="70">
        <f>IF(RES_hh_tes!F27=0,"",RES_hh_tes!F27/RES_hh_fec!F27)</f>
        <v>0.59678589557424944</v>
      </c>
      <c r="G27" s="70">
        <f>IF(RES_hh_tes!G27=0,"",RES_hh_tes!G27/RES_hh_fec!G27)</f>
        <v>0.60073147774999602</v>
      </c>
      <c r="H27" s="70">
        <f>IF(RES_hh_tes!H27=0,"",RES_hh_tes!H27/RES_hh_fec!H27)</f>
        <v>0.60796666200487548</v>
      </c>
      <c r="I27" s="70">
        <f>IF(RES_hh_tes!I27=0,"",RES_hh_tes!I27/RES_hh_fec!I27)</f>
        <v>0.61087967171002566</v>
      </c>
      <c r="J27" s="70">
        <f>IF(RES_hh_tes!J27=0,"",RES_hh_tes!J27/RES_hh_fec!J27)</f>
        <v>0.62171459199685841</v>
      </c>
      <c r="K27" s="70">
        <f>IF(RES_hh_tes!K27=0,"",RES_hh_tes!K27/RES_hh_fec!K27)</f>
        <v>0.61821535189858823</v>
      </c>
      <c r="L27" s="70">
        <f>IF(RES_hh_tes!L27=0,"",RES_hh_tes!L27/RES_hh_fec!L27)</f>
        <v>0.62120364027164232</v>
      </c>
      <c r="M27" s="70">
        <f>IF(RES_hh_tes!M27=0,"",RES_hh_tes!M27/RES_hh_fec!M27)</f>
        <v>0.61304055714902816</v>
      </c>
      <c r="N27" s="70">
        <f>IF(RES_hh_tes!N27=0,"",RES_hh_tes!N27/RES_hh_fec!N27)</f>
        <v>0.61192161300063719</v>
      </c>
      <c r="O27" s="70">
        <f>IF(RES_hh_tes!O27=0,"",RES_hh_tes!O27/RES_hh_fec!O27)</f>
        <v>0.6169121743411804</v>
      </c>
      <c r="P27" s="70">
        <f>IF(RES_hh_tes!P27=0,"",RES_hh_tes!P27/RES_hh_fec!P27)</f>
        <v>0.61357436049561609</v>
      </c>
      <c r="Q27" s="70">
        <f>IF(RES_hh_tes!Q27=0,"",RES_hh_tes!Q27/RES_hh_fec!Q27)</f>
        <v>0.62505925047996969</v>
      </c>
      <c r="R27" s="70">
        <f>IF(RES_hh_tes!R27=0,"",RES_hh_tes!R27/RES_hh_fec!R27)</f>
        <v>0.62990876757616965</v>
      </c>
      <c r="S27" s="70">
        <f>IF(RES_hh_tes!S27=0,"",RES_hh_tes!S27/RES_hh_fec!S27)</f>
        <v>0.62075088359003094</v>
      </c>
      <c r="T27" s="70">
        <f>IF(RES_hh_tes!T27=0,"",RES_hh_tes!T27/RES_hh_fec!T27)</f>
        <v>0.62465245562189142</v>
      </c>
      <c r="U27" s="70">
        <f>IF(RES_hh_tes!U27=0,"",RES_hh_tes!U27/RES_hh_fec!U27)</f>
        <v>0.62994753868189401</v>
      </c>
      <c r="V27" s="70">
        <f>IF(RES_hh_tes!V27=0,"",RES_hh_tes!V27/RES_hh_fec!V27)</f>
        <v>0.64154016105651268</v>
      </c>
      <c r="W27" s="70">
        <f>IF(RES_hh_tes!W27=0,"",RES_hh_tes!W27/RES_hh_fec!W27)</f>
        <v>0.64573930224330955</v>
      </c>
      <c r="X27" s="70">
        <f>IF(RES_hh_tes!X27=0,"",RES_hh_tes!X27/RES_hh_fec!X27)</f>
        <v>0.64628766006450467</v>
      </c>
      <c r="Y27" s="70">
        <f>IF(RES_hh_tes!Y27=0,"",RES_hh_tes!Y27/RES_hh_fec!Y27)</f>
        <v>0.64237820029101023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0.5730840137003792</v>
      </c>
      <c r="C28" s="78">
        <f>IF(RES_hh_tes!C28=0,"",RES_hh_tes!C28/RES_hh_fec!C28)</f>
        <v>0.57390066967976805</v>
      </c>
      <c r="D28" s="78">
        <f>IF(RES_hh_tes!D28=0,"",RES_hh_tes!D28/RES_hh_fec!D28)</f>
        <v>0.57465007448542382</v>
      </c>
      <c r="E28" s="78">
        <f>IF(RES_hh_tes!E28=0,"",RES_hh_tes!E28/RES_hh_fec!E28)</f>
        <v>0.5755053627090756</v>
      </c>
      <c r="F28" s="78">
        <f>IF(RES_hh_tes!F28=0,"",RES_hh_tes!F28/RES_hh_fec!F28)</f>
        <v>0.57643041873378942</v>
      </c>
      <c r="G28" s="78">
        <f>IF(RES_hh_tes!G28=0,"",RES_hh_tes!G28/RES_hh_fec!G28)</f>
        <v>0.57780802996139347</v>
      </c>
      <c r="H28" s="78">
        <f>IF(RES_hh_tes!H28=0,"",RES_hh_tes!H28/RES_hh_fec!H28)</f>
        <v>0.57929220833276285</v>
      </c>
      <c r="I28" s="78">
        <f>IF(RES_hh_tes!I28=0,"",RES_hh_tes!I28/RES_hh_fec!I28)</f>
        <v>0.58007301997064487</v>
      </c>
      <c r="J28" s="78">
        <f>IF(RES_hh_tes!J28=0,"",RES_hh_tes!J28/RES_hh_fec!J28)</f>
        <v>0.58028998673926291</v>
      </c>
      <c r="K28" s="78">
        <f>IF(RES_hh_tes!K28=0,"",RES_hh_tes!K28/RES_hh_fec!K28)</f>
        <v>0.58063005087171948</v>
      </c>
      <c r="L28" s="78">
        <f>IF(RES_hh_tes!L28=0,"",RES_hh_tes!L28/RES_hh_fec!L28)</f>
        <v>0.58093393657358006</v>
      </c>
      <c r="M28" s="78">
        <f>IF(RES_hh_tes!M28=0,"",RES_hh_tes!M28/RES_hh_fec!M28)</f>
        <v>0.58121302568419808</v>
      </c>
      <c r="N28" s="78">
        <f>IF(RES_hh_tes!N28=0,"",RES_hh_tes!N28/RES_hh_fec!N28)</f>
        <v>0.58152009361120705</v>
      </c>
      <c r="O28" s="78">
        <f>IF(RES_hh_tes!O28=0,"",RES_hh_tes!O28/RES_hh_fec!O28)</f>
        <v>0.58178992927246331</v>
      </c>
      <c r="P28" s="78">
        <f>IF(RES_hh_tes!P28=0,"",RES_hh_tes!P28/RES_hh_fec!P28)</f>
        <v>0.58188729249978266</v>
      </c>
      <c r="Q28" s="78">
        <f>IF(RES_hh_tes!Q28=0,"",RES_hh_tes!Q28/RES_hh_fec!Q28)</f>
        <v>0.5820035932738884</v>
      </c>
      <c r="R28" s="78">
        <f>IF(RES_hh_tes!R28=0,"",RES_hh_tes!R28/RES_hh_fec!R28)</f>
        <v>0.58243019983168021</v>
      </c>
      <c r="S28" s="78">
        <f>IF(RES_hh_tes!S28=0,"",RES_hh_tes!S28/RES_hh_fec!S28)</f>
        <v>0.58354019070318819</v>
      </c>
      <c r="T28" s="78">
        <f>IF(RES_hh_tes!T28=0,"",RES_hh_tes!T28/RES_hh_fec!T28)</f>
        <v>0.58384361443266508</v>
      </c>
      <c r="U28" s="78">
        <f>IF(RES_hh_tes!U28=0,"",RES_hh_tes!U28/RES_hh_fec!U28)</f>
        <v>0.58561621791763563</v>
      </c>
      <c r="V28" s="78">
        <f>IF(RES_hh_tes!V28=0,"",RES_hh_tes!V28/RES_hh_fec!V28)</f>
        <v>0.58831136061183698</v>
      </c>
      <c r="W28" s="78">
        <f>IF(RES_hh_tes!W28=0,"",RES_hh_tes!W28/RES_hh_fec!W28)</f>
        <v>0.59025347875164325</v>
      </c>
      <c r="X28" s="78">
        <f>IF(RES_hh_tes!X28=0,"",RES_hh_tes!X28/RES_hh_fec!X28)</f>
        <v>0.59227351059012834</v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0.58227671680649673</v>
      </c>
      <c r="C29" s="78">
        <f>IF(RES_hh_tes!C29=0,"",RES_hh_tes!C29/RES_hh_fec!C29)</f>
        <v>0.58304321894925104</v>
      </c>
      <c r="D29" s="78">
        <f>IF(RES_hh_tes!D29=0,"",RES_hh_tes!D29/RES_hh_fec!D29)</f>
        <v>0.58379096121482954</v>
      </c>
      <c r="E29" s="78">
        <f>IF(RES_hh_tes!E29=0,"",RES_hh_tes!E29/RES_hh_fec!E29)</f>
        <v>0.5847764285669218</v>
      </c>
      <c r="F29" s="78">
        <f>IF(RES_hh_tes!F29=0,"",RES_hh_tes!F29/RES_hh_fec!F29)</f>
        <v>0.58604112253943286</v>
      </c>
      <c r="G29" s="78">
        <f>IF(RES_hh_tes!G29=0,"",RES_hh_tes!G29/RES_hh_fec!G29)</f>
        <v>0.58750622719487366</v>
      </c>
      <c r="H29" s="78">
        <f>IF(RES_hh_tes!H29=0,"",RES_hh_tes!H29/RES_hh_fec!H29)</f>
        <v>0.58909210890258945</v>
      </c>
      <c r="I29" s="78">
        <f>IF(RES_hh_tes!I29=0,"",RES_hh_tes!I29/RES_hh_fec!I29)</f>
        <v>0.58982794908112524</v>
      </c>
      <c r="J29" s="78">
        <f>IF(RES_hh_tes!J29=0,"",RES_hh_tes!J29/RES_hh_fec!J29)</f>
        <v>0.58999694483013465</v>
      </c>
      <c r="K29" s="78">
        <f>IF(RES_hh_tes!K29=0,"",RES_hh_tes!K29/RES_hh_fec!K29)</f>
        <v>0.59040445861825197</v>
      </c>
      <c r="L29" s="78">
        <f>IF(RES_hh_tes!L29=0,"",RES_hh_tes!L29/RES_hh_fec!L29)</f>
        <v>0.59087564633825773</v>
      </c>
      <c r="M29" s="78">
        <f>IF(RES_hh_tes!M29=0,"",RES_hh_tes!M29/RES_hh_fec!M29)</f>
        <v>0.59133751432240933</v>
      </c>
      <c r="N29" s="78">
        <f>IF(RES_hh_tes!N29=0,"",RES_hh_tes!N29/RES_hh_fec!N29)</f>
        <v>0.59177308263669148</v>
      </c>
      <c r="O29" s="78">
        <f>IF(RES_hh_tes!O29=0,"",RES_hh_tes!O29/RES_hh_fec!O29)</f>
        <v>0.59217119622307379</v>
      </c>
      <c r="P29" s="78">
        <f>IF(RES_hh_tes!P29=0,"",RES_hh_tes!P29/RES_hh_fec!P29)</f>
        <v>0.59235366842882842</v>
      </c>
      <c r="Q29" s="78">
        <f>IF(RES_hh_tes!Q29=0,"",RES_hh_tes!Q29/RES_hh_fec!Q29)</f>
        <v>0.592559847994932</v>
      </c>
      <c r="R29" s="78">
        <f>IF(RES_hh_tes!R29=0,"",RES_hh_tes!R29/RES_hh_fec!R29)</f>
        <v>0.59313609543680812</v>
      </c>
      <c r="S29" s="78">
        <f>IF(RES_hh_tes!S29=0,"",RES_hh_tes!S29/RES_hh_fec!S29)</f>
        <v>0.59489129936551821</v>
      </c>
      <c r="T29" s="78">
        <f>IF(RES_hh_tes!T29=0,"",RES_hh_tes!T29/RES_hh_fec!T29)</f>
        <v>0.59793303593632596</v>
      </c>
      <c r="U29" s="78">
        <f>IF(RES_hh_tes!U29=0,"",RES_hh_tes!U29/RES_hh_fec!U29)</f>
        <v>0.60094950168386962</v>
      </c>
      <c r="V29" s="78">
        <f>IF(RES_hh_tes!V29=0,"",RES_hh_tes!V29/RES_hh_fec!V29)</f>
        <v>0.60408112730624652</v>
      </c>
      <c r="W29" s="78">
        <f>IF(RES_hh_tes!W29=0,"",RES_hh_tes!W29/RES_hh_fec!W29)</f>
        <v>0.60717315542077221</v>
      </c>
      <c r="X29" s="78">
        <f>IF(RES_hh_tes!X29=0,"",RES_hh_tes!X29/RES_hh_fec!X29)</f>
        <v>0.60957312453715484</v>
      </c>
      <c r="Y29" s="78">
        <f>IF(RES_hh_tes!Y29=0,"",RES_hh_tes!Y29/RES_hh_fec!Y29)</f>
        <v>0.61168090717409052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0.58137043315948189</v>
      </c>
      <c r="C30" s="78">
        <f>IF(RES_hh_tes!C30=0,"",RES_hh_tes!C30/RES_hh_fec!C30)</f>
        <v>0.58257955881992129</v>
      </c>
      <c r="D30" s="78">
        <f>IF(RES_hh_tes!D30=0,"",RES_hh_tes!D30/RES_hh_fec!D30)</f>
        <v>0.5839785973457825</v>
      </c>
      <c r="E30" s="78">
        <f>IF(RES_hh_tes!E30=0,"",RES_hh_tes!E30/RES_hh_fec!E30)</f>
        <v>0.58525974092526012</v>
      </c>
      <c r="F30" s="78">
        <f>IF(RES_hh_tes!F30=0,"",RES_hh_tes!F30/RES_hh_fec!F30)</f>
        <v>0.58647937058789812</v>
      </c>
      <c r="G30" s="78">
        <f>IF(RES_hh_tes!G30=0,"",RES_hh_tes!G30/RES_hh_fec!G30)</f>
        <v>0.58760902327904674</v>
      </c>
      <c r="H30" s="78">
        <f>IF(RES_hh_tes!H30=0,"",RES_hh_tes!H30/RES_hh_fec!H30)</f>
        <v>0.58873736105188257</v>
      </c>
      <c r="I30" s="78">
        <f>IF(RES_hh_tes!I30=0,"",RES_hh_tes!I30/RES_hh_fec!I30)</f>
        <v>0.5893279203766274</v>
      </c>
      <c r="J30" s="78">
        <f>IF(RES_hh_tes!J30=0,"",RES_hh_tes!J30/RES_hh_fec!J30)</f>
        <v>0.58968375183749611</v>
      </c>
      <c r="K30" s="78">
        <f>IF(RES_hh_tes!K30=0,"",RES_hh_tes!K30/RES_hh_fec!K30)</f>
        <v>0.59017262162231843</v>
      </c>
      <c r="L30" s="78">
        <f>IF(RES_hh_tes!L30=0,"",RES_hh_tes!L30/RES_hh_fec!L30)</f>
        <v>0.59070442656173894</v>
      </c>
      <c r="M30" s="78">
        <f>IF(RES_hh_tes!M30=0,"",RES_hh_tes!M30/RES_hh_fec!M30)</f>
        <v>0.59118143756822772</v>
      </c>
      <c r="N30" s="78">
        <f>IF(RES_hh_tes!N30=0,"",RES_hh_tes!N30/RES_hh_fec!N30)</f>
        <v>0.59161915764389617</v>
      </c>
      <c r="O30" s="78">
        <f>IF(RES_hh_tes!O30=0,"",RES_hh_tes!O30/RES_hh_fec!O30)</f>
        <v>0.59199972581702087</v>
      </c>
      <c r="P30" s="78">
        <f>IF(RES_hh_tes!P30=0,"",RES_hh_tes!P30/RES_hh_fec!P30)</f>
        <v>0.59230570934737048</v>
      </c>
      <c r="Q30" s="78">
        <f>IF(RES_hh_tes!Q30=0,"",RES_hh_tes!Q30/RES_hh_fec!Q30)</f>
        <v>0.59283279482764528</v>
      </c>
      <c r="R30" s="78">
        <f>IF(RES_hh_tes!R30=0,"",RES_hh_tes!R30/RES_hh_fec!R30)</f>
        <v>0.59397124734361562</v>
      </c>
      <c r="S30" s="78">
        <f>IF(RES_hh_tes!S30=0,"",RES_hh_tes!S30/RES_hh_fec!S30)</f>
        <v>0.59596069939983765</v>
      </c>
      <c r="T30" s="78">
        <f>IF(RES_hh_tes!T30=0,"",RES_hh_tes!T30/RES_hh_fec!T30)</f>
        <v>0.59871885316131168</v>
      </c>
      <c r="U30" s="78">
        <f>IF(RES_hh_tes!U30=0,"",RES_hh_tes!U30/RES_hh_fec!U30)</f>
        <v>0.60189006114189425</v>
      </c>
      <c r="V30" s="78">
        <f>IF(RES_hh_tes!V30=0,"",RES_hh_tes!V30/RES_hh_fec!V30)</f>
        <v>0.60509471564373241</v>
      </c>
      <c r="W30" s="78">
        <f>IF(RES_hh_tes!W30=0,"",RES_hh_tes!W30/RES_hh_fec!W30)</f>
        <v>0.60818214147838789</v>
      </c>
      <c r="X30" s="78">
        <f>IF(RES_hh_tes!X30=0,"",RES_hh_tes!X30/RES_hh_fec!X30)</f>
        <v>0.61119364531567366</v>
      </c>
      <c r="Y30" s="78">
        <f>IF(RES_hh_tes!Y30=0,"",RES_hh_tes!Y30/RES_hh_fec!Y30)</f>
        <v>0.61392213224846615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0.56615820878336565</v>
      </c>
      <c r="C31" s="78">
        <f>IF(RES_hh_tes!C31=0,"",RES_hh_tes!C31/RES_hh_fec!C31)</f>
        <v>0.56710853291180441</v>
      </c>
      <c r="D31" s="78">
        <f>IF(RES_hh_tes!D31=0,"",RES_hh_tes!D31/RES_hh_fec!D31)</f>
        <v>0.56814094870600362</v>
      </c>
      <c r="E31" s="78">
        <f>IF(RES_hh_tes!E31=0,"",RES_hh_tes!E31/RES_hh_fec!E31)</f>
        <v>0.56921493783444388</v>
      </c>
      <c r="F31" s="78">
        <f>IF(RES_hh_tes!F31=0,"",RES_hh_tes!F31/RES_hh_fec!F31)</f>
        <v>0.57026443041339159</v>
      </c>
      <c r="G31" s="78">
        <f>IF(RES_hh_tes!G31=0,"",RES_hh_tes!G31/RES_hh_fec!G31)</f>
        <v>0.5713130429468064</v>
      </c>
      <c r="H31" s="78">
        <f>IF(RES_hh_tes!H31=0,"",RES_hh_tes!H31/RES_hh_fec!H31)</f>
        <v>0.57242647961213367</v>
      </c>
      <c r="I31" s="78">
        <f>IF(RES_hh_tes!I31=0,"",RES_hh_tes!I31/RES_hh_fec!I31)</f>
        <v>0.57302569918712476</v>
      </c>
      <c r="J31" s="78">
        <f>IF(RES_hh_tes!J31=0,"",RES_hh_tes!J31/RES_hh_fec!J31)</f>
        <v>0.5732683354799385</v>
      </c>
      <c r="K31" s="78">
        <f>IF(RES_hh_tes!K31=0,"",RES_hh_tes!K31/RES_hh_fec!K31)</f>
        <v>0.5736075009134739</v>
      </c>
      <c r="L31" s="78">
        <f>IF(RES_hh_tes!L31=0,"",RES_hh_tes!L31/RES_hh_fec!L31)</f>
        <v>0.57393616324288932</v>
      </c>
      <c r="M31" s="78">
        <f>IF(RES_hh_tes!M31=0,"",RES_hh_tes!M31/RES_hh_fec!M31)</f>
        <v>0.57426001861004339</v>
      </c>
      <c r="N31" s="78">
        <f>IF(RES_hh_tes!N31=0,"",RES_hh_tes!N31/RES_hh_fec!N31)</f>
        <v>0.57451888537325069</v>
      </c>
      <c r="O31" s="78">
        <f>IF(RES_hh_tes!O31=0,"",RES_hh_tes!O31/RES_hh_fec!O31)</f>
        <v>0.57470070883502267</v>
      </c>
      <c r="P31" s="78">
        <f>IF(RES_hh_tes!P31=0,"",RES_hh_tes!P31/RES_hh_fec!P31)</f>
        <v>0.57481484338416089</v>
      </c>
      <c r="Q31" s="78">
        <f>IF(RES_hh_tes!Q31=0,"",RES_hh_tes!Q31/RES_hh_fec!Q31)</f>
        <v>0.57502403945014446</v>
      </c>
      <c r="R31" s="78">
        <f>IF(RES_hh_tes!R31=0,"",RES_hh_tes!R31/RES_hh_fec!R31)</f>
        <v>0.57570301601678286</v>
      </c>
      <c r="S31" s="78">
        <f>IF(RES_hh_tes!S31=0,"",RES_hh_tes!S31/RES_hh_fec!S31)</f>
        <v>0.57726508008200084</v>
      </c>
      <c r="T31" s="78">
        <f>IF(RES_hh_tes!T31=0,"",RES_hh_tes!T31/RES_hh_fec!T31)</f>
        <v>0.57909021380936754</v>
      </c>
      <c r="U31" s="78">
        <f>IF(RES_hh_tes!U31=0,"",RES_hh_tes!U31/RES_hh_fec!U31)</f>
        <v>0.58097023367042833</v>
      </c>
      <c r="V31" s="78">
        <f>IF(RES_hh_tes!V31=0,"",RES_hh_tes!V31/RES_hh_fec!V31)</f>
        <v>0.58271898105349051</v>
      </c>
      <c r="W31" s="78">
        <f>IF(RES_hh_tes!W31=0,"",RES_hh_tes!W31/RES_hh_fec!W31)</f>
        <v>0.58422687509041427</v>
      </c>
      <c r="X31" s="78">
        <f>IF(RES_hh_tes!X31=0,"",RES_hh_tes!X31/RES_hh_fec!X31)</f>
        <v>0.5856838434312811</v>
      </c>
      <c r="Y31" s="78">
        <f>IF(RES_hh_tes!Y31=0,"",RES_hh_tes!Y31/RES_hh_fec!Y31)</f>
        <v>0.58728250580800889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0.73978103670112383</v>
      </c>
      <c r="C32" s="81">
        <f>IF(RES_hh_tes!C32=0,"",RES_hh_tes!C32/RES_hh_fec!C32)</f>
        <v>0.74290754242525636</v>
      </c>
      <c r="D32" s="81">
        <f>IF(RES_hh_tes!D32=0,"",RES_hh_tes!D32/RES_hh_fec!D32)</f>
        <v>0.74583431524076793</v>
      </c>
      <c r="E32" s="81">
        <f>IF(RES_hh_tes!E32=0,"",RES_hh_tes!E32/RES_hh_fec!E32)</f>
        <v>0.7482974134846041</v>
      </c>
      <c r="F32" s="81">
        <f>IF(RES_hh_tes!F32=0,"",RES_hh_tes!F32/RES_hh_fec!F32)</f>
        <v>0.75054755714298083</v>
      </c>
      <c r="G32" s="81">
        <f>IF(RES_hh_tes!G32=0,"",RES_hh_tes!G32/RES_hh_fec!G32)</f>
        <v>0.75307237292356333</v>
      </c>
      <c r="H32" s="81">
        <f>IF(RES_hh_tes!H32=0,"",RES_hh_tes!H32/RES_hh_fec!H32)</f>
        <v>0.75580969923059393</v>
      </c>
      <c r="I32" s="81">
        <f>IF(RES_hh_tes!I32=0,"",RES_hh_tes!I32/RES_hh_fec!I32)</f>
        <v>0.75744654797316757</v>
      </c>
      <c r="J32" s="81">
        <f>IF(RES_hh_tes!J32=0,"",RES_hh_tes!J32/RES_hh_fec!J32)</f>
        <v>0.75865812743470118</v>
      </c>
      <c r="K32" s="81">
        <f>IF(RES_hh_tes!K32=0,"",RES_hh_tes!K32/RES_hh_fec!K32)</f>
        <v>0.76001194603701117</v>
      </c>
      <c r="L32" s="81">
        <f>IF(RES_hh_tes!L32=0,"",RES_hh_tes!L32/RES_hh_fec!L32)</f>
        <v>0.76077185001495418</v>
      </c>
      <c r="M32" s="81">
        <f>IF(RES_hh_tes!M32=0,"",RES_hh_tes!M32/RES_hh_fec!M32)</f>
        <v>0.7624863657011135</v>
      </c>
      <c r="N32" s="81">
        <f>IF(RES_hh_tes!N32=0,"",RES_hh_tes!N32/RES_hh_fec!N32)</f>
        <v>0.76456435477015339</v>
      </c>
      <c r="O32" s="81">
        <f>IF(RES_hh_tes!O32=0,"",RES_hh_tes!O32/RES_hh_fec!O32)</f>
        <v>0.76818573412557256</v>
      </c>
      <c r="P32" s="81">
        <f>IF(RES_hh_tes!P32=0,"",RES_hh_tes!P32/RES_hh_fec!P32)</f>
        <v>0.77188780816926794</v>
      </c>
      <c r="Q32" s="81">
        <f>IF(RES_hh_tes!Q32=0,"",RES_hh_tes!Q32/RES_hh_fec!Q32)</f>
        <v>0.77721944603601123</v>
      </c>
      <c r="R32" s="81">
        <f>IF(RES_hh_tes!R32=0,"",RES_hh_tes!R32/RES_hh_fec!R32)</f>
        <v>0.78383818732821264</v>
      </c>
      <c r="S32" s="81">
        <f>IF(RES_hh_tes!S32=0,"",RES_hh_tes!S32/RES_hh_fec!S32)</f>
        <v>0.79544848022284564</v>
      </c>
      <c r="T32" s="81">
        <f>IF(RES_hh_tes!T32=0,"",RES_hh_tes!T32/RES_hh_fec!T32)</f>
        <v>0.802498873392545</v>
      </c>
      <c r="U32" s="81">
        <f>IF(RES_hh_tes!U32=0,"",RES_hh_tes!U32/RES_hh_fec!U32)</f>
        <v>0.81695007871442349</v>
      </c>
      <c r="V32" s="81">
        <f>IF(RES_hh_tes!V32=0,"",RES_hh_tes!V32/RES_hh_fec!V32)</f>
        <v>0.824653050577697</v>
      </c>
      <c r="W32" s="81">
        <f>IF(RES_hh_tes!W32=0,"",RES_hh_tes!W32/RES_hh_fec!W32)</f>
        <v>0.83582019783592032</v>
      </c>
      <c r="X32" s="81">
        <f>IF(RES_hh_tes!X32=0,"",RES_hh_tes!X32/RES_hh_fec!X32)</f>
        <v>0.84558633578407771</v>
      </c>
      <c r="Y32" s="81">
        <f>IF(RES_hh_tes!Y32=0,"",RES_hh_tes!Y32/RES_hh_fec!Y32)</f>
        <v>0.85476115956999976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290.47749595011982</v>
      </c>
      <c r="C3" s="65">
        <f t="shared" si="0"/>
        <v>384.52982952000002</v>
      </c>
      <c r="D3" s="65">
        <f t="shared" si="0"/>
        <v>356.58905951999998</v>
      </c>
      <c r="E3" s="65">
        <f t="shared" si="0"/>
        <v>370.17449423999994</v>
      </c>
      <c r="F3" s="65">
        <f t="shared" si="0"/>
        <v>389.4068282400001</v>
      </c>
      <c r="G3" s="65">
        <f t="shared" si="0"/>
        <v>426.36274019999985</v>
      </c>
      <c r="H3" s="65">
        <f t="shared" si="0"/>
        <v>424.54029594974838</v>
      </c>
      <c r="I3" s="65">
        <f t="shared" si="0"/>
        <v>427.68809994974833</v>
      </c>
      <c r="J3" s="65">
        <f t="shared" si="0"/>
        <v>430.77234594974834</v>
      </c>
      <c r="K3" s="65">
        <f t="shared" si="0"/>
        <v>456.68788842974845</v>
      </c>
      <c r="L3" s="65">
        <f t="shared" si="0"/>
        <v>547.61488606377816</v>
      </c>
      <c r="M3" s="65">
        <f t="shared" si="0"/>
        <v>497.45673620307679</v>
      </c>
      <c r="N3" s="65">
        <f t="shared" si="0"/>
        <v>459.65622630974804</v>
      </c>
      <c r="O3" s="65">
        <f t="shared" si="0"/>
        <v>444.47311869908685</v>
      </c>
      <c r="P3" s="65">
        <f t="shared" si="0"/>
        <v>449.57896441692907</v>
      </c>
      <c r="Q3" s="65">
        <f t="shared" si="0"/>
        <v>421.69424930688774</v>
      </c>
      <c r="R3" s="65">
        <f t="shared" ref="R3:V3" si="1">SUM(R4,R15,R17,R27)</f>
        <v>447.04245098738545</v>
      </c>
      <c r="S3" s="65">
        <f t="shared" si="1"/>
        <v>459.62009848381734</v>
      </c>
      <c r="T3" s="65">
        <f t="shared" si="1"/>
        <v>466.79733526655639</v>
      </c>
      <c r="U3" s="65">
        <f t="shared" si="1"/>
        <v>435.37520001112063</v>
      </c>
      <c r="V3" s="65">
        <f t="shared" si="1"/>
        <v>420.02420963751075</v>
      </c>
      <c r="W3" s="65">
        <f t="shared" ref="W3:Y3" si="2">SUM(W4,W15,W17,W27)</f>
        <v>432.20637381261412</v>
      </c>
      <c r="X3" s="65">
        <f t="shared" si="2"/>
        <v>409.64099303502098</v>
      </c>
      <c r="Y3" s="65">
        <f t="shared" si="2"/>
        <v>392.03363481460622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189.11588347390827</v>
      </c>
      <c r="C4" s="69">
        <f t="shared" si="3"/>
        <v>277.99764650491466</v>
      </c>
      <c r="D4" s="69">
        <f t="shared" si="3"/>
        <v>249.47128520946194</v>
      </c>
      <c r="E4" s="69">
        <f t="shared" si="3"/>
        <v>261.37702113698327</v>
      </c>
      <c r="F4" s="69">
        <f t="shared" si="3"/>
        <v>274.16123825901502</v>
      </c>
      <c r="G4" s="69">
        <f t="shared" si="3"/>
        <v>303.66396540841424</v>
      </c>
      <c r="H4" s="69">
        <f t="shared" si="3"/>
        <v>299.92711451546654</v>
      </c>
      <c r="I4" s="69">
        <f t="shared" si="3"/>
        <v>310.41002364664541</v>
      </c>
      <c r="J4" s="69">
        <f t="shared" si="3"/>
        <v>311.12533179850186</v>
      </c>
      <c r="K4" s="69">
        <f t="shared" si="3"/>
        <v>341.77392593490373</v>
      </c>
      <c r="L4" s="69">
        <f t="shared" si="3"/>
        <v>407.97261779990095</v>
      </c>
      <c r="M4" s="69">
        <f t="shared" si="3"/>
        <v>370.87314265388392</v>
      </c>
      <c r="N4" s="69">
        <f t="shared" si="3"/>
        <v>337.12102886278109</v>
      </c>
      <c r="O4" s="69">
        <f t="shared" si="3"/>
        <v>322.14826620886515</v>
      </c>
      <c r="P4" s="69">
        <f t="shared" si="3"/>
        <v>323.42802718811151</v>
      </c>
      <c r="Q4" s="69">
        <f t="shared" si="3"/>
        <v>306.30723459623857</v>
      </c>
      <c r="R4" s="69">
        <f t="shared" ref="R4:V4" si="4">SUM(R5:R14)</f>
        <v>324.81284501565449</v>
      </c>
      <c r="S4" s="69">
        <f t="shared" si="4"/>
        <v>340.52998395137928</v>
      </c>
      <c r="T4" s="69">
        <f t="shared" si="4"/>
        <v>350.64852208886083</v>
      </c>
      <c r="U4" s="69">
        <f t="shared" si="4"/>
        <v>327.50281078001024</v>
      </c>
      <c r="V4" s="69">
        <f t="shared" si="4"/>
        <v>306.60417241710616</v>
      </c>
      <c r="W4" s="69">
        <f t="shared" ref="W4:Y4" si="5">SUM(W5:W14)</f>
        <v>315.2585505448659</v>
      </c>
      <c r="X4" s="69">
        <f t="shared" si="5"/>
        <v>296.30338883104162</v>
      </c>
      <c r="Y4" s="69">
        <f t="shared" si="5"/>
        <v>261.23611018550218</v>
      </c>
      <c r="DA4" s="88" t="s">
        <v>266</v>
      </c>
    </row>
    <row r="5" spans="1:105" ht="12" customHeight="1" x14ac:dyDescent="0.25">
      <c r="A5" s="28" t="s">
        <v>51</v>
      </c>
      <c r="B5" s="72">
        <v>42.897114992498089</v>
      </c>
      <c r="C5" s="72">
        <v>110.6224376083278</v>
      </c>
      <c r="D5" s="72">
        <v>70.096390935354137</v>
      </c>
      <c r="E5" s="72">
        <v>66.235724940014293</v>
      </c>
      <c r="F5" s="72">
        <v>65.693557879163038</v>
      </c>
      <c r="G5" s="72">
        <v>78.744992082105412</v>
      </c>
      <c r="H5" s="72">
        <v>67.445391004690762</v>
      </c>
      <c r="I5" s="72">
        <v>67.10440863443435</v>
      </c>
      <c r="J5" s="72">
        <v>66.934391528703344</v>
      </c>
      <c r="K5" s="72">
        <v>67.083011059453966</v>
      </c>
      <c r="L5" s="72">
        <v>88.052979132417661</v>
      </c>
      <c r="M5" s="72">
        <v>82.624936475268157</v>
      </c>
      <c r="N5" s="72">
        <v>48.153007811370642</v>
      </c>
      <c r="O5" s="72">
        <v>45.144015234712604</v>
      </c>
      <c r="P5" s="72">
        <v>45.581964722906477</v>
      </c>
      <c r="Q5" s="72">
        <v>42.655248010393407</v>
      </c>
      <c r="R5" s="72">
        <v>41.949889714120346</v>
      </c>
      <c r="S5" s="72">
        <v>35.517778615413761</v>
      </c>
      <c r="T5" s="72">
        <v>23.832058948906351</v>
      </c>
      <c r="U5" s="72">
        <v>16.890592985884599</v>
      </c>
      <c r="V5" s="72">
        <v>4.6371539056819397</v>
      </c>
      <c r="W5" s="72">
        <v>4.4742279434594359</v>
      </c>
      <c r="X5" s="72">
        <v>4.4593659288503238</v>
      </c>
      <c r="Y5" s="72">
        <v>4.0763840592835745</v>
      </c>
      <c r="DA5" s="89" t="s">
        <v>447</v>
      </c>
    </row>
    <row r="6" spans="1:105" ht="12" customHeight="1" x14ac:dyDescent="0.25">
      <c r="A6" s="28" t="s">
        <v>74</v>
      </c>
      <c r="B6" s="72">
        <v>7.4623462807527847</v>
      </c>
      <c r="C6" s="72">
        <v>7.5295993299228083</v>
      </c>
      <c r="D6" s="72">
        <v>6.8607372141643879</v>
      </c>
      <c r="E6" s="72">
        <v>7.2546355027541107</v>
      </c>
      <c r="F6" s="72">
        <v>7.1774691156282433</v>
      </c>
      <c r="G6" s="72">
        <v>8.0373087460920729</v>
      </c>
      <c r="H6" s="72">
        <v>8.1454309842651806</v>
      </c>
      <c r="I6" s="72">
        <v>6.9111039955129554</v>
      </c>
      <c r="J6" s="72">
        <v>6.7714556797508401</v>
      </c>
      <c r="K6" s="72">
        <v>5.9872761563375931</v>
      </c>
      <c r="L6" s="72">
        <v>4.8735815040000032</v>
      </c>
      <c r="M6" s="72">
        <v>4.8735815040000015</v>
      </c>
      <c r="N6" s="72">
        <v>4.8735815040000032</v>
      </c>
      <c r="O6" s="72">
        <v>4.8735815040000032</v>
      </c>
      <c r="P6" s="72">
        <v>5.3592155099999941</v>
      </c>
      <c r="Q6" s="72">
        <v>4.1408201340000002</v>
      </c>
      <c r="R6" s="72">
        <v>4.1408201340000019</v>
      </c>
      <c r="S6" s="72">
        <v>4.2471878039999869</v>
      </c>
      <c r="T6" s="72">
        <v>3.6322316100000114</v>
      </c>
      <c r="U6" s="72">
        <v>3.3217947539999928</v>
      </c>
      <c r="V6" s="72">
        <v>3.5086565699999803</v>
      </c>
      <c r="W6" s="72">
        <v>3.6810937260000123</v>
      </c>
      <c r="X6" s="72">
        <v>3.9224285099999943</v>
      </c>
      <c r="Y6" s="72">
        <v>6.3592192619999981</v>
      </c>
      <c r="DA6" s="89" t="s">
        <v>448</v>
      </c>
    </row>
    <row r="7" spans="1:105" ht="12" customHeight="1" x14ac:dyDescent="0.25">
      <c r="A7" s="28" t="s">
        <v>200</v>
      </c>
      <c r="B7" s="72">
        <v>16.057033506985565</v>
      </c>
      <c r="C7" s="72">
        <v>19.00634958996698</v>
      </c>
      <c r="D7" s="72">
        <v>18.948703878258911</v>
      </c>
      <c r="E7" s="72">
        <v>16.268426952058977</v>
      </c>
      <c r="F7" s="72">
        <v>16.2933260128146</v>
      </c>
      <c r="G7" s="72">
        <v>21.498589191214684</v>
      </c>
      <c r="H7" s="72">
        <v>24.008015009943275</v>
      </c>
      <c r="I7" s="72">
        <v>23.918625150997869</v>
      </c>
      <c r="J7" s="72">
        <v>23.531894316508794</v>
      </c>
      <c r="K7" s="72">
        <v>69.698930375857188</v>
      </c>
      <c r="L7" s="72">
        <v>81.196203881778587</v>
      </c>
      <c r="M7" s="72">
        <v>81.338957904409085</v>
      </c>
      <c r="N7" s="72">
        <v>81.461607943524172</v>
      </c>
      <c r="O7" s="72">
        <v>80.853421923611108</v>
      </c>
      <c r="P7" s="72">
        <v>81.294272378275409</v>
      </c>
      <c r="Q7" s="72">
        <v>77.463976531986589</v>
      </c>
      <c r="R7" s="72">
        <v>82.300157005274187</v>
      </c>
      <c r="S7" s="72">
        <v>90.81019069523191</v>
      </c>
      <c r="T7" s="72">
        <v>98.403200941074573</v>
      </c>
      <c r="U7" s="72">
        <v>98.377773032287607</v>
      </c>
      <c r="V7" s="72">
        <v>95.935800453860082</v>
      </c>
      <c r="W7" s="72">
        <v>93.366866255752797</v>
      </c>
      <c r="X7" s="72">
        <v>93.987354975929193</v>
      </c>
      <c r="Y7" s="72">
        <v>94.33243466818584</v>
      </c>
      <c r="DA7" s="89" t="s">
        <v>449</v>
      </c>
    </row>
    <row r="8" spans="1:105" ht="12" customHeight="1" x14ac:dyDescent="0.25">
      <c r="A8" s="28" t="s">
        <v>189</v>
      </c>
      <c r="B8" s="72">
        <v>122.69938869367184</v>
      </c>
      <c r="C8" s="72">
        <v>140.83925997669709</v>
      </c>
      <c r="D8" s="72">
        <v>153.56545318168452</v>
      </c>
      <c r="E8" s="72">
        <v>171.61823374215589</v>
      </c>
      <c r="F8" s="72">
        <v>184.99688525140917</v>
      </c>
      <c r="G8" s="72">
        <v>195.3830753890021</v>
      </c>
      <c r="H8" s="72">
        <v>200.32827751656734</v>
      </c>
      <c r="I8" s="72">
        <v>212.47588586570023</v>
      </c>
      <c r="J8" s="72">
        <v>213.8875902735389</v>
      </c>
      <c r="K8" s="72">
        <v>199.004708343255</v>
      </c>
      <c r="L8" s="72">
        <v>233.84985328170472</v>
      </c>
      <c r="M8" s="72">
        <v>202.03566677020666</v>
      </c>
      <c r="N8" s="72">
        <v>202.63283160388627</v>
      </c>
      <c r="O8" s="72">
        <v>191.27724754654145</v>
      </c>
      <c r="P8" s="72">
        <v>191.19257457692967</v>
      </c>
      <c r="Q8" s="72">
        <v>182.04718991985857</v>
      </c>
      <c r="R8" s="72">
        <v>196.42197816225999</v>
      </c>
      <c r="S8" s="72">
        <v>209.95482683673362</v>
      </c>
      <c r="T8" s="72">
        <v>224.7810305888799</v>
      </c>
      <c r="U8" s="72">
        <v>208.91265000783804</v>
      </c>
      <c r="V8" s="72">
        <v>202.52256148756419</v>
      </c>
      <c r="W8" s="72">
        <v>213.73636261965362</v>
      </c>
      <c r="X8" s="72">
        <v>193.9342394162621</v>
      </c>
      <c r="Y8" s="72">
        <v>156.46807219603275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30.574794339797165</v>
      </c>
      <c r="C17" s="69">
        <f t="shared" si="7"/>
        <v>38.222157717006411</v>
      </c>
      <c r="D17" s="69">
        <f t="shared" si="7"/>
        <v>36.810379029288612</v>
      </c>
      <c r="E17" s="69">
        <f t="shared" si="7"/>
        <v>37.917053973892138</v>
      </c>
      <c r="F17" s="69">
        <f t="shared" si="7"/>
        <v>39.952485695572562</v>
      </c>
      <c r="G17" s="69">
        <f t="shared" si="7"/>
        <v>45.452881176343823</v>
      </c>
      <c r="H17" s="69">
        <f t="shared" si="7"/>
        <v>46.863649254828367</v>
      </c>
      <c r="I17" s="69">
        <f t="shared" si="7"/>
        <v>49.273905101279666</v>
      </c>
      <c r="J17" s="69">
        <f t="shared" si="7"/>
        <v>53.383305169887677</v>
      </c>
      <c r="K17" s="69">
        <f t="shared" si="7"/>
        <v>54.894343781247727</v>
      </c>
      <c r="L17" s="69">
        <f t="shared" si="7"/>
        <v>74.374534360018885</v>
      </c>
      <c r="M17" s="69">
        <f t="shared" si="7"/>
        <v>63.779598755767111</v>
      </c>
      <c r="N17" s="69">
        <f t="shared" si="7"/>
        <v>60.0769915104174</v>
      </c>
      <c r="O17" s="69">
        <f t="shared" si="7"/>
        <v>60.050213241935992</v>
      </c>
      <c r="P17" s="69">
        <f t="shared" si="7"/>
        <v>58.461619594443604</v>
      </c>
      <c r="Q17" s="69">
        <f t="shared" si="7"/>
        <v>60.675420539610073</v>
      </c>
      <c r="R17" s="69">
        <f t="shared" ref="R17:V17" si="8">SUM(R18:R26)</f>
        <v>66.539398364873449</v>
      </c>
      <c r="S17" s="69">
        <f t="shared" si="8"/>
        <v>62.398575195375038</v>
      </c>
      <c r="T17" s="69">
        <f t="shared" si="8"/>
        <v>65.192659099597421</v>
      </c>
      <c r="U17" s="69">
        <f t="shared" si="8"/>
        <v>61.157497511163491</v>
      </c>
      <c r="V17" s="69">
        <f t="shared" si="8"/>
        <v>63.684092948116771</v>
      </c>
      <c r="W17" s="69">
        <f t="shared" ref="W17:Y17" si="9">SUM(W18:W26)</f>
        <v>65.445723274194165</v>
      </c>
      <c r="X17" s="69">
        <f t="shared" si="9"/>
        <v>59.913566088218793</v>
      </c>
      <c r="Y17" s="69">
        <f t="shared" si="9"/>
        <v>52.627612226317446</v>
      </c>
      <c r="DA17" s="88" t="s">
        <v>268</v>
      </c>
    </row>
    <row r="18" spans="1:105" ht="12" customHeight="1" x14ac:dyDescent="0.25">
      <c r="A18" s="28" t="s">
        <v>51</v>
      </c>
      <c r="B18" s="72">
        <v>5.1178112304023804</v>
      </c>
      <c r="C18" s="72">
        <v>11.970504413668856</v>
      </c>
      <c r="D18" s="72">
        <v>8.1531118401341107</v>
      </c>
      <c r="E18" s="72">
        <v>7.8024486759444347</v>
      </c>
      <c r="F18" s="72">
        <v>8.3439587832051352</v>
      </c>
      <c r="G18" s="72">
        <v>10.101500089798639</v>
      </c>
      <c r="H18" s="72">
        <v>9.0615071455540974</v>
      </c>
      <c r="I18" s="72">
        <v>9.402519999729078</v>
      </c>
      <c r="J18" s="72">
        <v>9.572952800789837</v>
      </c>
      <c r="K18" s="72">
        <v>9.423865134509354</v>
      </c>
      <c r="L18" s="72">
        <v>12.786298609834901</v>
      </c>
      <c r="M18" s="72">
        <v>9.4099243500397609</v>
      </c>
      <c r="N18" s="72">
        <v>6.1393466325653154</v>
      </c>
      <c r="O18" s="72">
        <v>5.9825908233786631</v>
      </c>
      <c r="P18" s="72">
        <v>5.7615724416854501</v>
      </c>
      <c r="Q18" s="72">
        <v>5.8426793754986441</v>
      </c>
      <c r="R18" s="72">
        <v>6.1627709636112495</v>
      </c>
      <c r="S18" s="72">
        <v>4.0711145796069665</v>
      </c>
      <c r="T18" s="72">
        <v>2.8267780497104966</v>
      </c>
      <c r="U18" s="72">
        <v>1.9353055894957418</v>
      </c>
      <c r="V18" s="72">
        <v>0.63732584839630302</v>
      </c>
      <c r="W18" s="72">
        <v>0.62267728475632633</v>
      </c>
      <c r="X18" s="72">
        <v>0.56542859397124867</v>
      </c>
      <c r="Y18" s="72">
        <v>0.48954523532222932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2.3497318096060575</v>
      </c>
      <c r="C19" s="72">
        <v>2.1504423987159496</v>
      </c>
      <c r="D19" s="72">
        <v>2.1061303525462458</v>
      </c>
      <c r="E19" s="72">
        <v>2.2554901965432999</v>
      </c>
      <c r="F19" s="72">
        <v>2.4060653535275192</v>
      </c>
      <c r="G19" s="72">
        <v>2.7211989850765947</v>
      </c>
      <c r="H19" s="72">
        <v>2.8883442183548755</v>
      </c>
      <c r="I19" s="72">
        <v>2.5558029129360276</v>
      </c>
      <c r="J19" s="72">
        <v>2.5560265370346302</v>
      </c>
      <c r="K19" s="72">
        <v>2.2198954678986813</v>
      </c>
      <c r="L19" s="72">
        <v>1.8678230999999996</v>
      </c>
      <c r="M19" s="72">
        <v>1.8678230999999992</v>
      </c>
      <c r="N19" s="72">
        <v>1.867823099999999</v>
      </c>
      <c r="O19" s="72">
        <v>1.8678230999999987</v>
      </c>
      <c r="P19" s="72">
        <v>2.0546054099999975</v>
      </c>
      <c r="Q19" s="72">
        <v>1.5890864219999994</v>
      </c>
      <c r="R19" s="72">
        <v>1.5890864219999992</v>
      </c>
      <c r="S19" s="72">
        <v>1.6293164580000008</v>
      </c>
      <c r="T19" s="72">
        <v>1.3936833899999996</v>
      </c>
      <c r="U19" s="72">
        <v>1.275866856000001</v>
      </c>
      <c r="V19" s="72">
        <v>1.3477062060000002</v>
      </c>
      <c r="W19" s="72">
        <v>1.4109248340000011</v>
      </c>
      <c r="X19" s="72">
        <v>1.5028792019999986</v>
      </c>
      <c r="Y19" s="72">
        <v>2.4367907519999998</v>
      </c>
      <c r="DA19" s="89" t="s">
        <v>459</v>
      </c>
    </row>
    <row r="20" spans="1:105" ht="12" customHeight="1" x14ac:dyDescent="0.25">
      <c r="A20" s="28" t="s">
        <v>200</v>
      </c>
      <c r="B20" s="72">
        <v>2.5360877330144365</v>
      </c>
      <c r="C20" s="72">
        <v>2.735339930033013</v>
      </c>
      <c r="D20" s="72">
        <v>2.792985641741081</v>
      </c>
      <c r="E20" s="72">
        <v>2.3184572879410217</v>
      </c>
      <c r="F20" s="72">
        <v>2.2935582271854082</v>
      </c>
      <c r="G20" s="72">
        <v>3.1823430087853111</v>
      </c>
      <c r="H20" s="72">
        <v>3.7200659100567264</v>
      </c>
      <c r="I20" s="72">
        <v>3.809455769002124</v>
      </c>
      <c r="J20" s="72">
        <v>4.1961866034912019</v>
      </c>
      <c r="K20" s="72">
        <v>11.55401102414287</v>
      </c>
      <c r="L20" s="72">
        <v>15.799045398221484</v>
      </c>
      <c r="M20" s="72">
        <v>15.656291375590923</v>
      </c>
      <c r="N20" s="72">
        <v>15.533641336475851</v>
      </c>
      <c r="O20" s="72">
        <v>16.141827356388944</v>
      </c>
      <c r="P20" s="72">
        <v>15.700976901724601</v>
      </c>
      <c r="Q20" s="72">
        <v>16.484124028013468</v>
      </c>
      <c r="R20" s="72">
        <v>17.945080114725766</v>
      </c>
      <c r="S20" s="72">
        <v>17.589632864768049</v>
      </c>
      <c r="T20" s="72">
        <v>18.950955538925495</v>
      </c>
      <c r="U20" s="72">
        <v>18.869412687712465</v>
      </c>
      <c r="V20" s="72">
        <v>20.052011306139878</v>
      </c>
      <c r="W20" s="72">
        <v>19.25811602424718</v>
      </c>
      <c r="X20" s="72">
        <v>18.606149624070685</v>
      </c>
      <c r="Y20" s="72">
        <v>18.242857891814058</v>
      </c>
      <c r="DA20" s="89" t="s">
        <v>460</v>
      </c>
    </row>
    <row r="21" spans="1:105" ht="12" customHeight="1" x14ac:dyDescent="0.25">
      <c r="A21" s="28" t="s">
        <v>189</v>
      </c>
      <c r="B21" s="72">
        <v>20.571163566774292</v>
      </c>
      <c r="C21" s="72">
        <v>21.365870974588592</v>
      </c>
      <c r="D21" s="72">
        <v>23.758151194867171</v>
      </c>
      <c r="E21" s="72">
        <v>25.540657813463383</v>
      </c>
      <c r="F21" s="72">
        <v>26.9089033316545</v>
      </c>
      <c r="G21" s="72">
        <v>29.447839092683278</v>
      </c>
      <c r="H21" s="72">
        <v>31.193731980862669</v>
      </c>
      <c r="I21" s="72">
        <v>33.506126419612436</v>
      </c>
      <c r="J21" s="72">
        <v>37.058139228572003</v>
      </c>
      <c r="K21" s="72">
        <v>31.69657215469682</v>
      </c>
      <c r="L21" s="72">
        <v>43.921367251962508</v>
      </c>
      <c r="M21" s="72">
        <v>36.845559930136432</v>
      </c>
      <c r="N21" s="72">
        <v>36.536180441376231</v>
      </c>
      <c r="O21" s="72">
        <v>36.057971962168388</v>
      </c>
      <c r="P21" s="72">
        <v>34.944464841033557</v>
      </c>
      <c r="Q21" s="72">
        <v>36.759530714097963</v>
      </c>
      <c r="R21" s="72">
        <v>40.842460864536434</v>
      </c>
      <c r="S21" s="72">
        <v>39.108511293000021</v>
      </c>
      <c r="T21" s="72">
        <v>42.021242120961425</v>
      </c>
      <c r="U21" s="72">
        <v>39.076912377955281</v>
      </c>
      <c r="V21" s="72">
        <v>41.64704958758059</v>
      </c>
      <c r="W21" s="72">
        <v>44.154005131190665</v>
      </c>
      <c r="X21" s="72">
        <v>39.239108668176861</v>
      </c>
      <c r="Y21" s="72">
        <v>31.458418347181158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70.786818136414382</v>
      </c>
      <c r="C27" s="69">
        <f t="shared" si="10"/>
        <v>68.310025298078898</v>
      </c>
      <c r="D27" s="69">
        <f t="shared" si="10"/>
        <v>70.307395281249484</v>
      </c>
      <c r="E27" s="69">
        <f t="shared" si="10"/>
        <v>70.88041912912459</v>
      </c>
      <c r="F27" s="69">
        <f t="shared" si="10"/>
        <v>75.293104285412468</v>
      </c>
      <c r="G27" s="69">
        <f t="shared" si="10"/>
        <v>77.245893615241798</v>
      </c>
      <c r="H27" s="69">
        <f t="shared" si="10"/>
        <v>77.749532179453439</v>
      </c>
      <c r="I27" s="69">
        <f t="shared" si="10"/>
        <v>68.004171201823269</v>
      </c>
      <c r="J27" s="69">
        <f t="shared" si="10"/>
        <v>66.263708981358846</v>
      </c>
      <c r="K27" s="69">
        <f t="shared" si="10"/>
        <v>60.019618713596941</v>
      </c>
      <c r="L27" s="69">
        <f t="shared" si="10"/>
        <v>65.267733903858399</v>
      </c>
      <c r="M27" s="69">
        <f t="shared" si="10"/>
        <v>62.803994793425787</v>
      </c>
      <c r="N27" s="69">
        <f t="shared" si="10"/>
        <v>62.458205936549561</v>
      </c>
      <c r="O27" s="69">
        <f t="shared" si="10"/>
        <v>62.274639248285723</v>
      </c>
      <c r="P27" s="69">
        <f t="shared" si="10"/>
        <v>67.68931763437395</v>
      </c>
      <c r="Q27" s="69">
        <f t="shared" si="10"/>
        <v>54.711594171039103</v>
      </c>
      <c r="R27" s="69">
        <f t="shared" ref="R27:V27" si="11">SUM(R28:R32)</f>
        <v>55.690207606857484</v>
      </c>
      <c r="S27" s="69">
        <f t="shared" si="11"/>
        <v>56.691539337063041</v>
      </c>
      <c r="T27" s="69">
        <f t="shared" si="11"/>
        <v>50.956154078098166</v>
      </c>
      <c r="U27" s="69">
        <f t="shared" si="11"/>
        <v>46.714891719946898</v>
      </c>
      <c r="V27" s="69">
        <f t="shared" si="11"/>
        <v>49.735944272287838</v>
      </c>
      <c r="W27" s="69">
        <f t="shared" ref="W27:Y27" si="12">SUM(W28:W32)</f>
        <v>51.502099993554054</v>
      </c>
      <c r="X27" s="69">
        <f t="shared" si="12"/>
        <v>53.424038115760609</v>
      </c>
      <c r="Y27" s="69">
        <f t="shared" si="12"/>
        <v>78.169912402786565</v>
      </c>
      <c r="DA27" s="88" t="s">
        <v>269</v>
      </c>
    </row>
    <row r="28" spans="1:105" ht="12" customHeight="1" x14ac:dyDescent="0.25">
      <c r="A28" s="28" t="s">
        <v>51</v>
      </c>
      <c r="B28" s="72">
        <v>9.0644872193150119E-3</v>
      </c>
      <c r="C28" s="72">
        <v>2.2187978003336176E-2</v>
      </c>
      <c r="D28" s="72">
        <v>1.5607224511796096E-2</v>
      </c>
      <c r="E28" s="72">
        <v>1.3826384041297745E-2</v>
      </c>
      <c r="F28" s="72">
        <v>1.4483337631867406E-2</v>
      </c>
      <c r="G28" s="72">
        <v>1.5907828095955659E-2</v>
      </c>
      <c r="H28" s="72">
        <v>1.3388879503462087E-2</v>
      </c>
      <c r="I28" s="72">
        <v>1.3358395584873251E-2</v>
      </c>
      <c r="J28" s="72">
        <v>1.2942700255140971E-2</v>
      </c>
      <c r="K28" s="72">
        <v>1.3410835785019521E-2</v>
      </c>
      <c r="L28" s="72">
        <v>2.226904152556022E-2</v>
      </c>
      <c r="M28" s="72">
        <v>1.9846097768996242E-2</v>
      </c>
      <c r="N28" s="72">
        <v>1.2332585812356984E-2</v>
      </c>
      <c r="O28" s="72">
        <v>1.1593360995850607E-2</v>
      </c>
      <c r="P28" s="72">
        <v>1.1689972337482698E-2</v>
      </c>
      <c r="Q28" s="72">
        <v>1.1593360995850607E-2</v>
      </c>
      <c r="R28" s="72">
        <v>1.1496749654218518E-2</v>
      </c>
      <c r="S28" s="72">
        <v>9.2746887966804904E-3</v>
      </c>
      <c r="T28" s="72">
        <v>7.0526279391424579E-3</v>
      </c>
      <c r="U28" s="72">
        <v>4.733955739972334E-3</v>
      </c>
      <c r="V28" s="72">
        <v>5.1368434321286786E-3</v>
      </c>
      <c r="W28" s="72">
        <v>4.6373443983402469E-3</v>
      </c>
      <c r="X28" s="72">
        <v>2.3186721991701226E-3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64.900845909641177</v>
      </c>
      <c r="C29" s="72">
        <v>62.159308271361255</v>
      </c>
      <c r="D29" s="72">
        <v>62.872482433289349</v>
      </c>
      <c r="E29" s="72">
        <v>62.329224300702599</v>
      </c>
      <c r="F29" s="72">
        <v>65.129389530844236</v>
      </c>
      <c r="G29" s="72">
        <v>66.8279902688313</v>
      </c>
      <c r="H29" s="72">
        <v>66.552722797379971</v>
      </c>
      <c r="I29" s="72">
        <v>56.625295091551003</v>
      </c>
      <c r="J29" s="72">
        <v>53.891145783214569</v>
      </c>
      <c r="K29" s="72">
        <v>49.264308375763683</v>
      </c>
      <c r="L29" s="72">
        <v>50.730075396000039</v>
      </c>
      <c r="M29" s="72">
        <v>50.730075395999975</v>
      </c>
      <c r="N29" s="72">
        <v>50.730075395999783</v>
      </c>
      <c r="O29" s="72">
        <v>50.730075395999599</v>
      </c>
      <c r="P29" s="72">
        <v>55.804807079999726</v>
      </c>
      <c r="Q29" s="72">
        <v>43.120851443999811</v>
      </c>
      <c r="R29" s="72">
        <v>43.120851443999832</v>
      </c>
      <c r="S29" s="72">
        <v>44.215683138000031</v>
      </c>
      <c r="T29" s="72">
        <v>37.816233840000208</v>
      </c>
      <c r="U29" s="72">
        <v>34.61219883000026</v>
      </c>
      <c r="V29" s="72">
        <v>36.540366984000421</v>
      </c>
      <c r="W29" s="72">
        <v>38.333477160000228</v>
      </c>
      <c r="X29" s="72">
        <v>40.839233688000306</v>
      </c>
      <c r="Y29" s="72">
        <v>66.204271386000485</v>
      </c>
      <c r="DA29" s="89" t="s">
        <v>468</v>
      </c>
    </row>
    <row r="30" spans="1:105" ht="12" customHeight="1" x14ac:dyDescent="0.25">
      <c r="A30" s="28" t="s">
        <v>189</v>
      </c>
      <c r="B30" s="72">
        <v>5.8769077395538787</v>
      </c>
      <c r="C30" s="72">
        <v>6.1285290487143085</v>
      </c>
      <c r="D30" s="72">
        <v>7.4193056234483379</v>
      </c>
      <c r="E30" s="72">
        <v>8.5373684443807036</v>
      </c>
      <c r="F30" s="72">
        <v>10.14923141693636</v>
      </c>
      <c r="G30" s="72">
        <v>10.40199551831453</v>
      </c>
      <c r="H30" s="72">
        <v>11.183420502570005</v>
      </c>
      <c r="I30" s="72">
        <v>11.365517714687389</v>
      </c>
      <c r="J30" s="72">
        <v>12.359620497889138</v>
      </c>
      <c r="K30" s="72">
        <v>10.74189950204824</v>
      </c>
      <c r="L30" s="72">
        <v>14.515389466332797</v>
      </c>
      <c r="M30" s="72">
        <v>12.054073299656817</v>
      </c>
      <c r="N30" s="72">
        <v>11.715797954737418</v>
      </c>
      <c r="O30" s="72">
        <v>11.532970491290271</v>
      </c>
      <c r="P30" s="72">
        <v>11.872820582036743</v>
      </c>
      <c r="Q30" s="72">
        <v>11.57914936604344</v>
      </c>
      <c r="R30" s="72">
        <v>12.557859413203433</v>
      </c>
      <c r="S30" s="72">
        <v>12.466581510266332</v>
      </c>
      <c r="T30" s="72">
        <v>13.132867610158812</v>
      </c>
      <c r="U30" s="72">
        <v>12.097958934206668</v>
      </c>
      <c r="V30" s="72">
        <v>13.190440444855291</v>
      </c>
      <c r="W30" s="72">
        <v>13.163985489155483</v>
      </c>
      <c r="X30" s="72">
        <v>12.582485755561127</v>
      </c>
      <c r="Y30" s="72">
        <v>11.965641016786073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16535.988552769122</v>
      </c>
      <c r="C3" s="65">
        <f>IF(RES_hh_fec!C3=0,0,1000*11630*RES_hh_fec!C3/RES_hh_num!C3)</f>
        <v>18053.501840215253</v>
      </c>
      <c r="D3" s="65">
        <f>IF(RES_hh_fec!D3=0,0,1000*11630*RES_hh_fec!D3/RES_hh_num!D3)</f>
        <v>17891.289302198267</v>
      </c>
      <c r="E3" s="65">
        <f>IF(RES_hh_fec!E3=0,0,1000*11630*RES_hh_fec!E3/RES_hh_num!E3)</f>
        <v>18672.752631058116</v>
      </c>
      <c r="F3" s="65">
        <f>IF(RES_hh_fec!F3=0,0,1000*11630*RES_hh_fec!F3/RES_hh_num!F3)</f>
        <v>18224.063515053094</v>
      </c>
      <c r="G3" s="65">
        <f>IF(RES_hh_fec!G3=0,0,1000*11630*RES_hh_fec!G3/RES_hh_num!G3)</f>
        <v>18553.152408970203</v>
      </c>
      <c r="H3" s="65">
        <f>IF(RES_hh_fec!H3=0,0,1000*11630*RES_hh_fec!H3/RES_hh_num!H3)</f>
        <v>18519.861476792397</v>
      </c>
      <c r="I3" s="65">
        <f>IF(RES_hh_fec!I3=0,0,1000*11630*RES_hh_fec!I3/RES_hh_num!I3)</f>
        <v>18299.517451050291</v>
      </c>
      <c r="J3" s="65">
        <f>IF(RES_hh_fec!J3=0,0,1000*11630*RES_hh_fec!J3/RES_hh_num!J3)</f>
        <v>18128.006033899353</v>
      </c>
      <c r="K3" s="65">
        <f>IF(RES_hh_fec!K3=0,0,1000*11630*RES_hh_fec!K3/RES_hh_num!K3)</f>
        <v>18945.5391896974</v>
      </c>
      <c r="L3" s="65">
        <f>IF(RES_hh_fec!L3=0,0,1000*11630*RES_hh_fec!L3/RES_hh_num!L3)</f>
        <v>17269.428913826476</v>
      </c>
      <c r="M3" s="65">
        <f>IF(RES_hh_fec!M3=0,0,1000*11630*RES_hh_fec!M3/RES_hh_num!M3)</f>
        <v>16487.989625071354</v>
      </c>
      <c r="N3" s="65">
        <f>IF(RES_hh_fec!N3=0,0,1000*11630*RES_hh_fec!N3/RES_hh_num!N3)</f>
        <v>17277.428721852299</v>
      </c>
      <c r="O3" s="65">
        <f>IF(RES_hh_fec!O3=0,0,1000*11630*RES_hh_fec!O3/RES_hh_num!O3)</f>
        <v>15902.741767209101</v>
      </c>
      <c r="P3" s="65">
        <f>IF(RES_hh_fec!P3=0,0,1000*11630*RES_hh_fec!P3/RES_hh_num!P3)</f>
        <v>15485.438692236492</v>
      </c>
      <c r="Q3" s="65">
        <f>IF(RES_hh_fec!Q3=0,0,1000*11630*RES_hh_fec!Q3/RES_hh_num!Q3)</f>
        <v>14017.67480494594</v>
      </c>
      <c r="R3" s="65">
        <f>IF(RES_hh_fec!R3=0,0,1000*11630*RES_hh_fec!R3/RES_hh_num!R3)</f>
        <v>14612.730121159053</v>
      </c>
      <c r="S3" s="65">
        <f>IF(RES_hh_fec!S3=0,0,1000*11630*RES_hh_fec!S3/RES_hh_num!S3)</f>
        <v>15049.344628862111</v>
      </c>
      <c r="T3" s="65">
        <f>IF(RES_hh_fec!T3=0,0,1000*11630*RES_hh_fec!T3/RES_hh_num!T3)</f>
        <v>15396.641547293175</v>
      </c>
      <c r="U3" s="65">
        <f>IF(RES_hh_fec!U3=0,0,1000*11630*RES_hh_fec!U3/RES_hh_num!U3)</f>
        <v>14719.291445071945</v>
      </c>
      <c r="V3" s="65">
        <f>IF(RES_hh_fec!V3=0,0,1000*11630*RES_hh_fec!V3/RES_hh_num!V3)</f>
        <v>14039.251306902386</v>
      </c>
      <c r="W3" s="65">
        <f>IF(RES_hh_fec!W3=0,0,1000*11630*RES_hh_fec!W3/RES_hh_num!W3)</f>
        <v>15225.08534564326</v>
      </c>
      <c r="X3" s="65">
        <f>IF(RES_hh_fec!X3=0,0,1000*11630*RES_hh_fec!X3/RES_hh_num!X3)</f>
        <v>14040.853538734638</v>
      </c>
      <c r="Y3" s="65">
        <f>IF(RES_hh_fec!Y3=0,0,1000*11630*RES_hh_fec!Y3/RES_hh_num!Y3)</f>
        <v>13338.708277648841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13434.739873091514</v>
      </c>
      <c r="C4" s="69">
        <f>IF(RES_hh_fec!C4=0,0,1000*11630*RES_hh_fec!C4/RES_hh_num!C4)</f>
        <v>14932.412990024466</v>
      </c>
      <c r="D4" s="69">
        <f>IF(RES_hh_fec!D4=0,0,1000*11630*RES_hh_fec!D4/RES_hh_num!D4)</f>
        <v>14698.461075556013</v>
      </c>
      <c r="E4" s="69">
        <f>IF(RES_hh_fec!E4=0,0,1000*11630*RES_hh_fec!E4/RES_hh_num!E4)</f>
        <v>15406.302951502988</v>
      </c>
      <c r="F4" s="69">
        <f>IF(RES_hh_fec!F4=0,0,1000*11630*RES_hh_fec!F4/RES_hh_num!F4)</f>
        <v>15005.945782171873</v>
      </c>
      <c r="G4" s="69">
        <f>IF(RES_hh_fec!G4=0,0,1000*11630*RES_hh_fec!G4/RES_hh_num!G4)</f>
        <v>15226.275926752727</v>
      </c>
      <c r="H4" s="69">
        <f>IF(RES_hh_fec!H4=0,0,1000*11630*RES_hh_fec!H4/RES_hh_num!H4)</f>
        <v>15115.356209844296</v>
      </c>
      <c r="I4" s="69">
        <f>IF(RES_hh_fec!I4=0,0,1000*11630*RES_hh_fec!I4/RES_hh_num!I4)</f>
        <v>14941.188505967702</v>
      </c>
      <c r="J4" s="69">
        <f>IF(RES_hh_fec!J4=0,0,1000*11630*RES_hh_fec!J4/RES_hh_num!J4)</f>
        <v>14579.149308687014</v>
      </c>
      <c r="K4" s="69">
        <f>IF(RES_hh_fec!K4=0,0,1000*11630*RES_hh_fec!K4/RES_hh_num!K4)</f>
        <v>15447.167914646907</v>
      </c>
      <c r="L4" s="69">
        <f>IF(RES_hh_fec!L4=0,0,1000*11630*RES_hh_fec!L4/RES_hh_num!L4)</f>
        <v>13618.866068880034</v>
      </c>
      <c r="M4" s="69">
        <f>IF(RES_hh_fec!M4=0,0,1000*11630*RES_hh_fec!M4/RES_hh_num!M4)</f>
        <v>13076.38195535828</v>
      </c>
      <c r="N4" s="69">
        <f>IF(RES_hh_fec!N4=0,0,1000*11630*RES_hh_fec!N4/RES_hh_num!N4)</f>
        <v>13746.907727079179</v>
      </c>
      <c r="O4" s="69">
        <f>IF(RES_hh_fec!O4=0,0,1000*11630*RES_hh_fec!O4/RES_hh_num!O4)</f>
        <v>12535.427038108483</v>
      </c>
      <c r="P4" s="69">
        <f>IF(RES_hh_fec!P4=0,0,1000*11630*RES_hh_fec!P4/RES_hh_num!P4)</f>
        <v>12256.397044932017</v>
      </c>
      <c r="Q4" s="69">
        <f>IF(RES_hh_fec!Q4=0,0,1000*11630*RES_hh_fec!Q4/RES_hh_num!Q4)</f>
        <v>10929.333291899846</v>
      </c>
      <c r="R4" s="69">
        <f>IF(RES_hh_fec!R4=0,0,1000*11630*RES_hh_fec!R4/RES_hh_num!R4)</f>
        <v>11352.172583656708</v>
      </c>
      <c r="S4" s="69">
        <f>IF(RES_hh_fec!S4=0,0,1000*11630*RES_hh_fec!S4/RES_hh_num!S4)</f>
        <v>11960.866575120477</v>
      </c>
      <c r="T4" s="69">
        <f>IF(RES_hh_fec!T4=0,0,1000*11630*RES_hh_fec!T4/RES_hh_num!T4)</f>
        <v>12262.371131014635</v>
      </c>
      <c r="U4" s="69">
        <f>IF(RES_hh_fec!U4=0,0,1000*11630*RES_hh_fec!U4/RES_hh_num!U4)</f>
        <v>11737.555293964022</v>
      </c>
      <c r="V4" s="69">
        <f>IF(RES_hh_fec!V4=0,0,1000*11630*RES_hh_fec!V4/RES_hh_num!V4)</f>
        <v>10980.382409795615</v>
      </c>
      <c r="W4" s="69">
        <f>IF(RES_hh_fec!W4=0,0,1000*11630*RES_hh_fec!W4/RES_hh_num!W4)</f>
        <v>11935.367885692716</v>
      </c>
      <c r="X4" s="69">
        <f>IF(RES_hh_fec!X4=0,0,1000*11630*RES_hh_fec!X4/RES_hh_num!X4)</f>
        <v>11031.499478005217</v>
      </c>
      <c r="Y4" s="69">
        <f>IF(RES_hh_fec!Y4=0,0,1000*11630*RES_hh_fec!Y4/RES_hh_num!Y4)</f>
        <v>10382.876391598724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7682.8785457131999</v>
      </c>
      <c r="C5" s="72">
        <f>IF(RES_hh_fec!C5=0,0,1000*11630*RES_hh_fec!C5/RES_hh_num!C5)</f>
        <v>20481.426523127244</v>
      </c>
      <c r="D5" s="72">
        <f>IF(RES_hh_fec!D5=0,0,1000*11630*RES_hh_fec!D5/RES_hh_num!D5)</f>
        <v>13312.440828823608</v>
      </c>
      <c r="E5" s="72">
        <f>IF(RES_hh_fec!E5=0,0,1000*11630*RES_hh_fec!E5/RES_hh_num!E5)</f>
        <v>12950.571193998667</v>
      </c>
      <c r="F5" s="72">
        <f>IF(RES_hh_fec!F5=0,0,1000*11630*RES_hh_fec!F5/RES_hh_num!F5)</f>
        <v>13200.581304832018</v>
      </c>
      <c r="G5" s="72">
        <f>IF(RES_hh_fec!G5=0,0,1000*11630*RES_hh_fec!G5/RES_hh_num!G5)</f>
        <v>15993.06717260432</v>
      </c>
      <c r="H5" s="72">
        <f>IF(RES_hh_fec!H5=0,0,1000*11630*RES_hh_fec!H5/RES_hh_num!H5)</f>
        <v>14059.08484685246</v>
      </c>
      <c r="I5" s="72">
        <f>IF(RES_hh_fec!I5=0,0,1000*11630*RES_hh_fec!I5/RES_hh_num!I5)</f>
        <v>14218.02624148983</v>
      </c>
      <c r="J5" s="72">
        <f>IF(RES_hh_fec!J5=0,0,1000*11630*RES_hh_fec!J5/RES_hh_num!J5)</f>
        <v>13857.604265186412</v>
      </c>
      <c r="K5" s="72">
        <f>IF(RES_hh_fec!K5=0,0,1000*11630*RES_hh_fec!K5/RES_hh_num!K5)</f>
        <v>14010.270181736139</v>
      </c>
      <c r="L5" s="72">
        <f>IF(RES_hh_fec!L5=0,0,1000*11630*RES_hh_fec!L5/RES_hh_num!L5)</f>
        <v>18637.486818138226</v>
      </c>
      <c r="M5" s="72">
        <f>IF(RES_hh_fec!M5=0,0,1000*11630*RES_hh_fec!M5/RES_hh_num!M5)</f>
        <v>17810.077672339979</v>
      </c>
      <c r="N5" s="72">
        <f>IF(RES_hh_fec!N5=0,0,1000*11630*RES_hh_fec!N5/RES_hh_num!N5)</f>
        <v>11122.723902519134</v>
      </c>
      <c r="O5" s="72">
        <f>IF(RES_hh_fec!O5=0,0,1000*11630*RES_hh_fec!O5/RES_hh_num!O5)</f>
        <v>11706.211129133293</v>
      </c>
      <c r="P5" s="72">
        <f>IF(RES_hh_fec!P5=0,0,1000*11630*RES_hh_fec!P5/RES_hh_num!P5)</f>
        <v>12673.59686817494</v>
      </c>
      <c r="Q5" s="72">
        <f>IF(RES_hh_fec!Q5=0,0,1000*11630*RES_hh_fec!Q5/RES_hh_num!Q5)</f>
        <v>12030.875379958581</v>
      </c>
      <c r="R5" s="72">
        <f>IF(RES_hh_fec!R5=0,0,1000*11630*RES_hh_fec!R5/RES_hh_num!R5)</f>
        <v>12930.391429706193</v>
      </c>
      <c r="S5" s="72">
        <f>IF(RES_hh_fec!S5=0,0,1000*11630*RES_hh_fec!S5/RES_hh_num!S5)</f>
        <v>13260.749116572886</v>
      </c>
      <c r="T5" s="72">
        <f>IF(RES_hh_fec!T5=0,0,1000*11630*RES_hh_fec!T5/RES_hh_num!T5)</f>
        <v>12364.154664840557</v>
      </c>
      <c r="U5" s="72">
        <f>IF(RES_hh_fec!U5=0,0,1000*11630*RES_hh_fec!U5/RES_hh_num!U5)</f>
        <v>13272.473698986903</v>
      </c>
      <c r="V5" s="72">
        <f>IF(RES_hh_fec!V5=0,0,1000*11630*RES_hh_fec!V5/RES_hh_num!V5)</f>
        <v>6659.733080504252</v>
      </c>
      <c r="W5" s="72">
        <f>IF(RES_hh_fec!W5=0,0,1000*11630*RES_hh_fec!W5/RES_hh_num!W5)</f>
        <v>10050.265210921887</v>
      </c>
      <c r="X5" s="72">
        <f>IF(RES_hh_fec!X5=0,0,1000*11630*RES_hh_fec!X5/RES_hh_num!X5)</f>
        <v>12860.188640999699</v>
      </c>
      <c r="Y5" s="72">
        <f>IF(RES_hh_fec!Y5=0,0,1000*11630*RES_hh_fec!Y5/RES_hh_num!Y5)</f>
        <v>11673.760200041426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16400.707709242579</v>
      </c>
      <c r="C6" s="72">
        <f>IF(RES_hh_fec!C6=0,0,1000*11630*RES_hh_fec!C6/RES_hh_num!C6)</f>
        <v>16740.746365581344</v>
      </c>
      <c r="D6" s="72">
        <f>IF(RES_hh_fec!D6=0,0,1000*11630*RES_hh_fec!D6/RES_hh_num!D6)</f>
        <v>15169.374206654869</v>
      </c>
      <c r="E6" s="72">
        <f>IF(RES_hh_fec!E6=0,0,1000*11630*RES_hh_fec!E6/RES_hh_num!E6)</f>
        <v>16186.637904442205</v>
      </c>
      <c r="F6" s="72">
        <f>IF(RES_hh_fec!F6=0,0,1000*11630*RES_hh_fec!F6/RES_hh_num!F6)</f>
        <v>16046.996440129817</v>
      </c>
      <c r="G6" s="72">
        <f>IF(RES_hh_fec!G6=0,0,1000*11630*RES_hh_fec!G6/RES_hh_num!G6)</f>
        <v>17869.549398928692</v>
      </c>
      <c r="H6" s="72">
        <f>IF(RES_hh_fec!H6=0,0,1000*11630*RES_hh_fec!H6/RES_hh_num!H6)</f>
        <v>18617.695607949267</v>
      </c>
      <c r="I6" s="72">
        <f>IF(RES_hh_fec!I6=0,0,1000*11630*RES_hh_fec!I6/RES_hh_num!I6)</f>
        <v>16445.377220753926</v>
      </c>
      <c r="J6" s="72">
        <f>IF(RES_hh_fec!J6=0,0,1000*11630*RES_hh_fec!J6/RES_hh_num!J6)</f>
        <v>17361.205794593447</v>
      </c>
      <c r="K6" s="72">
        <f>IF(RES_hh_fec!K6=0,0,1000*11630*RES_hh_fec!K6/RES_hh_num!K6)</f>
        <v>17092.793906377698</v>
      </c>
      <c r="L6" s="72">
        <f>IF(RES_hh_fec!L6=0,0,1000*11630*RES_hh_fec!L6/RES_hh_num!L6)</f>
        <v>15003.076923076931</v>
      </c>
      <c r="M6" s="72">
        <f>IF(RES_hh_fec!M6=0,0,1000*11630*RES_hh_fec!M6/RES_hh_num!M6)</f>
        <v>15291.803278688525</v>
      </c>
      <c r="N6" s="72">
        <f>IF(RES_hh_fec!N6=0,0,1000*11630*RES_hh_fec!N6/RES_hh_num!N6)</f>
        <v>15024.089635854349</v>
      </c>
      <c r="O6" s="72">
        <f>IF(RES_hh_fec!O6=0,0,1000*11630*RES_hh_fec!O6/RES_hh_num!O6)</f>
        <v>14806.349206349212</v>
      </c>
      <c r="P6" s="72">
        <f>IF(RES_hh_fec!P6=0,0,1000*11630*RES_hh_fec!P6/RES_hh_num!P6)</f>
        <v>16270.51724137929</v>
      </c>
      <c r="Q6" s="72">
        <f>IF(RES_hh_fec!Q6=0,0,1000*11630*RES_hh_fec!Q6/RES_hh_num!Q6)</f>
        <v>12571.48275862069</v>
      </c>
      <c r="R6" s="72">
        <f>IF(RES_hh_fec!R6=0,0,1000*11630*RES_hh_fec!R6/RES_hh_num!R6)</f>
        <v>12810.014054813779</v>
      </c>
      <c r="S6" s="72">
        <f>IF(RES_hh_fec!S6=0,0,1000*11630*RES_hh_fec!S6/RES_hh_num!S6)</f>
        <v>14121.525679758261</v>
      </c>
      <c r="T6" s="72">
        <f>IF(RES_hh_fec!T6=0,0,1000*11630*RES_hh_fec!T6/RES_hh_num!T6)</f>
        <v>13031.581092094577</v>
      </c>
      <c r="U6" s="72">
        <f>IF(RES_hh_fec!U6=0,0,1000*11630*RES_hh_fec!U6/RES_hh_num!U6)</f>
        <v>12329.806070826278</v>
      </c>
      <c r="V6" s="72">
        <f>IF(RES_hh_fec!V6=0,0,1000*11630*RES_hh_fec!V6/RES_hh_num!V6)</f>
        <v>12557.520325203179</v>
      </c>
      <c r="W6" s="72">
        <f>IF(RES_hh_fec!W6=0,0,1000*11630*RES_hh_fec!W6/RES_hh_num!W6)</f>
        <v>11641.415229885095</v>
      </c>
      <c r="X6" s="72">
        <f>IF(RES_hh_fec!X6=0,0,1000*11630*RES_hh_fec!X6/RES_hh_num!X6)</f>
        <v>10458.661417322819</v>
      </c>
      <c r="Y6" s="72">
        <f>IF(RES_hh_fec!Y6=0,0,1000*11630*RES_hh_fec!Y6/RES_hh_num!Y6)</f>
        <v>13051.025641025633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16423.225405289559</v>
      </c>
      <c r="C7" s="72">
        <f>IF(RES_hh_fec!C7=0,0,1000*11630*RES_hh_fec!C7/RES_hh_num!C7)</f>
        <v>18844.831530983716</v>
      </c>
      <c r="D7" s="72">
        <f>IF(RES_hh_fec!D7=0,0,1000*11630*RES_hh_fec!D7/RES_hh_num!D7)</f>
        <v>19567.142972278765</v>
      </c>
      <c r="E7" s="72">
        <f>IF(RES_hh_fec!E7=0,0,1000*11630*RES_hh_fec!E7/RES_hh_num!E7)</f>
        <v>17444.746023586962</v>
      </c>
      <c r="F7" s="72">
        <f>IF(RES_hh_fec!F7=0,0,1000*11630*RES_hh_fec!F7/RES_hh_num!F7)</f>
        <v>16577.237619172538</v>
      </c>
      <c r="G7" s="72">
        <f>IF(RES_hh_fec!G7=0,0,1000*11630*RES_hh_fec!G7/RES_hh_num!G7)</f>
        <v>19376.831838694241</v>
      </c>
      <c r="H7" s="72">
        <f>IF(RES_hh_fec!H7=0,0,1000*11630*RES_hh_fec!H7/RES_hh_num!H7)</f>
        <v>19395.868606343047</v>
      </c>
      <c r="I7" s="72">
        <f>IF(RES_hh_fec!I7=0,0,1000*11630*RES_hh_fec!I7/RES_hh_num!I7)</f>
        <v>15387.880543445995</v>
      </c>
      <c r="J7" s="72">
        <f>IF(RES_hh_fec!J7=0,0,1000*11630*RES_hh_fec!J7/RES_hh_num!J7)</f>
        <v>10824.03358350457</v>
      </c>
      <c r="K7" s="72">
        <f>IF(RES_hh_fec!K7=0,0,1000*11630*RES_hh_fec!K7/RES_hh_num!K7)</f>
        <v>20056.809738577456</v>
      </c>
      <c r="L7" s="72">
        <f>IF(RES_hh_fec!L7=0,0,1000*11630*RES_hh_fec!L7/RES_hh_num!L7)</f>
        <v>18328.167046227805</v>
      </c>
      <c r="M7" s="72">
        <f>IF(RES_hh_fec!M7=0,0,1000*11630*RES_hh_fec!M7/RES_hh_num!M7)</f>
        <v>16422.734289108881</v>
      </c>
      <c r="N7" s="72">
        <f>IF(RES_hh_fec!N7=0,0,1000*11630*RES_hh_fec!N7/RES_hh_num!N7)</f>
        <v>16102.487436250587</v>
      </c>
      <c r="O7" s="72">
        <f>IF(RES_hh_fec!O7=0,0,1000*11630*RES_hh_fec!O7/RES_hh_num!O7)</f>
        <v>15477.937472532645</v>
      </c>
      <c r="P7" s="72">
        <f>IF(RES_hh_fec!P7=0,0,1000*11630*RES_hh_fec!P7/RES_hh_num!P7)</f>
        <v>15011.451433473036</v>
      </c>
      <c r="Q7" s="72">
        <f>IF(RES_hh_fec!Q7=0,0,1000*11630*RES_hh_fec!Q7/RES_hh_num!Q7)</f>
        <v>13590.506006223673</v>
      </c>
      <c r="R7" s="72">
        <f>IF(RES_hh_fec!R7=0,0,1000*11630*RES_hh_fec!R7/RES_hh_num!R7)</f>
        <v>13835.944786209087</v>
      </c>
      <c r="S7" s="72">
        <f>IF(RES_hh_fec!S7=0,0,1000*11630*RES_hh_fec!S7/RES_hh_num!S7)</f>
        <v>14528.024014479308</v>
      </c>
      <c r="T7" s="72">
        <f>IF(RES_hh_fec!T7=0,0,1000*11630*RES_hh_fec!T7/RES_hh_num!T7)</f>
        <v>14952.593770753814</v>
      </c>
      <c r="U7" s="72">
        <f>IF(RES_hh_fec!U7=0,0,1000*11630*RES_hh_fec!U7/RES_hh_num!U7)</f>
        <v>14469.29312331879</v>
      </c>
      <c r="V7" s="72">
        <f>IF(RES_hh_fec!V7=0,0,1000*11630*RES_hh_fec!V7/RES_hh_num!V7)</f>
        <v>14095.602099992064</v>
      </c>
      <c r="W7" s="72">
        <f>IF(RES_hh_fec!W7=0,0,1000*11630*RES_hh_fec!W7/RES_hh_num!W7)</f>
        <v>13383.843725669489</v>
      </c>
      <c r="X7" s="72">
        <f>IF(RES_hh_fec!X7=0,0,1000*11630*RES_hh_fec!X7/RES_hh_num!X7)</f>
        <v>13210.336790832811</v>
      </c>
      <c r="Y7" s="72">
        <f>IF(RES_hh_fec!Y7=0,0,1000*11630*RES_hh_fec!Y7/RES_hh_num!Y7)</f>
        <v>12541.543980491702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15025.548346792009</v>
      </c>
      <c r="C8" s="72">
        <f>IF(RES_hh_fec!C8=0,0,1000*11630*RES_hh_fec!C8/RES_hh_num!C8)</f>
        <v>16540.847979259739</v>
      </c>
      <c r="D8" s="72">
        <f>IF(RES_hh_fec!D8=0,0,1000*11630*RES_hh_fec!D8/RES_hh_num!D8)</f>
        <v>16530.263379067375</v>
      </c>
      <c r="E8" s="72">
        <f>IF(RES_hh_fec!E8=0,0,1000*11630*RES_hh_fec!E8/RES_hh_num!E8)</f>
        <v>17084.107087709315</v>
      </c>
      <c r="F8" s="72">
        <f>IF(RES_hh_fec!F8=0,0,1000*11630*RES_hh_fec!F8/RES_hh_num!F8)</f>
        <v>17033.127900722309</v>
      </c>
      <c r="G8" s="72">
        <f>IF(RES_hh_fec!G8=0,0,1000*11630*RES_hh_fec!G8/RES_hh_num!G8)</f>
        <v>17005.651684194159</v>
      </c>
      <c r="H8" s="72">
        <f>IF(RES_hh_fec!H8=0,0,1000*11630*RES_hh_fec!H8/RES_hh_num!H8)</f>
        <v>16626.78209185167</v>
      </c>
      <c r="I8" s="72">
        <f>IF(RES_hh_fec!I8=0,0,1000*11630*RES_hh_fec!I8/RES_hh_num!I8)</f>
        <v>17113.772291865076</v>
      </c>
      <c r="J8" s="72">
        <f>IF(RES_hh_fec!J8=0,0,1000*11630*RES_hh_fec!J8/RES_hh_num!J8)</f>
        <v>16717.851449701189</v>
      </c>
      <c r="K8" s="72">
        <f>IF(RES_hh_fec!K8=0,0,1000*11630*RES_hh_fec!K8/RES_hh_num!K8)</f>
        <v>15252.649964381151</v>
      </c>
      <c r="L8" s="72">
        <f>IF(RES_hh_fec!L8=0,0,1000*11630*RES_hh_fec!L8/RES_hh_num!L8)</f>
        <v>17785.964002478078</v>
      </c>
      <c r="M8" s="72">
        <f>IF(RES_hh_fec!M8=0,0,1000*11630*RES_hh_fec!M8/RES_hh_num!M8)</f>
        <v>15328.59339526596</v>
      </c>
      <c r="N8" s="72">
        <f>IF(RES_hh_fec!N8=0,0,1000*11630*RES_hh_fec!N8/RES_hh_num!N8)</f>
        <v>15279.082480225794</v>
      </c>
      <c r="O8" s="72">
        <f>IF(RES_hh_fec!O8=0,0,1000*11630*RES_hh_fec!O8/RES_hh_num!O8)</f>
        <v>14357.248511072414</v>
      </c>
      <c r="P8" s="72">
        <f>IF(RES_hh_fec!P8=0,0,1000*11630*RES_hh_fec!P8/RES_hh_num!P8)</f>
        <v>13846.502214304617</v>
      </c>
      <c r="Q8" s="72">
        <f>IF(RES_hh_fec!Q8=0,0,1000*11630*RES_hh_fec!Q8/RES_hh_num!Q8)</f>
        <v>12475.11913143922</v>
      </c>
      <c r="R8" s="72">
        <f>IF(RES_hh_fec!R8=0,0,1000*11630*RES_hh_fec!R8/RES_hh_num!R8)</f>
        <v>12766.514666614761</v>
      </c>
      <c r="S8" s="72">
        <f>IF(RES_hh_fec!S8=0,0,1000*11630*RES_hh_fec!S8/RES_hh_num!S8)</f>
        <v>13084.620577793989</v>
      </c>
      <c r="T8" s="72">
        <f>IF(RES_hh_fec!T8=0,0,1000*11630*RES_hh_fec!T8/RES_hh_num!T8)</f>
        <v>13489.73753441322</v>
      </c>
      <c r="U8" s="72">
        <f>IF(RES_hh_fec!U8=0,0,1000*11630*RES_hh_fec!U8/RES_hh_num!U8)</f>
        <v>12360.35651579037</v>
      </c>
      <c r="V8" s="72">
        <f>IF(RES_hh_fec!V8=0,0,1000*11630*RES_hh_fec!V8/RES_hh_num!V8)</f>
        <v>11816.661278843974</v>
      </c>
      <c r="W8" s="72">
        <f>IF(RES_hh_fec!W8=0,0,1000*11630*RES_hh_fec!W8/RES_hh_num!W8)</f>
        <v>12737.682752097007</v>
      </c>
      <c r="X8" s="72">
        <f>IF(RES_hh_fec!X8=0,0,1000*11630*RES_hh_fec!X8/RES_hh_num!X8)</f>
        <v>11922.927312010905</v>
      </c>
      <c r="Y8" s="72">
        <f>IF(RES_hh_fec!Y8=0,0,1000*11630*RES_hh_fec!Y8/RES_hh_num!Y8)</f>
        <v>10274.488856499765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17145.88977888774</v>
      </c>
      <c r="C9" s="72">
        <f>IF(RES_hh_fec!C9=0,0,1000*11630*RES_hh_fec!C9/RES_hh_num!C9)</f>
        <v>18660.979977870928</v>
      </c>
      <c r="D9" s="72">
        <f>IF(RES_hh_fec!D9=0,0,1000*11630*RES_hh_fec!D9/RES_hh_num!D9)</f>
        <v>17974.160991710301</v>
      </c>
      <c r="E9" s="72">
        <f>IF(RES_hh_fec!E9=0,0,1000*11630*RES_hh_fec!E9/RES_hh_num!E9)</f>
        <v>18666.863996098211</v>
      </c>
      <c r="F9" s="72">
        <f>IF(RES_hh_fec!F9=0,0,1000*11630*RES_hh_fec!F9/RES_hh_num!F9)</f>
        <v>18126.891131062574</v>
      </c>
      <c r="G9" s="72">
        <f>IF(RES_hh_fec!G9=0,0,1000*11630*RES_hh_fec!G9/RES_hh_num!G9)</f>
        <v>17841.607677916822</v>
      </c>
      <c r="H9" s="72">
        <f>IF(RES_hh_fec!H9=0,0,1000*11630*RES_hh_fec!H9/RES_hh_num!H9)</f>
        <v>17642.610365288689</v>
      </c>
      <c r="I9" s="72">
        <f>IF(RES_hh_fec!I9=0,0,1000*11630*RES_hh_fec!I9/RES_hh_num!I9)</f>
        <v>17094.887533120658</v>
      </c>
      <c r="J9" s="72">
        <f>IF(RES_hh_fec!J9=0,0,1000*11630*RES_hh_fec!J9/RES_hh_num!J9)</f>
        <v>17021.399829630045</v>
      </c>
      <c r="K9" s="72">
        <f>IF(RES_hh_fec!K9=0,0,1000*11630*RES_hh_fec!K9/RES_hh_num!K9)</f>
        <v>18896.916930622967</v>
      </c>
      <c r="L9" s="72">
        <f>IF(RES_hh_fec!L9=0,0,1000*11630*RES_hh_fec!L9/RES_hh_num!L9)</f>
        <v>13620.992936782353</v>
      </c>
      <c r="M9" s="72">
        <f>IF(RES_hh_fec!M9=0,0,1000*11630*RES_hh_fec!M9/RES_hh_num!M9)</f>
        <v>14444.896919962162</v>
      </c>
      <c r="N9" s="72">
        <f>IF(RES_hh_fec!N9=0,0,1000*11630*RES_hh_fec!N9/RES_hh_num!N9)</f>
        <v>15386.946074815321</v>
      </c>
      <c r="O9" s="72">
        <f>IF(RES_hh_fec!O9=0,0,1000*11630*RES_hh_fec!O9/RES_hh_num!O9)</f>
        <v>13509.058488547909</v>
      </c>
      <c r="P9" s="72">
        <f>IF(RES_hh_fec!P9=0,0,1000*11630*RES_hh_fec!P9/RES_hh_num!P9)</f>
        <v>13435.043062597995</v>
      </c>
      <c r="Q9" s="72">
        <f>IF(RES_hh_fec!Q9=0,0,1000*11630*RES_hh_fec!Q9/RES_hh_num!Q9)</f>
        <v>11156.846665835104</v>
      </c>
      <c r="R9" s="72">
        <f>IF(RES_hh_fec!R9=0,0,1000*11630*RES_hh_fec!R9/RES_hh_num!R9)</f>
        <v>11159.644895530528</v>
      </c>
      <c r="S9" s="72">
        <f>IF(RES_hh_fec!S9=0,0,1000*11630*RES_hh_fec!S9/RES_hh_num!S9)</f>
        <v>12533.541686166645</v>
      </c>
      <c r="T9" s="72">
        <f>IF(RES_hh_fec!T9=0,0,1000*11630*RES_hh_fec!T9/RES_hh_num!T9)</f>
        <v>13312.043168237858</v>
      </c>
      <c r="U9" s="72">
        <f>IF(RES_hh_fec!U9=0,0,1000*11630*RES_hh_fec!U9/RES_hh_num!U9)</f>
        <v>12929.873916055112</v>
      </c>
      <c r="V9" s="72">
        <f>IF(RES_hh_fec!V9=0,0,1000*11630*RES_hh_fec!V9/RES_hh_num!V9)</f>
        <v>11916.498539666605</v>
      </c>
      <c r="W9" s="72">
        <f>IF(RES_hh_fec!W9=0,0,1000*11630*RES_hh_fec!W9/RES_hh_num!W9)</f>
        <v>12396.077276129325</v>
      </c>
      <c r="X9" s="72">
        <f>IF(RES_hh_fec!X9=0,0,1000*11630*RES_hh_fec!X9/RES_hh_num!X9)</f>
        <v>11771.837143693638</v>
      </c>
      <c r="Y9" s="72">
        <f>IF(RES_hh_fec!Y9=0,0,1000*11630*RES_hh_fec!Y9/RES_hh_num!Y9)</f>
        <v>11112.660042556738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10112.397951298481</v>
      </c>
      <c r="C11" s="72">
        <f>IF(RES_hh_fec!C11=0,0,1000*11630*RES_hh_fec!C11/RES_hh_num!C11)</f>
        <v>11063.522195848049</v>
      </c>
      <c r="D11" s="72">
        <f>IF(RES_hh_fec!D11=0,0,1000*11630*RES_hh_fec!D11/RES_hh_num!D11)</f>
        <v>11302.306766549895</v>
      </c>
      <c r="E11" s="72">
        <f>IF(RES_hh_fec!E11=0,0,1000*11630*RES_hh_fec!E11/RES_hh_num!E11)</f>
        <v>11903.22793284715</v>
      </c>
      <c r="F11" s="72">
        <f>IF(RES_hh_fec!F11=0,0,1000*11630*RES_hh_fec!F11/RES_hh_num!F11)</f>
        <v>11295.728203980716</v>
      </c>
      <c r="G11" s="72">
        <f>IF(RES_hh_fec!G11=0,0,1000*11630*RES_hh_fec!G11/RES_hh_num!G11)</f>
        <v>11763.639995204479</v>
      </c>
      <c r="H11" s="72">
        <f>IF(RES_hh_fec!H11=0,0,1000*11630*RES_hh_fec!H11/RES_hh_num!H11)</f>
        <v>11762.154716989231</v>
      </c>
      <c r="I11" s="72">
        <f>IF(RES_hh_fec!I11=0,0,1000*11630*RES_hh_fec!I11/RES_hh_num!I11)</f>
        <v>11813.166044441577</v>
      </c>
      <c r="J11" s="72">
        <f>IF(RES_hh_fec!J11=0,0,1000*11630*RES_hh_fec!J11/RES_hh_num!J11)</f>
        <v>11143.437908200431</v>
      </c>
      <c r="K11" s="72">
        <f>IF(RES_hh_fec!K11=0,0,1000*11630*RES_hh_fec!K11/RES_hh_num!K11)</f>
        <v>11006.637537874329</v>
      </c>
      <c r="L11" s="72">
        <f>IF(RES_hh_fec!L11=0,0,1000*11630*RES_hh_fec!L11/RES_hh_num!L11)</f>
        <v>12229.707228465822</v>
      </c>
      <c r="M11" s="72">
        <f>IF(RES_hh_fec!M11=0,0,1000*11630*RES_hh_fec!M11/RES_hh_num!M11)</f>
        <v>10479.934741651714</v>
      </c>
      <c r="N11" s="72">
        <f>IF(RES_hh_fec!N11=0,0,1000*11630*RES_hh_fec!N11/RES_hh_num!N11)</f>
        <v>11215.46461330161</v>
      </c>
      <c r="O11" s="72">
        <f>IF(RES_hh_fec!O11=0,0,1000*11630*RES_hh_fec!O11/RES_hh_num!O11)</f>
        <v>10692.317059558345</v>
      </c>
      <c r="P11" s="72">
        <f>IF(RES_hh_fec!P11=0,0,1000*11630*RES_hh_fec!P11/RES_hh_num!P11)</f>
        <v>10122.900633047318</v>
      </c>
      <c r="Q11" s="72">
        <f>IF(RES_hh_fec!Q11=0,0,1000*11630*RES_hh_fec!Q11/RES_hh_num!Q11)</f>
        <v>9933.8193601412568</v>
      </c>
      <c r="R11" s="72">
        <f>IF(RES_hh_fec!R11=0,0,1000*11630*RES_hh_fec!R11/RES_hh_num!R11)</f>
        <v>10861.233089305435</v>
      </c>
      <c r="S11" s="72">
        <f>IF(RES_hh_fec!S11=0,0,1000*11630*RES_hh_fec!S11/RES_hh_num!S11)</f>
        <v>10704.399256703669</v>
      </c>
      <c r="T11" s="72">
        <f>IF(RES_hh_fec!T11=0,0,1000*11630*RES_hh_fec!T11/RES_hh_num!T11)</f>
        <v>10473.355420510186</v>
      </c>
      <c r="U11" s="72">
        <f>IF(RES_hh_fec!U11=0,0,1000*11630*RES_hh_fec!U11/RES_hh_num!U11)</f>
        <v>10006.981555072716</v>
      </c>
      <c r="V11" s="72">
        <f>IF(RES_hh_fec!V11=0,0,1000*11630*RES_hh_fec!V11/RES_hh_num!V11)</f>
        <v>9462.8117730815538</v>
      </c>
      <c r="W11" s="72">
        <f>IF(RES_hh_fec!W11=0,0,1000*11630*RES_hh_fec!W11/RES_hh_num!W11)</f>
        <v>11067.588957466585</v>
      </c>
      <c r="X11" s="72">
        <f>IF(RES_hh_fec!X11=0,0,1000*11630*RES_hh_fec!X11/RES_hh_num!X11)</f>
        <v>9807.7508256880719</v>
      </c>
      <c r="Y11" s="72">
        <f>IF(RES_hh_fec!Y11=0,0,1000*11630*RES_hh_fec!Y11/RES_hh_num!Y11)</f>
        <v>9335.5165139496639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2092.8217665140273</v>
      </c>
      <c r="S12" s="72">
        <f>IF(RES_hh_fec!S12=0,0,1000*11630*RES_hh_fec!S12/RES_hh_num!S12)</f>
        <v>2285.5678640918227</v>
      </c>
      <c r="T12" s="72">
        <f>IF(RES_hh_fec!T12=0,0,1000*11630*RES_hh_fec!T12/RES_hh_num!T12)</f>
        <v>2637.2385018447853</v>
      </c>
      <c r="U12" s="72">
        <f>IF(RES_hh_fec!U12=0,0,1000*11630*RES_hh_fec!U12/RES_hh_num!U12)</f>
        <v>2769.6702540569977</v>
      </c>
      <c r="V12" s="72">
        <f>IF(RES_hh_fec!V12=0,0,1000*11630*RES_hh_fec!V12/RES_hh_num!V12)</f>
        <v>2875.048810970221</v>
      </c>
      <c r="W12" s="72">
        <f>IF(RES_hh_fec!W12=0,0,1000*11630*RES_hh_fec!W12/RES_hh_num!W12)</f>
        <v>3052.1116203393749</v>
      </c>
      <c r="X12" s="72">
        <f>IF(RES_hh_fec!X12=0,0,1000*11630*RES_hh_fec!X12/RES_hh_num!X12)</f>
        <v>2749.6223682015293</v>
      </c>
      <c r="Y12" s="72">
        <f>IF(RES_hh_fec!Y12=0,0,1000*11630*RES_hh_fec!Y12/RES_hh_num!Y12)</f>
        <v>2650.2138031730374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10743.812342478344</v>
      </c>
      <c r="C13" s="74">
        <f>IF(RES_hh_fec!C13=0,0,1000*11630*RES_hh_fec!C13/RES_hh_num!C13)</f>
        <v>12295.761528662097</v>
      </c>
      <c r="D13" s="74">
        <f>IF(RES_hh_fec!D13=0,0,1000*11630*RES_hh_fec!D13/RES_hh_num!D13)</f>
        <v>11183.037784472646</v>
      </c>
      <c r="E13" s="74">
        <f>IF(RES_hh_fec!E13=0,0,1000*11630*RES_hh_fec!E13/RES_hh_num!E13)</f>
        <v>12278.443476398086</v>
      </c>
      <c r="F13" s="74">
        <f>IF(RES_hh_fec!F13=0,0,1000*11630*RES_hh_fec!F13/RES_hh_num!F13)</f>
        <v>12480.976608449004</v>
      </c>
      <c r="G13" s="74">
        <f>IF(RES_hh_fec!G13=0,0,1000*11630*RES_hh_fec!G13/RES_hh_num!G13)</f>
        <v>9379.5133775324557</v>
      </c>
      <c r="H13" s="74">
        <f>IF(RES_hh_fec!H13=0,0,1000*11630*RES_hh_fec!H13/RES_hh_num!H13)</f>
        <v>11593.19853771783</v>
      </c>
      <c r="I13" s="74">
        <f>IF(RES_hh_fec!I13=0,0,1000*11630*RES_hh_fec!I13/RES_hh_num!I13)</f>
        <v>14650.727054916586</v>
      </c>
      <c r="J13" s="74">
        <f>IF(RES_hh_fec!J13=0,0,1000*11630*RES_hh_fec!J13/RES_hh_num!J13)</f>
        <v>11994.60390198499</v>
      </c>
      <c r="K13" s="74">
        <f>IF(RES_hh_fec!K13=0,0,1000*11630*RES_hh_fec!K13/RES_hh_num!K13)</f>
        <v>13229.814867919375</v>
      </c>
      <c r="L13" s="74">
        <f>IF(RES_hh_fec!L13=0,0,1000*11630*RES_hh_fec!L13/RES_hh_num!L13)</f>
        <v>9278.2834873379725</v>
      </c>
      <c r="M13" s="74">
        <f>IF(RES_hh_fec!M13=0,0,1000*11630*RES_hh_fec!M13/RES_hh_num!M13)</f>
        <v>4817.2879160322236</v>
      </c>
      <c r="N13" s="74">
        <f>IF(RES_hh_fec!N13=0,0,1000*11630*RES_hh_fec!N13/RES_hh_num!N13)</f>
        <v>14364.393038539569</v>
      </c>
      <c r="O13" s="74">
        <f>IF(RES_hh_fec!O13=0,0,1000*11630*RES_hh_fec!O13/RES_hh_num!O13)</f>
        <v>10260.62395307997</v>
      </c>
      <c r="P13" s="74">
        <f>IF(RES_hh_fec!P13=0,0,1000*11630*RES_hh_fec!P13/RES_hh_num!P13)</f>
        <v>18861.805425568749</v>
      </c>
      <c r="Q13" s="74">
        <f>IF(RES_hh_fec!Q13=0,0,1000*11630*RES_hh_fec!Q13/RES_hh_num!Q13)</f>
        <v>14142.45418137681</v>
      </c>
      <c r="R13" s="74">
        <f>IF(RES_hh_fec!R13=0,0,1000*11630*RES_hh_fec!R13/RES_hh_num!R13)</f>
        <v>14945.99199114196</v>
      </c>
      <c r="S13" s="74">
        <f>IF(RES_hh_fec!S13=0,0,1000*11630*RES_hh_fec!S13/RES_hh_num!S13)</f>
        <v>9841.5657877138838</v>
      </c>
      <c r="T13" s="74">
        <f>IF(RES_hh_fec!T13=0,0,1000*11630*RES_hh_fec!T13/RES_hh_num!T13)</f>
        <v>9568.7329635000951</v>
      </c>
      <c r="U13" s="74">
        <f>IF(RES_hh_fec!U13=0,0,1000*11630*RES_hh_fec!U13/RES_hh_num!U13)</f>
        <v>8809.3271865497118</v>
      </c>
      <c r="V13" s="74">
        <f>IF(RES_hh_fec!V13=0,0,1000*11630*RES_hh_fec!V13/RES_hh_num!V13)</f>
        <v>12311.217403685516</v>
      </c>
      <c r="W13" s="74">
        <f>IF(RES_hh_fec!W13=0,0,1000*11630*RES_hh_fec!W13/RES_hh_num!W13)</f>
        <v>12019.167180351067</v>
      </c>
      <c r="X13" s="74">
        <f>IF(RES_hh_fec!X13=0,0,1000*11630*RES_hh_fec!X13/RES_hh_num!X13)</f>
        <v>10460.622142544113</v>
      </c>
      <c r="Y13" s="74">
        <f>IF(RES_hh_fec!Y13=0,0,1000*11630*RES_hh_fec!Y13/RES_hh_num!Y13)</f>
        <v>10166.767998548738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56.637307970292412</v>
      </c>
      <c r="C14" s="76">
        <f>IF(RES_hh_fec!C14=0,0,1000*11630*RES_hh_fec!C14/RES_hh_num!C14)</f>
        <v>63.190025900669148</v>
      </c>
      <c r="D14" s="76">
        <f>IF(RES_hh_fec!D14=0,0,1000*11630*RES_hh_fec!D14/RES_hh_num!D14)</f>
        <v>61.496818903600854</v>
      </c>
      <c r="E14" s="76">
        <f>IF(RES_hh_fec!E14=0,0,1000*11630*RES_hh_fec!E14/RES_hh_num!E14)</f>
        <v>64.679310793223976</v>
      </c>
      <c r="F14" s="76">
        <f>IF(RES_hh_fec!F14=0,0,1000*11630*RES_hh_fec!F14/RES_hh_num!F14)</f>
        <v>63.420640072355667</v>
      </c>
      <c r="G14" s="76">
        <f>IF(RES_hh_fec!G14=0,0,1000*11630*RES_hh_fec!G14/RES_hh_num!G14)</f>
        <v>65.076182546507596</v>
      </c>
      <c r="H14" s="76">
        <f>IF(RES_hh_fec!H14=0,0,1000*11630*RES_hh_fec!H14/RES_hh_num!H14)</f>
        <v>64.790998730269337</v>
      </c>
      <c r="I14" s="76">
        <f>IF(RES_hh_fec!I14=0,0,1000*11630*RES_hh_fec!I14/RES_hh_num!I14)</f>
        <v>64.472229187452641</v>
      </c>
      <c r="J14" s="76">
        <f>IF(RES_hh_fec!J14=0,0,1000*11630*RES_hh_fec!J14/RES_hh_num!J14)</f>
        <v>64.126930789870343</v>
      </c>
      <c r="K14" s="76">
        <f>IF(RES_hh_fec!K14=0,0,1000*11630*RES_hh_fec!K14/RES_hh_num!K14)</f>
        <v>69.356140184650599</v>
      </c>
      <c r="L14" s="76">
        <f>IF(RES_hh_fec!L14=0,0,1000*11630*RES_hh_fec!L14/RES_hh_num!L14)</f>
        <v>61.304999260100004</v>
      </c>
      <c r="M14" s="76">
        <f>IF(RES_hh_fec!M14=0,0,1000*11630*RES_hh_fec!M14/RES_hh_num!M14)</f>
        <v>60.400108329844556</v>
      </c>
      <c r="N14" s="76">
        <f>IF(RES_hh_fec!N14=0,0,1000*11630*RES_hh_fec!N14/RES_hh_num!N14)</f>
        <v>64.197108029937354</v>
      </c>
      <c r="O14" s="76">
        <f>IF(RES_hh_fec!O14=0,0,1000*11630*RES_hh_fec!O14/RES_hh_num!O14)</f>
        <v>59.672691615832179</v>
      </c>
      <c r="P14" s="76">
        <f>IF(RES_hh_fec!P14=0,0,1000*11630*RES_hh_fec!P14/RES_hh_num!P14)</f>
        <v>58.415588068381339</v>
      </c>
      <c r="Q14" s="76">
        <f>IF(RES_hh_fec!Q14=0,0,1000*11630*RES_hh_fec!Q14/RES_hh_num!Q14)</f>
        <v>52.410878950336766</v>
      </c>
      <c r="R14" s="76">
        <f>IF(RES_hh_fec!R14=0,0,1000*11630*RES_hh_fec!R14/RES_hh_num!R14)</f>
        <v>54.594395109897405</v>
      </c>
      <c r="S14" s="76">
        <f>IF(RES_hh_fec!S14=0,0,1000*11630*RES_hh_fec!S14/RES_hh_num!S14)</f>
        <v>58.40702795266423</v>
      </c>
      <c r="T14" s="76">
        <f>IF(RES_hh_fec!T14=0,0,1000*11630*RES_hh_fec!T14/RES_hh_num!T14)</f>
        <v>61.467527079402934</v>
      </c>
      <c r="U14" s="76">
        <f>IF(RES_hh_fec!U14=0,0,1000*11630*RES_hh_fec!U14/RES_hh_num!U14)</f>
        <v>59.412035040832258</v>
      </c>
      <c r="V14" s="76">
        <f>IF(RES_hh_fec!V14=0,0,1000*11630*RES_hh_fec!V14/RES_hh_num!V14)</f>
        <v>57.013850723571707</v>
      </c>
      <c r="W14" s="76">
        <f>IF(RES_hh_fec!W14=0,0,1000*11630*RES_hh_fec!W14/RES_hh_num!W14)</f>
        <v>61.231473733646908</v>
      </c>
      <c r="X14" s="76">
        <f>IF(RES_hh_fec!X14=0,0,1000*11630*RES_hh_fec!X14/RES_hh_num!X14)</f>
        <v>58.097523128764585</v>
      </c>
      <c r="Y14" s="76">
        <f>IF(RES_hh_fec!Y14=0,0,1000*11630*RES_hh_fec!Y14/RES_hh_num!Y14)</f>
        <v>55.315693316941513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6.6308194812306044E-3</v>
      </c>
      <c r="C15" s="69">
        <f t="shared" si="0"/>
        <v>8.356532213713316E-3</v>
      </c>
      <c r="D15" s="69">
        <f t="shared" si="0"/>
        <v>1.0816605909473188E-2</v>
      </c>
      <c r="E15" s="69">
        <f t="shared" si="0"/>
        <v>1.35422723960843E-2</v>
      </c>
      <c r="F15" s="69">
        <f t="shared" si="0"/>
        <v>1.8741886295423692E-2</v>
      </c>
      <c r="G15" s="69">
        <f t="shared" si="0"/>
        <v>2.844579865914652E-2</v>
      </c>
      <c r="H15" s="69">
        <f t="shared" si="0"/>
        <v>9.7700592409948675E-2</v>
      </c>
      <c r="I15" s="69">
        <f t="shared" si="0"/>
        <v>0.11401245597241016</v>
      </c>
      <c r="J15" s="69">
        <f t="shared" si="0"/>
        <v>0.15842217888916013</v>
      </c>
      <c r="K15" s="69">
        <f t="shared" si="0"/>
        <v>0.19409978106607356</v>
      </c>
      <c r="L15" s="69">
        <f t="shared" si="0"/>
        <v>0.54244339700847621</v>
      </c>
      <c r="M15" s="69">
        <f t="shared" si="0"/>
        <v>0.30382907882982735</v>
      </c>
      <c r="N15" s="69">
        <f t="shared" si="0"/>
        <v>0.35515113146403565</v>
      </c>
      <c r="O15" s="69">
        <f t="shared" si="0"/>
        <v>0.34617040945881122</v>
      </c>
      <c r="P15" s="69">
        <f t="shared" si="0"/>
        <v>0.50625112061036881</v>
      </c>
      <c r="Q15" s="69">
        <f t="shared" si="0"/>
        <v>0.40053090301815553</v>
      </c>
      <c r="R15" s="69">
        <f t="shared" si="0"/>
        <v>0.4382159360469608</v>
      </c>
      <c r="S15" s="69">
        <f t="shared" si="0"/>
        <v>0.46836926872735368</v>
      </c>
      <c r="T15" s="69">
        <f t="shared" si="0"/>
        <v>0.66855438027352265</v>
      </c>
      <c r="U15" s="69">
        <f t="shared" si="0"/>
        <v>0.51681437893758786</v>
      </c>
      <c r="V15" s="69">
        <f t="shared" si="0"/>
        <v>0.57975707800967924</v>
      </c>
      <c r="W15" s="69">
        <f t="shared" si="0"/>
        <v>1.0820663651164797</v>
      </c>
      <c r="X15" s="69">
        <f t="shared" si="0"/>
        <v>1.1874290404490582</v>
      </c>
      <c r="Y15" s="69">
        <f t="shared" si="0"/>
        <v>1.2897527579342667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6.6308194812306044E-3</v>
      </c>
      <c r="C16" s="72">
        <f>IF(RES_hh_fec!C16=0,0,1000*11630*RES_hh_fec!C16/RES_hh_num!C$3)</f>
        <v>8.356532213713316E-3</v>
      </c>
      <c r="D16" s="72">
        <f>IF(RES_hh_fec!D16=0,0,1000*11630*RES_hh_fec!D16/RES_hh_num!D$3)</f>
        <v>1.0816605909473188E-2</v>
      </c>
      <c r="E16" s="72">
        <f>IF(RES_hh_fec!E16=0,0,1000*11630*RES_hh_fec!E16/RES_hh_num!E$3)</f>
        <v>1.35422723960843E-2</v>
      </c>
      <c r="F16" s="72">
        <f>IF(RES_hh_fec!F16=0,0,1000*11630*RES_hh_fec!F16/RES_hh_num!F$3)</f>
        <v>1.8741886295423692E-2</v>
      </c>
      <c r="G16" s="72">
        <f>IF(RES_hh_fec!G16=0,0,1000*11630*RES_hh_fec!G16/RES_hh_num!G$3)</f>
        <v>2.844579865914652E-2</v>
      </c>
      <c r="H16" s="72">
        <f>IF(RES_hh_fec!H16=0,0,1000*11630*RES_hh_fec!H16/RES_hh_num!H$3)</f>
        <v>9.7700592409948675E-2</v>
      </c>
      <c r="I16" s="72">
        <f>IF(RES_hh_fec!I16=0,0,1000*11630*RES_hh_fec!I16/RES_hh_num!I$3)</f>
        <v>0.11401245597241016</v>
      </c>
      <c r="J16" s="72">
        <f>IF(RES_hh_fec!J16=0,0,1000*11630*RES_hh_fec!J16/RES_hh_num!J$3)</f>
        <v>0.15842217888916013</v>
      </c>
      <c r="K16" s="72">
        <f>IF(RES_hh_fec!K16=0,0,1000*11630*RES_hh_fec!K16/RES_hh_num!K$3)</f>
        <v>0.19409978106607356</v>
      </c>
      <c r="L16" s="72">
        <f>IF(RES_hh_fec!L16=0,0,1000*11630*RES_hh_fec!L16/RES_hh_num!L$3)</f>
        <v>0.54244339700847621</v>
      </c>
      <c r="M16" s="72">
        <f>IF(RES_hh_fec!M16=0,0,1000*11630*RES_hh_fec!M16/RES_hh_num!M$3)</f>
        <v>0.30382907882982735</v>
      </c>
      <c r="N16" s="72">
        <f>IF(RES_hh_fec!N16=0,0,1000*11630*RES_hh_fec!N16/RES_hh_num!N$3)</f>
        <v>0.35515113146403565</v>
      </c>
      <c r="O16" s="72">
        <f>IF(RES_hh_fec!O16=0,0,1000*11630*RES_hh_fec!O16/RES_hh_num!O$3)</f>
        <v>0.34617040945881122</v>
      </c>
      <c r="P16" s="72">
        <f>IF(RES_hh_fec!P16=0,0,1000*11630*RES_hh_fec!P16/RES_hh_num!P$3)</f>
        <v>0.50625112061036881</v>
      </c>
      <c r="Q16" s="72">
        <f>IF(RES_hh_fec!Q16=0,0,1000*11630*RES_hh_fec!Q16/RES_hh_num!Q$3)</f>
        <v>0.40053090301815553</v>
      </c>
      <c r="R16" s="72">
        <f>IF(RES_hh_fec!R16=0,0,1000*11630*RES_hh_fec!R16/RES_hh_num!R$3)</f>
        <v>0.4382159360469608</v>
      </c>
      <c r="S16" s="72">
        <f>IF(RES_hh_fec!S16=0,0,1000*11630*RES_hh_fec!S16/RES_hh_num!S$3)</f>
        <v>0.46836926872735368</v>
      </c>
      <c r="T16" s="72">
        <f>IF(RES_hh_fec!T16=0,0,1000*11630*RES_hh_fec!T16/RES_hh_num!T$3)</f>
        <v>0.66855438027352265</v>
      </c>
      <c r="U16" s="72">
        <f>IF(RES_hh_fec!U16=0,0,1000*11630*RES_hh_fec!U16/RES_hh_num!U$3)</f>
        <v>0.51681437893758786</v>
      </c>
      <c r="V16" s="72">
        <f>IF(RES_hh_fec!V16=0,0,1000*11630*RES_hh_fec!V16/RES_hh_num!V$3)</f>
        <v>0.57975707800967924</v>
      </c>
      <c r="W16" s="72">
        <f>IF(RES_hh_fec!W16=0,0,1000*11630*RES_hh_fec!W16/RES_hh_num!W$3)</f>
        <v>1.0820663651164797</v>
      </c>
      <c r="X16" s="72">
        <f>IF(RES_hh_fec!X16=0,0,1000*11630*RES_hh_fec!X16/RES_hh_num!X$3)</f>
        <v>1.1874290404490582</v>
      </c>
      <c r="Y16" s="72">
        <f>IF(RES_hh_fec!Y16=0,0,1000*11630*RES_hh_fec!Y16/RES_hh_num!Y$3)</f>
        <v>1.2897527579342667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2348.0334023713453</v>
      </c>
      <c r="C17" s="69">
        <f>IF(RES_hh_fec!C17=0,0,1000*11630*RES_hh_fec!C17/RES_hh_num!C17)</f>
        <v>2367.7791388804981</v>
      </c>
      <c r="D17" s="69">
        <f>IF(RES_hh_fec!D17=0,0,1000*11630*RES_hh_fec!D17/RES_hh_num!D17)</f>
        <v>2374.1876409318056</v>
      </c>
      <c r="E17" s="69">
        <f>IF(RES_hh_fec!E17=0,0,1000*11630*RES_hh_fec!E17/RES_hh_num!E17)</f>
        <v>2388.8124690246791</v>
      </c>
      <c r="F17" s="69">
        <f>IF(RES_hh_fec!F17=0,0,1000*11630*RES_hh_fec!F17/RES_hh_num!F17)</f>
        <v>2281.1393260456343</v>
      </c>
      <c r="G17" s="69">
        <f>IF(RES_hh_fec!G17=0,0,1000*11630*RES_hh_fec!G17/RES_hh_num!G17)</f>
        <v>2405.6253221333695</v>
      </c>
      <c r="H17" s="69">
        <f>IF(RES_hh_fec!H17=0,0,1000*11630*RES_hh_fec!H17/RES_hh_num!H17)</f>
        <v>2454.8486939165941</v>
      </c>
      <c r="I17" s="69">
        <f>IF(RES_hh_fec!I17=0,0,1000*11630*RES_hh_fec!I17/RES_hh_num!I17)</f>
        <v>2458.5760564813982</v>
      </c>
      <c r="J17" s="69">
        <f>IF(RES_hh_fec!J17=0,0,1000*11630*RES_hh_fec!J17/RES_hh_num!J17)</f>
        <v>2614.1129152445933</v>
      </c>
      <c r="K17" s="69">
        <f>IF(RES_hh_fec!K17=0,0,1000*11630*RES_hh_fec!K17/RES_hh_num!K17)</f>
        <v>2566.6167920059979</v>
      </c>
      <c r="L17" s="69">
        <f>IF(RES_hh_fec!L17=0,0,1000*11630*RES_hh_fec!L17/RES_hh_num!L17)</f>
        <v>2694.0873473016541</v>
      </c>
      <c r="M17" s="69">
        <f>IF(RES_hh_fec!M17=0,0,1000*11630*RES_hh_fec!M17/RES_hh_num!M17)</f>
        <v>2504.5225210223039</v>
      </c>
      <c r="N17" s="69">
        <f>IF(RES_hh_fec!N17=0,0,1000*11630*RES_hh_fec!N17/RES_hh_num!N17)</f>
        <v>2596.2487515609391</v>
      </c>
      <c r="O17" s="69">
        <f>IF(RES_hh_fec!O17=0,0,1000*11630*RES_hh_fec!O17/RES_hh_num!O17)</f>
        <v>2479.0393670321419</v>
      </c>
      <c r="P17" s="69">
        <f>IF(RES_hh_fec!P17=0,0,1000*11630*RES_hh_fec!P17/RES_hh_num!P17)</f>
        <v>2341.560445162816</v>
      </c>
      <c r="Q17" s="69">
        <f>IF(RES_hh_fec!Q17=0,0,1000*11630*RES_hh_fec!Q17/RES_hh_num!Q17)</f>
        <v>2302.9941868869068</v>
      </c>
      <c r="R17" s="69">
        <f>IF(RES_hh_fec!R17=0,0,1000*11630*RES_hh_fec!R17/RES_hh_num!R17)</f>
        <v>2457.8030250782517</v>
      </c>
      <c r="S17" s="69">
        <f>IF(RES_hh_fec!S17=0,0,1000*11630*RES_hh_fec!S17/RES_hh_num!S17)</f>
        <v>2306.8432171760874</v>
      </c>
      <c r="T17" s="69">
        <f>IF(RES_hh_fec!T17=0,0,1000*11630*RES_hh_fec!T17/RES_hh_num!T17)</f>
        <v>2363.6915952965537</v>
      </c>
      <c r="U17" s="69">
        <f>IF(RES_hh_fec!U17=0,0,1000*11630*RES_hh_fec!U17/RES_hh_num!U17)</f>
        <v>2261.0835508089704</v>
      </c>
      <c r="V17" s="69">
        <f>IF(RES_hh_fec!V17=0,0,1000*11630*RES_hh_fec!V17/RES_hh_num!V17)</f>
        <v>2320.2460581877162</v>
      </c>
      <c r="W17" s="69">
        <f>IF(RES_hh_fec!W17=0,0,1000*11630*RES_hh_fec!W17/RES_hh_num!W17)</f>
        <v>2530.98552586597</v>
      </c>
      <c r="X17" s="69">
        <f>IF(RES_hh_fec!X17=0,0,1000*11630*RES_hh_fec!X17/RES_hh_num!X17)</f>
        <v>2267.5387852814697</v>
      </c>
      <c r="Y17" s="69">
        <f>IF(RES_hh_fec!Y17=0,0,1000*11630*RES_hh_fec!Y17/RES_hh_num!Y17)</f>
        <v>2109.2790267740374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1513.2252712191314</v>
      </c>
      <c r="C18" s="72">
        <f>IF(RES_hh_fec!C18=0,0,1000*11630*RES_hh_fec!C18/RES_hh_num!C18)</f>
        <v>3510.864866337256</v>
      </c>
      <c r="D18" s="72">
        <f>IF(RES_hh_fec!D18=0,0,1000*11630*RES_hh_fec!D18/RES_hh_num!D18)</f>
        <v>2354.5601368110079</v>
      </c>
      <c r="E18" s="72">
        <f>IF(RES_hh_fec!E18=0,0,1000*11630*RES_hh_fec!E18/RES_hh_num!E18)</f>
        <v>2208.3581369470726</v>
      </c>
      <c r="F18" s="72">
        <f>IF(RES_hh_fec!F18=0,0,1000*11630*RES_hh_fec!F18/RES_hh_num!F18)</f>
        <v>2327.6854646543361</v>
      </c>
      <c r="G18" s="72">
        <f>IF(RES_hh_fec!G18=0,0,1000*11630*RES_hh_fec!G18/RES_hh_num!G18)</f>
        <v>2803.1394726721869</v>
      </c>
      <c r="H18" s="72">
        <f>IF(RES_hh_fec!H18=0,0,1000*11630*RES_hh_fec!H18/RES_hh_num!H18)</f>
        <v>2515.7271709459228</v>
      </c>
      <c r="I18" s="72">
        <f>IF(RES_hh_fec!I18=0,0,1000*11630*RES_hh_fec!I18/RES_hh_num!I18)</f>
        <v>2646.7611989854422</v>
      </c>
      <c r="J18" s="72">
        <f>IF(RES_hh_fec!J18=0,0,1000*11630*RES_hh_fec!J18/RES_hh_num!J18)</f>
        <v>2702.4717663730044</v>
      </c>
      <c r="K18" s="72">
        <f>IF(RES_hh_fec!K18=0,0,1000*11630*RES_hh_fec!K18/RES_hh_num!K18)</f>
        <v>2605.0526951090769</v>
      </c>
      <c r="L18" s="72">
        <f>IF(RES_hh_fec!L18=0,0,1000*11630*RES_hh_fec!L18/RES_hh_num!L18)</f>
        <v>3659.7255982282713</v>
      </c>
      <c r="M18" s="72">
        <f>IF(RES_hh_fec!M18=0,0,1000*11630*RES_hh_fec!M18/RES_hh_num!M18)</f>
        <v>2924.3442087797075</v>
      </c>
      <c r="N18" s="72">
        <f>IF(RES_hh_fec!N18=0,0,1000*11630*RES_hh_fec!N18/RES_hh_num!N18)</f>
        <v>2367.3465734881952</v>
      </c>
      <c r="O18" s="72">
        <f>IF(RES_hh_fec!O18=0,0,1000*11630*RES_hh_fec!O18/RES_hh_num!O18)</f>
        <v>2600.3322247674678</v>
      </c>
      <c r="P18" s="72">
        <f>IF(RES_hh_fec!P18=0,0,1000*11630*RES_hh_fec!P18/RES_hh_num!P18)</f>
        <v>2643.3259414539316</v>
      </c>
      <c r="Q18" s="72">
        <f>IF(RES_hh_fec!Q18=0,0,1000*11630*RES_hh_fec!Q18/RES_hh_num!Q18)</f>
        <v>2744.4736225075658</v>
      </c>
      <c r="R18" s="72">
        <f>IF(RES_hh_fec!R18=0,0,1000*11630*RES_hh_fec!R18/RES_hh_num!R18)</f>
        <v>3166.9800157542409</v>
      </c>
      <c r="S18" s="72">
        <f>IF(RES_hh_fec!S18=0,0,1000*11630*RES_hh_fec!S18/RES_hh_num!S18)</f>
        <v>2604.65162140756</v>
      </c>
      <c r="T18" s="72">
        <f>IF(RES_hh_fec!T18=0,0,1000*11630*RES_hh_fec!T18/RES_hh_num!T18)</f>
        <v>2509.2859122185364</v>
      </c>
      <c r="U18" s="72">
        <f>IF(RES_hh_fec!U18=0,0,1000*11630*RES_hh_fec!U18/RES_hh_num!U18)</f>
        <v>2598.9760038747295</v>
      </c>
      <c r="V18" s="72">
        <f>IF(RES_hh_fec!V18=0,0,1000*11630*RES_hh_fec!V18/RES_hh_num!V18)</f>
        <v>1493.4351063482097</v>
      </c>
      <c r="W18" s="72">
        <f>IF(RES_hh_fec!W18=0,0,1000*11630*RES_hh_fec!W18/RES_hh_num!W18)</f>
        <v>2207.5551130538188</v>
      </c>
      <c r="X18" s="72">
        <f>IF(RES_hh_fec!X18=0,0,1000*11630*RES_hh_fec!X18/RES_hh_num!X18)</f>
        <v>2560.1972570970634</v>
      </c>
      <c r="Y18" s="72">
        <f>IF(RES_hh_fec!Y18=0,0,1000*11630*RES_hh_fec!Y18/RES_hh_num!Y18)</f>
        <v>2299.9097371869334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2681.1691450869048</v>
      </c>
      <c r="C19" s="72">
        <f>IF(RES_hh_fec!C19=0,0,1000*11630*RES_hh_fec!C19/RES_hh_num!C19)</f>
        <v>2326.5278959907923</v>
      </c>
      <c r="D19" s="72">
        <f>IF(RES_hh_fec!D19=0,0,1000*11630*RES_hh_fec!D19/RES_hh_num!D19)</f>
        <v>2333.64516764158</v>
      </c>
      <c r="E19" s="72">
        <f>IF(RES_hh_fec!E19=0,0,1000*11630*RES_hh_fec!E19/RES_hh_num!E19)</f>
        <v>2463.1807713491485</v>
      </c>
      <c r="F19" s="72">
        <f>IF(RES_hh_fec!F19=0,0,1000*11630*RES_hh_fec!F19/RES_hh_num!F19)</f>
        <v>2441.1019032808522</v>
      </c>
      <c r="G19" s="72">
        <f>IF(RES_hh_fec!G19=0,0,1000*11630*RES_hh_fec!G19/RES_hh_num!G19)</f>
        <v>2630.482482670433</v>
      </c>
      <c r="H19" s="72">
        <f>IF(RES_hh_fec!H19=0,0,1000*11630*RES_hh_fec!H19/RES_hh_num!H19)</f>
        <v>2782.8892999085683</v>
      </c>
      <c r="I19" s="72">
        <f>IF(RES_hh_fec!I19=0,0,1000*11630*RES_hh_fec!I19/RES_hh_num!I19)</f>
        <v>2631.8393845964019</v>
      </c>
      <c r="J19" s="72">
        <f>IF(RES_hh_fec!J19=0,0,1000*11630*RES_hh_fec!J19/RES_hh_num!J19)</f>
        <v>2906.7677094970004</v>
      </c>
      <c r="K19" s="72">
        <f>IF(RES_hh_fec!K19=0,0,1000*11630*RES_hh_fec!K19/RES_hh_num!K19)</f>
        <v>2848.2620701798119</v>
      </c>
      <c r="L19" s="72">
        <f>IF(RES_hh_fec!L19=0,0,1000*11630*RES_hh_fec!L19/RES_hh_num!L19)</f>
        <v>2265.1515151515146</v>
      </c>
      <c r="M19" s="72">
        <f>IF(RES_hh_fec!M19=0,0,1000*11630*RES_hh_fec!M19/RES_hh_num!M19)</f>
        <v>2832.4147433689282</v>
      </c>
      <c r="N19" s="72">
        <f>IF(RES_hh_fec!N19=0,0,1000*11630*RES_hh_fec!N19/RES_hh_num!N19)</f>
        <v>2831.4393939393931</v>
      </c>
      <c r="O19" s="72">
        <f>IF(RES_hh_fec!O19=0,0,1000*11630*RES_hh_fec!O19/RES_hh_num!O19)</f>
        <v>2733.5438829787226</v>
      </c>
      <c r="P19" s="72">
        <f>IF(RES_hh_fec!P19=0,0,1000*11630*RES_hh_fec!P19/RES_hh_num!P19)</f>
        <v>2921.4308785529693</v>
      </c>
      <c r="Q19" s="72">
        <f>IF(RES_hh_fec!Q19=0,0,1000*11630*RES_hh_fec!Q19/RES_hh_num!Q19)</f>
        <v>2387.5255972696236</v>
      </c>
      <c r="R19" s="72">
        <f>IF(RES_hh_fec!R19=0,0,1000*11630*RES_hh_fec!R19/RES_hh_num!R19)</f>
        <v>2499.2675955698455</v>
      </c>
      <c r="S19" s="72">
        <f>IF(RES_hh_fec!S19=0,0,1000*11630*RES_hh_fec!S19/RES_hh_num!S19)</f>
        <v>2619.6311176040904</v>
      </c>
      <c r="T19" s="72">
        <f>IF(RES_hh_fec!T19=0,0,1000*11630*RES_hh_fec!T19/RES_hh_num!T19)</f>
        <v>2328.368121442124</v>
      </c>
      <c r="U19" s="72">
        <f>IF(RES_hh_fec!U19=0,0,1000*11630*RES_hh_fec!U19/RES_hh_num!U19)</f>
        <v>2164.3930635838155</v>
      </c>
      <c r="V19" s="72">
        <f>IF(RES_hh_fec!V19=0,0,1000*11630*RES_hh_fec!V19/RES_hh_num!V19)</f>
        <v>2238.8113207547171</v>
      </c>
      <c r="W19" s="72">
        <f>IF(RES_hh_fec!W19=0,0,1000*11630*RES_hh_fec!W19/RES_hh_num!W19)</f>
        <v>2064.876994680852</v>
      </c>
      <c r="X19" s="72">
        <f>IF(RES_hh_fec!X19=0,0,1000*11630*RES_hh_fec!X19/RES_hh_num!X19)</f>
        <v>1841.3442805455038</v>
      </c>
      <c r="Y19" s="72">
        <f>IF(RES_hh_fec!Y19=0,0,1000*11630*RES_hh_fec!Y19/RES_hh_num!Y19)</f>
        <v>2293.6070130425487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2687.527532518468</v>
      </c>
      <c r="C20" s="72">
        <f>IF(RES_hh_fec!C20=0,0,1000*11630*RES_hh_fec!C20/RES_hh_num!C20)</f>
        <v>2809.5741514756064</v>
      </c>
      <c r="D20" s="72">
        <f>IF(RES_hh_fec!D20=0,0,1000*11630*RES_hh_fec!D20/RES_hh_num!D20)</f>
        <v>2986.4617116315226</v>
      </c>
      <c r="E20" s="72">
        <f>IF(RES_hh_fec!E20=0,0,1000*11630*RES_hh_fec!E20/RES_hh_num!E20)</f>
        <v>2572.9296091420374</v>
      </c>
      <c r="F20" s="72">
        <f>IF(RES_hh_fec!F20=0,0,1000*11630*RES_hh_fec!F20/RES_hh_num!F20)</f>
        <v>2414.6454836916428</v>
      </c>
      <c r="G20" s="72">
        <f>IF(RES_hh_fec!G20=0,0,1000*11630*RES_hh_fec!G20/RES_hh_num!G20)</f>
        <v>2966.773268681869</v>
      </c>
      <c r="H20" s="72">
        <f>IF(RES_hh_fec!H20=0,0,1000*11630*RES_hh_fec!H20/RES_hh_num!H20)</f>
        <v>3107.895465051899</v>
      </c>
      <c r="I20" s="72">
        <f>IF(RES_hh_fec!I20=0,0,1000*11630*RES_hh_fec!I20/RES_hh_num!I20)</f>
        <v>2533.1032822363927</v>
      </c>
      <c r="J20" s="72">
        <f>IF(RES_hh_fec!J20=0,0,1000*11630*RES_hh_fec!J20/RES_hh_num!J20)</f>
        <v>2122.3981679192307</v>
      </c>
      <c r="K20" s="72">
        <f>IF(RES_hh_fec!K20=0,0,1000*11630*RES_hh_fec!K20/RES_hh_num!K20)</f>
        <v>3441.086377111827</v>
      </c>
      <c r="L20" s="72">
        <f>IF(RES_hh_fec!L20=0,0,1000*11630*RES_hh_fec!L20/RES_hh_num!L20)</f>
        <v>3693.6048765244759</v>
      </c>
      <c r="M20" s="72">
        <f>IF(RES_hh_fec!M20=0,0,1000*11630*RES_hh_fec!M20/RES_hh_num!M20)</f>
        <v>3268.8323028286864</v>
      </c>
      <c r="N20" s="72">
        <f>IF(RES_hh_fec!N20=0,0,1000*11630*RES_hh_fec!N20/RES_hh_num!N20)</f>
        <v>3172.5831652551192</v>
      </c>
      <c r="O20" s="72">
        <f>IF(RES_hh_fec!O20=0,0,1000*11630*RES_hh_fec!O20/RES_hh_num!O20)</f>
        <v>3189.9191559503347</v>
      </c>
      <c r="P20" s="72">
        <f>IF(RES_hh_fec!P20=0,0,1000*11630*RES_hh_fec!P20/RES_hh_num!P20)</f>
        <v>2992.8469517238154</v>
      </c>
      <c r="Q20" s="72">
        <f>IF(RES_hh_fec!Q20=0,0,1000*11630*RES_hh_fec!Q20/RES_hh_num!Q20)</f>
        <v>2984.1421548961389</v>
      </c>
      <c r="R20" s="72">
        <f>IF(RES_hh_fec!R20=0,0,1000*11630*RES_hh_fec!R20/RES_hh_num!R20)</f>
        <v>3112.005865791547</v>
      </c>
      <c r="S20" s="72">
        <f>IF(RES_hh_fec!S20=0,0,1000*11630*RES_hh_fec!S20/RES_hh_num!S20)</f>
        <v>2901.2136396975679</v>
      </c>
      <c r="T20" s="72">
        <f>IF(RES_hh_fec!T20=0,0,1000*11630*RES_hh_fec!T20/RES_hh_num!T20)</f>
        <v>2966.2750200039877</v>
      </c>
      <c r="U20" s="72">
        <f>IF(RES_hh_fec!U20=0,0,1000*11630*RES_hh_fec!U20/RES_hh_num!U20)</f>
        <v>2914.2210913237918</v>
      </c>
      <c r="V20" s="72">
        <f>IF(RES_hh_fec!V20=0,0,1000*11630*RES_hh_fec!V20/RES_hh_num!V20)</f>
        <v>3091.6090618954217</v>
      </c>
      <c r="W20" s="72">
        <f>IF(RES_hh_fec!W20=0,0,1000*11630*RES_hh_fec!W20/RES_hh_num!W20)</f>
        <v>2856.1111520849036</v>
      </c>
      <c r="X20" s="72">
        <f>IF(RES_hh_fec!X20=0,0,1000*11630*RES_hh_fec!X20/RES_hh_num!X20)</f>
        <v>2681.0665779973447</v>
      </c>
      <c r="Y20" s="72">
        <f>IF(RES_hh_fec!Y20=0,0,1000*11630*RES_hh_fec!Y20/RES_hh_num!Y20)</f>
        <v>2482.5853507577108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2618.7842453856169</v>
      </c>
      <c r="C21" s="72">
        <f>IF(RES_hh_fec!C21=0,0,1000*11630*RES_hh_fec!C21/RES_hh_num!C21)</f>
        <v>2608.8774016742641</v>
      </c>
      <c r="D21" s="72">
        <f>IF(RES_hh_fec!D21=0,0,1000*11630*RES_hh_fec!D21/RES_hh_num!D21)</f>
        <v>2659.2649707289493</v>
      </c>
      <c r="E21" s="72">
        <f>IF(RES_hh_fec!E21=0,0,1000*11630*RES_hh_fec!E21/RES_hh_num!E21)</f>
        <v>2644.0850202071615</v>
      </c>
      <c r="F21" s="72">
        <f>IF(RES_hh_fec!F21=0,0,1000*11630*RES_hh_fec!F21/RES_hh_num!F21)</f>
        <v>2576.8034627251745</v>
      </c>
      <c r="G21" s="72">
        <f>IF(RES_hh_fec!G21=0,0,1000*11630*RES_hh_fec!G21/RES_hh_num!G21)</f>
        <v>2666.1715329364533</v>
      </c>
      <c r="H21" s="72">
        <f>IF(RES_hh_fec!H21=0,0,1000*11630*RES_hh_fec!H21/RES_hh_num!H21)</f>
        <v>2693.8572780720137</v>
      </c>
      <c r="I21" s="72">
        <f>IF(RES_hh_fec!I21=0,0,1000*11630*RES_hh_fec!I21/RES_hh_num!I21)</f>
        <v>2808.7080212157148</v>
      </c>
      <c r="J21" s="72">
        <f>IF(RES_hh_fec!J21=0,0,1000*11630*RES_hh_fec!J21/RES_hh_num!J21)</f>
        <v>3012.6663591618803</v>
      </c>
      <c r="K21" s="72">
        <f>IF(RES_hh_fec!K21=0,0,1000*11630*RES_hh_fec!K21/RES_hh_num!K21)</f>
        <v>2523.7557964954208</v>
      </c>
      <c r="L21" s="72">
        <f>IF(RES_hh_fec!L21=0,0,1000*11630*RES_hh_fec!L21/RES_hh_num!L21)</f>
        <v>3363.8393160005066</v>
      </c>
      <c r="M21" s="72">
        <f>IF(RES_hh_fec!M21=0,0,1000*11630*RES_hh_fec!M21/RES_hh_num!M21)</f>
        <v>2864.5431509525984</v>
      </c>
      <c r="N21" s="72">
        <f>IF(RES_hh_fec!N21=0,0,1000*11630*RES_hh_fec!N21/RES_hh_num!N21)</f>
        <v>2869.8246100754404</v>
      </c>
      <c r="O21" s="72">
        <f>IF(RES_hh_fec!O21=0,0,1000*11630*RES_hh_fec!O21/RES_hh_num!O21)</f>
        <v>2821.9217339021593</v>
      </c>
      <c r="P21" s="72">
        <f>IF(RES_hh_fec!P21=0,0,1000*11630*RES_hh_fec!P21/RES_hh_num!P21)</f>
        <v>2636.3155611388174</v>
      </c>
      <c r="Q21" s="72">
        <f>IF(RES_hh_fec!Q21=0,0,1000*11630*RES_hh_fec!Q21/RES_hh_num!Q21)</f>
        <v>2621.3191598321505</v>
      </c>
      <c r="R21" s="72">
        <f>IF(RES_hh_fec!R21=0,0,1000*11630*RES_hh_fec!R21/RES_hh_num!R21)</f>
        <v>2757.9260838756441</v>
      </c>
      <c r="S21" s="72">
        <f>IF(RES_hh_fec!S21=0,0,1000*11630*RES_hh_fec!S21/RES_hh_num!S21)</f>
        <v>2527.7364904682904</v>
      </c>
      <c r="T21" s="72">
        <f>IF(RES_hh_fec!T21=0,0,1000*11630*RES_hh_fec!T21/RES_hh_num!T21)</f>
        <v>2611.7762192958917</v>
      </c>
      <c r="U21" s="72">
        <f>IF(RES_hh_fec!U21=0,0,1000*11630*RES_hh_fec!U21/RES_hh_num!U21)</f>
        <v>2392.3782510091746</v>
      </c>
      <c r="V21" s="72">
        <f>IF(RES_hh_fec!V21=0,0,1000*11630*RES_hh_fec!V21/RES_hh_num!V21)</f>
        <v>2510.8285320105851</v>
      </c>
      <c r="W21" s="72">
        <f>IF(RES_hh_fec!W21=0,0,1000*11630*RES_hh_fec!W21/RES_hh_num!W21)</f>
        <v>2713.0382754313227</v>
      </c>
      <c r="X21" s="72">
        <f>IF(RES_hh_fec!X21=0,0,1000*11630*RES_hh_fec!X21/RES_hh_num!X21)</f>
        <v>2477.2282231583554</v>
      </c>
      <c r="Y21" s="72">
        <f>IF(RES_hh_fec!Y21=0,0,1000*11630*RES_hh_fec!Y21/RES_hh_num!Y21)</f>
        <v>2115.5179813127547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3038.4590632762297</v>
      </c>
      <c r="C22" s="72">
        <f>IF(RES_hh_fec!C22=0,0,1000*11630*RES_hh_fec!C22/RES_hh_num!C22)</f>
        <v>3053.8781647159767</v>
      </c>
      <c r="D22" s="72">
        <f>IF(RES_hh_fec!D22=0,0,1000*11630*RES_hh_fec!D22/RES_hh_num!D22)</f>
        <v>3007.9100232369537</v>
      </c>
      <c r="E22" s="72">
        <f>IF(RES_hh_fec!E22=0,0,1000*11630*RES_hh_fec!E22/RES_hh_num!E22)</f>
        <v>2978.5461077607256</v>
      </c>
      <c r="F22" s="72">
        <f>IF(RES_hh_fec!F22=0,0,1000*11630*RES_hh_fec!F22/RES_hh_num!F22)</f>
        <v>2930.1834692654743</v>
      </c>
      <c r="G22" s="72">
        <f>IF(RES_hh_fec!G22=0,0,1000*11630*RES_hh_fec!G22/RES_hh_num!G22)</f>
        <v>3079.3879626903613</v>
      </c>
      <c r="H22" s="72">
        <f>IF(RES_hh_fec!H22=0,0,1000*11630*RES_hh_fec!H22/RES_hh_num!H22)</f>
        <v>2990.8291339331263</v>
      </c>
      <c r="I22" s="72">
        <f>IF(RES_hh_fec!I22=0,0,1000*11630*RES_hh_fec!I22/RES_hh_num!I22)</f>
        <v>2897.3413438030257</v>
      </c>
      <c r="J22" s="72">
        <f>IF(RES_hh_fec!J22=0,0,1000*11630*RES_hh_fec!J22/RES_hh_num!J22)</f>
        <v>2700.9624257915798</v>
      </c>
      <c r="K22" s="72">
        <f>IF(RES_hh_fec!K22=0,0,1000*11630*RES_hh_fec!K22/RES_hh_num!K22)</f>
        <v>3026.635195716306</v>
      </c>
      <c r="L22" s="72">
        <f>IF(RES_hh_fec!L22=0,0,1000*11630*RES_hh_fec!L22/RES_hh_num!L22)</f>
        <v>2843.645238018481</v>
      </c>
      <c r="M22" s="72">
        <f>IF(RES_hh_fec!M22=0,0,1000*11630*RES_hh_fec!M22/RES_hh_num!M22)</f>
        <v>2838.943984165996</v>
      </c>
      <c r="N22" s="72">
        <f>IF(RES_hh_fec!N22=0,0,1000*11630*RES_hh_fec!N22/RES_hh_num!N22)</f>
        <v>2982.9016527738008</v>
      </c>
      <c r="O22" s="72">
        <f>IF(RES_hh_fec!O22=0,0,1000*11630*RES_hh_fec!O22/RES_hh_num!O22)</f>
        <v>2593.573885868851</v>
      </c>
      <c r="P22" s="72">
        <f>IF(RES_hh_fec!P22=0,0,1000*11630*RES_hh_fec!P22/RES_hh_num!P22)</f>
        <v>2653.5330172946433</v>
      </c>
      <c r="Q22" s="72">
        <f>IF(RES_hh_fec!Q22=0,0,1000*11630*RES_hh_fec!Q22/RES_hh_num!Q22)</f>
        <v>2240.4866447127697</v>
      </c>
      <c r="R22" s="72">
        <f>IF(RES_hh_fec!R22=0,0,1000*11630*RES_hh_fec!R22/RES_hh_num!R22)</f>
        <v>2264.5316997176692</v>
      </c>
      <c r="S22" s="72">
        <f>IF(RES_hh_fec!S22=0,0,1000*11630*RES_hh_fec!S22/RES_hh_num!S22)</f>
        <v>2522.666582597436</v>
      </c>
      <c r="T22" s="72">
        <f>IF(RES_hh_fec!T22=0,0,1000*11630*RES_hh_fec!T22/RES_hh_num!T22)</f>
        <v>2598.8402452359519</v>
      </c>
      <c r="U22" s="72">
        <f>IF(RES_hh_fec!U22=0,0,1000*11630*RES_hh_fec!U22/RES_hh_num!U22)</f>
        <v>2498.2191895928099</v>
      </c>
      <c r="V22" s="72">
        <f>IF(RES_hh_fec!V22=0,0,1000*11630*RES_hh_fec!V22/RES_hh_num!V22)</f>
        <v>2359.9557393586956</v>
      </c>
      <c r="W22" s="72">
        <f>IF(RES_hh_fec!W22=0,0,1000*11630*RES_hh_fec!W22/RES_hh_num!W22)</f>
        <v>2503.2179438892044</v>
      </c>
      <c r="X22" s="72">
        <f>IF(RES_hh_fec!X22=0,0,1000*11630*RES_hh_fec!X22/RES_hh_num!X22)</f>
        <v>2393.8630393048406</v>
      </c>
      <c r="Y22" s="72">
        <f>IF(RES_hh_fec!Y22=0,0,1000*11630*RES_hh_fec!Y22/RES_hh_num!Y22)</f>
        <v>2258.2692508466062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1781.5085409228725</v>
      </c>
      <c r="C24" s="72">
        <f>IF(RES_hh_fec!C24=0,0,1000*11630*RES_hh_fec!C24/RES_hh_num!C24)</f>
        <v>1768.2643529754478</v>
      </c>
      <c r="D24" s="72">
        <f>IF(RES_hh_fec!D24=0,0,1000*11630*RES_hh_fec!D24/RES_hh_num!D24)</f>
        <v>1835.0103614531226</v>
      </c>
      <c r="E24" s="72">
        <f>IF(RES_hh_fec!E24=0,0,1000*11630*RES_hh_fec!E24/RES_hh_num!E24)</f>
        <v>1860.9390143346691</v>
      </c>
      <c r="F24" s="72">
        <f>IF(RES_hh_fec!F24=0,0,1000*11630*RES_hh_fec!F24/RES_hh_num!F24)</f>
        <v>1717.2861686714334</v>
      </c>
      <c r="G24" s="72">
        <f>IF(RES_hh_fec!G24=0,0,1000*11630*RES_hh_fec!G24/RES_hh_num!G24)</f>
        <v>1840.5872172349859</v>
      </c>
      <c r="H24" s="72">
        <f>IF(RES_hh_fec!H24=0,0,1000*11630*RES_hh_fec!H24/RES_hh_num!H24)</f>
        <v>1951.6157299765821</v>
      </c>
      <c r="I24" s="72">
        <f>IF(RES_hh_fec!I24=0,0,1000*11630*RES_hh_fec!I24/RES_hh_num!I24)</f>
        <v>2005.3678341176546</v>
      </c>
      <c r="J24" s="72">
        <f>IF(RES_hh_fec!J24=0,0,1000*11630*RES_hh_fec!J24/RES_hh_num!J24)</f>
        <v>2110.8239387359245</v>
      </c>
      <c r="K24" s="72">
        <f>IF(RES_hh_fec!K24=0,0,1000*11630*RES_hh_fec!K24/RES_hh_num!K24)</f>
        <v>1938.3719965257233</v>
      </c>
      <c r="L24" s="72">
        <f>IF(RES_hh_fec!L24=0,0,1000*11630*RES_hh_fec!L24/RES_hh_num!L24)</f>
        <v>2287.5205070376996</v>
      </c>
      <c r="M24" s="72">
        <f>IF(RES_hh_fec!M24=0,0,1000*11630*RES_hh_fec!M24/RES_hh_num!M24)</f>
        <v>2100.6658518074805</v>
      </c>
      <c r="N24" s="72">
        <f>IF(RES_hh_fec!N24=0,0,1000*11630*RES_hh_fec!N24/RES_hh_num!N24)</f>
        <v>2183.3625713206739</v>
      </c>
      <c r="O24" s="72">
        <f>IF(RES_hh_fec!O24=0,0,1000*11630*RES_hh_fec!O24/RES_hh_num!O24)</f>
        <v>2162.1278139007518</v>
      </c>
      <c r="P24" s="72">
        <f>IF(RES_hh_fec!P24=0,0,1000*11630*RES_hh_fec!P24/RES_hh_num!P24)</f>
        <v>1947.9807953295854</v>
      </c>
      <c r="Q24" s="72">
        <f>IF(RES_hh_fec!Q24=0,0,1000*11630*RES_hh_fec!Q24/RES_hh_num!Q24)</f>
        <v>2068.8619113557565</v>
      </c>
      <c r="R24" s="72">
        <f>IF(RES_hh_fec!R24=0,0,1000*11630*RES_hh_fec!R24/RES_hh_num!R24)</f>
        <v>2310.2182674329028</v>
      </c>
      <c r="S24" s="72">
        <f>IF(RES_hh_fec!S24=0,0,1000*11630*RES_hh_fec!S24/RES_hh_num!S24)</f>
        <v>2047.1809019579739</v>
      </c>
      <c r="T24" s="72">
        <f>IF(RES_hh_fec!T24=0,0,1000*11630*RES_hh_fec!T24/RES_hh_num!T24)</f>
        <v>2049.0785898846102</v>
      </c>
      <c r="U24" s="72">
        <f>IF(RES_hh_fec!U24=0,0,1000*11630*RES_hh_fec!U24/RES_hh_num!U24)</f>
        <v>1989.9365793885408</v>
      </c>
      <c r="V24" s="72">
        <f>IF(RES_hh_fec!V24=0,0,1000*11630*RES_hh_fec!V24/RES_hh_num!V24)</f>
        <v>2085.5792426681455</v>
      </c>
      <c r="W24" s="72">
        <f>IF(RES_hh_fec!W24=0,0,1000*11630*RES_hh_fec!W24/RES_hh_num!W24)</f>
        <v>2430.7273317330009</v>
      </c>
      <c r="X24" s="72">
        <f>IF(RES_hh_fec!X24=0,0,1000*11630*RES_hh_fec!X24/RES_hh_num!X24)</f>
        <v>2070.3341849926001</v>
      </c>
      <c r="Y24" s="72">
        <f>IF(RES_hh_fec!Y24=0,0,1000*11630*RES_hh_fec!Y24/RES_hh_num!Y24)</f>
        <v>1929.3425955898558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2128.7560578890293</v>
      </c>
      <c r="C25" s="74">
        <f>IF(RES_hh_fec!C25=0,0,1000*11630*RES_hh_fec!C25/RES_hh_num!C25)</f>
        <v>2115.0663493456195</v>
      </c>
      <c r="D25" s="74">
        <f>IF(RES_hh_fec!D25=0,0,1000*11630*RES_hh_fec!D25/RES_hh_num!D25)</f>
        <v>2174.5627120971285</v>
      </c>
      <c r="E25" s="74">
        <f>IF(RES_hh_fec!E25=0,0,1000*11630*RES_hh_fec!E25/RES_hh_num!E25)</f>
        <v>2343.7242176944433</v>
      </c>
      <c r="F25" s="74">
        <f>IF(RES_hh_fec!F25=0,0,1000*11630*RES_hh_fec!F25/RES_hh_num!F25)</f>
        <v>2072.4581170802535</v>
      </c>
      <c r="G25" s="74">
        <f>IF(RES_hh_fec!G25=0,0,1000*11630*RES_hh_fec!G25/RES_hh_num!G25)</f>
        <v>2136.3999971297562</v>
      </c>
      <c r="H25" s="74">
        <f>IF(RES_hh_fec!H25=0,0,1000*11630*RES_hh_fec!H25/RES_hh_num!H25)</f>
        <v>2413.0243117792388</v>
      </c>
      <c r="I25" s="74">
        <f>IF(RES_hh_fec!I25=0,0,1000*11630*RES_hh_fec!I25/RES_hh_num!I25)</f>
        <v>2432.6758611104678</v>
      </c>
      <c r="J25" s="74">
        <f>IF(RES_hh_fec!J25=0,0,1000*11630*RES_hh_fec!J25/RES_hh_num!J25)</f>
        <v>3344.065684184709</v>
      </c>
      <c r="K25" s="74">
        <f>IF(RES_hh_fec!K25=0,0,1000*11630*RES_hh_fec!K25/RES_hh_num!K25)</f>
        <v>2933.9452710515388</v>
      </c>
      <c r="L25" s="74">
        <f>IF(RES_hh_fec!L25=0,0,1000*11630*RES_hh_fec!L25/RES_hh_num!L25)</f>
        <v>2813.6795025505435</v>
      </c>
      <c r="M25" s="74">
        <f>IF(RES_hh_fec!M25=0,0,1000*11630*RES_hh_fec!M25/RES_hh_num!M25)</f>
        <v>2377.3547589385989</v>
      </c>
      <c r="N25" s="74">
        <f>IF(RES_hh_fec!N25=0,0,1000*11630*RES_hh_fec!N25/RES_hh_num!N25)</f>
        <v>2459.013331213403</v>
      </c>
      <c r="O25" s="74">
        <f>IF(RES_hh_fec!O25=0,0,1000*11630*RES_hh_fec!O25/RES_hh_num!O25)</f>
        <v>2733.6262103284075</v>
      </c>
      <c r="P25" s="74">
        <f>IF(RES_hh_fec!P25=0,0,1000*11630*RES_hh_fec!P25/RES_hh_num!P25)</f>
        <v>2340.0557372017188</v>
      </c>
      <c r="Q25" s="74">
        <f>IF(RES_hh_fec!Q25=0,0,1000*11630*RES_hh_fec!Q25/RES_hh_num!Q25)</f>
        <v>2790.1797918409998</v>
      </c>
      <c r="R25" s="74">
        <f>IF(RES_hh_fec!R25=0,0,1000*11630*RES_hh_fec!R25/RES_hh_num!R25)</f>
        <v>3005.3963830727594</v>
      </c>
      <c r="S25" s="74">
        <f>IF(RES_hh_fec!S25=0,0,1000*11630*RES_hh_fec!S25/RES_hh_num!S25)</f>
        <v>2251.4517274924046</v>
      </c>
      <c r="T25" s="74">
        <f>IF(RES_hh_fec!T25=0,0,1000*11630*RES_hh_fec!T25/RES_hh_num!T25)</f>
        <v>2389.0443176917097</v>
      </c>
      <c r="U25" s="74">
        <f>IF(RES_hh_fec!U25=0,0,1000*11630*RES_hh_fec!U25/RES_hh_num!U25)</f>
        <v>2237.6660096500759</v>
      </c>
      <c r="V25" s="74">
        <f>IF(RES_hh_fec!V25=0,0,1000*11630*RES_hh_fec!V25/RES_hh_num!V25)</f>
        <v>2605.1328500681693</v>
      </c>
      <c r="W25" s="74">
        <f>IF(RES_hh_fec!W25=0,0,1000*11630*RES_hh_fec!W25/RES_hh_num!W25)</f>
        <v>2701.3147481696087</v>
      </c>
      <c r="X25" s="74">
        <f>IF(RES_hh_fec!X25=0,0,1000*11630*RES_hh_fec!X25/RES_hh_num!X25)</f>
        <v>2341.9784984256889</v>
      </c>
      <c r="Y25" s="74">
        <f>IF(RES_hh_fec!Y25=0,0,1000*11630*RES_hh_fec!Y25/RES_hh_num!Y25)</f>
        <v>2195.1132644870272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X26" s="77">
        <f>IF(RES_hh_fec!X26=0,0,1000*11630*RES_hh_fec!X26/RES_hh_num!X26)</f>
        <v>0</v>
      </c>
      <c r="Y26" s="77">
        <f>IF(RES_hh_fec!Y26=0,0,1000*11630*RES_hh_fec!Y26/RES_hh_num!Y26)</f>
        <v>0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753.20864648678469</v>
      </c>
      <c r="C27" s="69">
        <f>IF(RES_hh_fec!C27=0,0,1000*11630*RES_hh_fec!C27/RES_hh_num!C27)</f>
        <v>753.30135477807551</v>
      </c>
      <c r="D27" s="69">
        <f>IF(RES_hh_fec!D27=0,0,1000*11630*RES_hh_fec!D27/RES_hh_num!D27)</f>
        <v>818.62976910453631</v>
      </c>
      <c r="E27" s="69">
        <f>IF(RES_hh_fec!E27=0,0,1000*11630*RES_hh_fec!E27/RES_hh_num!E27)</f>
        <v>877.623668258056</v>
      </c>
      <c r="F27" s="69">
        <f>IF(RES_hh_fec!F27=0,0,1000*11630*RES_hh_fec!F27/RES_hh_num!F27)</f>
        <v>936.95966494929382</v>
      </c>
      <c r="G27" s="69">
        <f>IF(RES_hh_fec!G27=0,0,1000*11630*RES_hh_fec!G27/RES_hh_num!G27)</f>
        <v>921.22271428544843</v>
      </c>
      <c r="H27" s="69">
        <f>IF(RES_hh_fec!H27=0,0,1000*11630*RES_hh_fec!H27/RES_hh_num!H27)</f>
        <v>949.5588724391024</v>
      </c>
      <c r="I27" s="69">
        <f>IF(RES_hh_fec!I27=0,0,1000*11630*RES_hh_fec!I27/RES_hh_num!I27)</f>
        <v>899.63887614522025</v>
      </c>
      <c r="J27" s="69">
        <f>IF(RES_hh_fec!J27=0,0,1000*11630*RES_hh_fec!J27/RES_hh_num!J27)</f>
        <v>934.58538778885952</v>
      </c>
      <c r="K27" s="69">
        <f>IF(RES_hh_fec!K27=0,0,1000*11630*RES_hh_fec!K27/RES_hh_num!K27)</f>
        <v>931.56038326342889</v>
      </c>
      <c r="L27" s="69">
        <f>IF(RES_hh_fec!L27=0,0,1000*11630*RES_hh_fec!L27/RES_hh_num!L27)</f>
        <v>955.93305424778089</v>
      </c>
      <c r="M27" s="69">
        <f>IF(RES_hh_fec!M27=0,0,1000*11630*RES_hh_fec!M27/RES_hh_num!M27)</f>
        <v>906.7813196119389</v>
      </c>
      <c r="N27" s="69">
        <f>IF(RES_hh_fec!N27=0,0,1000*11630*RES_hh_fec!N27/RES_hh_num!N27)</f>
        <v>933.91709208071927</v>
      </c>
      <c r="O27" s="69">
        <f>IF(RES_hh_fec!O27=0,0,1000*11630*RES_hh_fec!O27/RES_hh_num!O27)</f>
        <v>887.92919165901651</v>
      </c>
      <c r="P27" s="69">
        <f>IF(RES_hh_fec!P27=0,0,1000*11630*RES_hh_fec!P27/RES_hh_num!P27)</f>
        <v>886.97495102104938</v>
      </c>
      <c r="Q27" s="69">
        <f>IF(RES_hh_fec!Q27=0,0,1000*11630*RES_hh_fec!Q27/RES_hh_num!Q27)</f>
        <v>784.94679525617084</v>
      </c>
      <c r="R27" s="69">
        <f>IF(RES_hh_fec!R27=0,0,1000*11630*RES_hh_fec!R27/RES_hh_num!R27)</f>
        <v>802.31629648804903</v>
      </c>
      <c r="S27" s="69">
        <f>IF(RES_hh_fec!S27=0,0,1000*11630*RES_hh_fec!S27/RES_hh_num!S27)</f>
        <v>781.16646729681599</v>
      </c>
      <c r="T27" s="69">
        <f>IF(RES_hh_fec!T27=0,0,1000*11630*RES_hh_fec!T27/RES_hh_num!T27)</f>
        <v>769.91026660171008</v>
      </c>
      <c r="U27" s="69">
        <f>IF(RES_hh_fec!U27=0,0,1000*11630*RES_hh_fec!U27/RES_hh_num!U27)</f>
        <v>720.13578592001193</v>
      </c>
      <c r="V27" s="69">
        <f>IF(RES_hh_fec!V27=0,0,1000*11630*RES_hh_fec!V27/RES_hh_num!V27)</f>
        <v>738.0430818410432</v>
      </c>
      <c r="W27" s="69">
        <f>IF(RES_hh_fec!W27=0,0,1000*11630*RES_hh_fec!W27/RES_hh_num!W27)</f>
        <v>757.64986771945541</v>
      </c>
      <c r="X27" s="69">
        <f>IF(RES_hh_fec!X27=0,0,1000*11630*RES_hh_fec!X27/RES_hh_num!X27)</f>
        <v>740.62784640750203</v>
      </c>
      <c r="Y27" s="69">
        <f>IF(RES_hh_fec!Y27=0,0,1000*11630*RES_hh_fec!Y27/RES_hh_num!Y27)</f>
        <v>845.26310651814583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456.43318411538326</v>
      </c>
      <c r="C28" s="72">
        <f>IF(RES_hh_fec!C28=0,0,1000*11630*RES_hh_fec!C28/RES_hh_num!C28)</f>
        <v>1139.598253895027</v>
      </c>
      <c r="D28" s="72">
        <f>IF(RES_hh_fec!D28=0,0,1000*11630*RES_hh_fec!D28/RES_hh_num!D28)</f>
        <v>859.90217695846252</v>
      </c>
      <c r="E28" s="72">
        <f>IF(RES_hh_fec!E28=0,0,1000*11630*RES_hh_fec!E28/RES_hh_num!E28)</f>
        <v>784.54872486266299</v>
      </c>
      <c r="F28" s="72">
        <f>IF(RES_hh_fec!F28=0,0,1000*11630*RES_hh_fec!F28/RES_hh_num!F28)</f>
        <v>890.31167078624549</v>
      </c>
      <c r="G28" s="72">
        <f>IF(RES_hh_fec!G28=0,0,1000*11630*RES_hh_fec!G28/RES_hh_num!G28)</f>
        <v>1043.0689662418326</v>
      </c>
      <c r="H28" s="72">
        <f>IF(RES_hh_fec!H28=0,0,1000*11630*RES_hh_fec!H28/RES_hh_num!H28)</f>
        <v>940.60999976415007</v>
      </c>
      <c r="I28" s="72">
        <f>IF(RES_hh_fec!I28=0,0,1000*11630*RES_hh_fec!I28/RES_hh_num!I28)</f>
        <v>985.39183117768698</v>
      </c>
      <c r="J28" s="72">
        <f>IF(RES_hh_fec!J28=0,0,1000*11630*RES_hh_fec!J28/RES_hh_num!J28)</f>
        <v>954.727760812773</v>
      </c>
      <c r="K28" s="72">
        <f>IF(RES_hh_fec!K28=0,0,1000*11630*RES_hh_fec!K28/RES_hh_num!K28)</f>
        <v>989.26012093757197</v>
      </c>
      <c r="L28" s="72">
        <f>IF(RES_hh_fec!L28=0,0,1000*11630*RES_hh_fec!L28/RES_hh_num!L28)</f>
        <v>1638.8888888888887</v>
      </c>
      <c r="M28" s="72">
        <f>IF(RES_hh_fec!M28=0,0,1000*11630*RES_hh_fec!M28/RES_hh_num!M28)</f>
        <v>1458.3333333333333</v>
      </c>
      <c r="N28" s="72">
        <f>IF(RES_hh_fec!N28=0,0,1000*11630*RES_hh_fec!N28/RES_hh_num!N28)</f>
        <v>957.60233918128654</v>
      </c>
      <c r="O28" s="72">
        <f>IF(RES_hh_fec!O28=0,0,1000*11630*RES_hh_fec!O28/RES_hh_num!O28)</f>
        <v>900.90090090090075</v>
      </c>
      <c r="P28" s="72">
        <f>IF(RES_hh_fec!P28=0,0,1000*11630*RES_hh_fec!P28/RES_hh_num!P28)</f>
        <v>908.40840840840838</v>
      </c>
      <c r="Q28" s="72">
        <f>IF(RES_hh_fec!Q28=0,0,1000*11630*RES_hh_fec!Q28/RES_hh_num!Q28)</f>
        <v>925.92592592592575</v>
      </c>
      <c r="R28" s="72">
        <f>IF(RES_hh_fec!R28=0,0,1000*11630*RES_hh_fec!R28/RES_hh_num!R28)</f>
        <v>1032.9861111111109</v>
      </c>
      <c r="S28" s="72">
        <f>IF(RES_hh_fec!S28=0,0,1000*11630*RES_hh_fec!S28/RES_hh_num!S28)</f>
        <v>860.21505376344089</v>
      </c>
      <c r="T28" s="72">
        <f>IF(RES_hh_fec!T28=0,0,1000*11630*RES_hh_fec!T28/RES_hh_num!T28)</f>
        <v>779.91452991452991</v>
      </c>
      <c r="U28" s="72">
        <f>IF(RES_hh_fec!U28=0,0,1000*11630*RES_hh_fec!U28/RES_hh_num!U28)</f>
        <v>648.14814814814804</v>
      </c>
      <c r="V28" s="72">
        <f>IF(RES_hh_fec!V28=0,0,1000*11630*RES_hh_fec!V28/RES_hh_num!V28)</f>
        <v>868.79396124960545</v>
      </c>
      <c r="W28" s="72">
        <f>IF(RES_hh_fec!W28=0,0,1000*11630*RES_hh_fec!W28/RES_hh_num!W28)</f>
        <v>1025.6410256410261</v>
      </c>
      <c r="X28" s="72">
        <f>IF(RES_hh_fec!X28=0,0,1000*11630*RES_hh_fec!X28/RES_hh_num!X28)</f>
        <v>833.33333333333337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771.66795922862184</v>
      </c>
      <c r="C29" s="72">
        <f>IF(RES_hh_fec!C29=0,0,1000*11630*RES_hh_fec!C29/RES_hh_num!C29)</f>
        <v>767.95206608487422</v>
      </c>
      <c r="D29" s="72">
        <f>IF(RES_hh_fec!D29=0,0,1000*11630*RES_hh_fec!D29/RES_hh_num!D29)</f>
        <v>829.995782801627</v>
      </c>
      <c r="E29" s="72">
        <f>IF(RES_hh_fec!E29=0,0,1000*11630*RES_hh_fec!E29/RES_hh_num!E29)</f>
        <v>868.02302327161419</v>
      </c>
      <c r="F29" s="72">
        <f>IF(RES_hh_fec!F29=0,0,1000*11630*RES_hh_fec!F29/RES_hh_num!F29)</f>
        <v>933.85595956943632</v>
      </c>
      <c r="G29" s="72">
        <f>IF(RES_hh_fec!G29=0,0,1000*11630*RES_hh_fec!G29/RES_hh_num!G29)</f>
        <v>973.50419914241104</v>
      </c>
      <c r="H29" s="72">
        <f>IF(RES_hh_fec!H29=0,0,1000*11630*RES_hh_fec!H29/RES_hh_num!H29)</f>
        <v>1011.3197089652242</v>
      </c>
      <c r="I29" s="72">
        <f>IF(RES_hh_fec!I29=0,0,1000*11630*RES_hh_fec!I29/RES_hh_num!I29)</f>
        <v>928.57811856469641</v>
      </c>
      <c r="J29" s="72">
        <f>IF(RES_hh_fec!J29=0,0,1000*11630*RES_hh_fec!J29/RES_hh_num!J29)</f>
        <v>962.59286307289722</v>
      </c>
      <c r="K29" s="72">
        <f>IF(RES_hh_fec!K29=0,0,1000*11630*RES_hh_fec!K29/RES_hh_num!K29)</f>
        <v>895.89634707824837</v>
      </c>
      <c r="L29" s="72">
        <f>IF(RES_hh_fec!L29=0,0,1000*11630*RES_hh_fec!L29/RES_hh_num!L29)</f>
        <v>900.18058181202559</v>
      </c>
      <c r="M29" s="72">
        <f>IF(RES_hh_fec!M29=0,0,1000*11630*RES_hh_fec!M29/RES_hh_num!M29)</f>
        <v>935.23585774829553</v>
      </c>
      <c r="N29" s="72">
        <f>IF(RES_hh_fec!N29=0,0,1000*11630*RES_hh_fec!N29/RES_hh_num!N29)</f>
        <v>941.24308786836605</v>
      </c>
      <c r="O29" s="72">
        <f>IF(RES_hh_fec!O29=0,0,1000*11630*RES_hh_fec!O29/RES_hh_num!O29)</f>
        <v>919.05157761746227</v>
      </c>
      <c r="P29" s="72">
        <f>IF(RES_hh_fec!P29=0,0,1000*11630*RES_hh_fec!P29/RES_hh_num!P29)</f>
        <v>996.72576784192802</v>
      </c>
      <c r="Q29" s="72">
        <f>IF(RES_hh_fec!Q29=0,0,1000*11630*RES_hh_fec!Q29/RES_hh_num!Q29)</f>
        <v>798.44329007970725</v>
      </c>
      <c r="R29" s="72">
        <f>IF(RES_hh_fec!R29=0,0,1000*11630*RES_hh_fec!R29/RES_hh_num!R29)</f>
        <v>830.76609991465898</v>
      </c>
      <c r="S29" s="72">
        <f>IF(RES_hh_fec!S29=0,0,1000*11630*RES_hh_fec!S29/RES_hh_num!S29)</f>
        <v>945.69387289078475</v>
      </c>
      <c r="T29" s="72">
        <f>IF(RES_hh_fec!T29=0,0,1000*11630*RES_hh_fec!T29/RES_hh_num!T29)</f>
        <v>800.85245176094793</v>
      </c>
      <c r="U29" s="72">
        <f>IF(RES_hh_fec!U29=0,0,1000*11630*RES_hh_fec!U29/RES_hh_num!U29)</f>
        <v>748.11827956989259</v>
      </c>
      <c r="V29" s="72">
        <f>IF(RES_hh_fec!V29=0,0,1000*11630*RES_hh_fec!V29/RES_hh_num!V29)</f>
        <v>773.57975175412025</v>
      </c>
      <c r="W29" s="72">
        <f>IF(RES_hh_fec!W29=0,0,1000*11630*RES_hh_fec!W29/RES_hh_num!W29)</f>
        <v>754.52151323702344</v>
      </c>
      <c r="X29" s="72">
        <f>IF(RES_hh_fec!X29=0,0,1000*11630*RES_hh_fec!X29/RES_hh_num!X29)</f>
        <v>722.27922654464078</v>
      </c>
      <c r="Y29" s="72">
        <f>IF(RES_hh_fec!Y29=0,0,1000*11630*RES_hh_fec!Y29/RES_hh_num!Y29)</f>
        <v>973.20364780210241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751.14519673563018</v>
      </c>
      <c r="C30" s="72">
        <f>IF(RES_hh_fec!C30=0,0,1000*11630*RES_hh_fec!C30/RES_hh_num!C30)</f>
        <v>750.19188329088263</v>
      </c>
      <c r="D30" s="72">
        <f>IF(RES_hh_fec!D30=0,0,1000*11630*RES_hh_fec!D30/RES_hh_num!D30)</f>
        <v>832.5743431271751</v>
      </c>
      <c r="E30" s="72">
        <f>IF(RES_hh_fec!E30=0,0,1000*11630*RES_hh_fec!E30/RES_hh_num!E30)</f>
        <v>886.3660787102699</v>
      </c>
      <c r="F30" s="72">
        <f>IF(RES_hh_fec!F30=0,0,1000*11630*RES_hh_fec!F30/RES_hh_num!F30)</f>
        <v>975.38277061886413</v>
      </c>
      <c r="G30" s="72">
        <f>IF(RES_hh_fec!G30=0,0,1000*11630*RES_hh_fec!G30/RES_hh_num!G30)</f>
        <v>945.60524295212076</v>
      </c>
      <c r="H30" s="72">
        <f>IF(RES_hh_fec!H30=0,0,1000*11630*RES_hh_fec!H30/RES_hh_num!H30)</f>
        <v>970.17070043583237</v>
      </c>
      <c r="I30" s="72">
        <f>IF(RES_hh_fec!I30=0,0,1000*11630*RES_hh_fec!I30/RES_hh_num!I30)</f>
        <v>957.4996250114807</v>
      </c>
      <c r="J30" s="72">
        <f>IF(RES_hh_fec!J30=0,0,1000*11630*RES_hh_fec!J30/RES_hh_num!J30)</f>
        <v>1009.6906267081339</v>
      </c>
      <c r="K30" s="72">
        <f>IF(RES_hh_fec!K30=0,0,1000*11630*RES_hh_fec!K30/RES_hh_num!K30)</f>
        <v>859.20542508438655</v>
      </c>
      <c r="L30" s="72">
        <f>IF(RES_hh_fec!L30=0,0,1000*11630*RES_hh_fec!L30/RES_hh_num!L30)</f>
        <v>1133.476255609191</v>
      </c>
      <c r="M30" s="72">
        <f>IF(RES_hh_fec!M30=0,0,1000*11630*RES_hh_fec!M30/RES_hh_num!M30)</f>
        <v>942.57049835968905</v>
      </c>
      <c r="N30" s="72">
        <f>IF(RES_hh_fec!N30=0,0,1000*11630*RES_hh_fec!N30/RES_hh_num!N30)</f>
        <v>926.53708674455413</v>
      </c>
      <c r="O30" s="72">
        <f>IF(RES_hh_fec!O30=0,0,1000*11630*RES_hh_fec!O30/RES_hh_num!O30)</f>
        <v>909.76789956556024</v>
      </c>
      <c r="P30" s="72">
        <f>IF(RES_hh_fec!P30=0,0,1000*11630*RES_hh_fec!P30/RES_hh_num!P30)</f>
        <v>902.95795624566722</v>
      </c>
      <c r="Q30" s="72">
        <f>IF(RES_hh_fec!Q30=0,0,1000*11630*RES_hh_fec!Q30/RES_hh_num!Q30)</f>
        <v>832.33707673333572</v>
      </c>
      <c r="R30" s="72">
        <f>IF(RES_hh_fec!R30=0,0,1000*11630*RES_hh_fec!R30/RES_hh_num!R30)</f>
        <v>854.66000103917429</v>
      </c>
      <c r="S30" s="72">
        <f>IF(RES_hh_fec!S30=0,0,1000*11630*RES_hh_fec!S30/RES_hh_num!S30)</f>
        <v>811.87901529501119</v>
      </c>
      <c r="T30" s="72">
        <f>IF(RES_hh_fec!T30=0,0,1000*11630*RES_hh_fec!T30/RES_hh_num!T30)</f>
        <v>822.00375104871637</v>
      </c>
      <c r="U30" s="72">
        <f>IF(RES_hh_fec!U30=0,0,1000*11630*RES_hh_fec!U30/RES_hh_num!U30)</f>
        <v>736.18635774251027</v>
      </c>
      <c r="V30" s="72">
        <f>IF(RES_hh_fec!V30=0,0,1000*11630*RES_hh_fec!V30/RES_hh_num!V30)</f>
        <v>800.98287001120059</v>
      </c>
      <c r="W30" s="72">
        <f>IF(RES_hh_fec!W30=0,0,1000*11630*RES_hh_fec!W30/RES_hh_num!W30)</f>
        <v>818.24193013635147</v>
      </c>
      <c r="X30" s="72">
        <f>IF(RES_hh_fec!X30=0,0,1000*11630*RES_hh_fec!X30/RES_hh_num!X30)</f>
        <v>811.39131130731482</v>
      </c>
      <c r="Y30" s="72">
        <f>IF(RES_hh_fec!Y30=0,0,1000*11630*RES_hh_fec!Y30/RES_hh_num!Y30)</f>
        <v>832.33933875947253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781.76385588169342</v>
      </c>
      <c r="C31" s="72">
        <f>IF(RES_hh_fec!C31=0,0,1000*11630*RES_hh_fec!C31/RES_hh_num!C31)</f>
        <v>781.61469639701374</v>
      </c>
      <c r="D31" s="72">
        <f>IF(RES_hh_fec!D31=0,0,1000*11630*RES_hh_fec!D31/RES_hh_num!D31)</f>
        <v>850.61994765893144</v>
      </c>
      <c r="E31" s="72">
        <f>IF(RES_hh_fec!E31=0,0,1000*11630*RES_hh_fec!E31/RES_hh_num!E31)</f>
        <v>929.75205327481649</v>
      </c>
      <c r="F31" s="72">
        <f>IF(RES_hh_fec!F31=0,0,1000*11630*RES_hh_fec!F31/RES_hh_num!F31)</f>
        <v>1015.10516253337</v>
      </c>
      <c r="G31" s="72">
        <f>IF(RES_hh_fec!G31=0,0,1000*11630*RES_hh_fec!G31/RES_hh_num!G31)</f>
        <v>960.48328262853408</v>
      </c>
      <c r="H31" s="72">
        <f>IF(RES_hh_fec!H31=0,0,1000*11630*RES_hh_fec!H31/RES_hh_num!H31)</f>
        <v>982.00614017896828</v>
      </c>
      <c r="I31" s="72">
        <f>IF(RES_hh_fec!I31=0,0,1000*11630*RES_hh_fec!I31/RES_hh_num!I31)</f>
        <v>983.37399672007871</v>
      </c>
      <c r="J31" s="72">
        <f>IF(RES_hh_fec!J31=0,0,1000*11630*RES_hh_fec!J31/RES_hh_num!J31)</f>
        <v>929.72817901671033</v>
      </c>
      <c r="K31" s="72">
        <f>IF(RES_hh_fec!K31=0,0,1000*11630*RES_hh_fec!K31/RES_hh_num!K31)</f>
        <v>1052.4273291102149</v>
      </c>
      <c r="L31" s="72">
        <f>IF(RES_hh_fec!L31=0,0,1000*11630*RES_hh_fec!L31/RES_hh_num!L31)</f>
        <v>970.31729928480127</v>
      </c>
      <c r="M31" s="72">
        <f>IF(RES_hh_fec!M31=0,0,1000*11630*RES_hh_fec!M31/RES_hh_num!M31)</f>
        <v>986.64176201758619</v>
      </c>
      <c r="N31" s="72">
        <f>IF(RES_hh_fec!N31=0,0,1000*11630*RES_hh_fec!N31/RES_hh_num!N31)</f>
        <v>1047.7147722133313</v>
      </c>
      <c r="O31" s="72">
        <f>IF(RES_hh_fec!O31=0,0,1000*11630*RES_hh_fec!O31/RES_hh_num!O31)</f>
        <v>941.76264352621536</v>
      </c>
      <c r="P31" s="72">
        <f>IF(RES_hh_fec!P31=0,0,1000*11630*RES_hh_fec!P31/RES_hh_num!P31)</f>
        <v>950.93829408925308</v>
      </c>
      <c r="Q31" s="72">
        <f>IF(RES_hh_fec!Q31=0,0,1000*11630*RES_hh_fec!Q31/RES_hh_num!Q31)</f>
        <v>811.89950793762739</v>
      </c>
      <c r="R31" s="72">
        <f>IF(RES_hh_fec!R31=0,0,1000*11630*RES_hh_fec!R31/RES_hh_num!R31)</f>
        <v>803.79409905206705</v>
      </c>
      <c r="S31" s="72">
        <f>IF(RES_hh_fec!S31=0,0,1000*11630*RES_hh_fec!S31/RES_hh_num!S31)</f>
        <v>850.64406373624945</v>
      </c>
      <c r="T31" s="72">
        <f>IF(RES_hh_fec!T31=0,0,1000*11630*RES_hh_fec!T31/RES_hh_num!T31)</f>
        <v>884.37943832633346</v>
      </c>
      <c r="U31" s="72">
        <f>IF(RES_hh_fec!U31=0,0,1000*11630*RES_hh_fec!U31/RES_hh_num!U31)</f>
        <v>854.62350329049661</v>
      </c>
      <c r="V31" s="72">
        <f>IF(RES_hh_fec!V31=0,0,1000*11630*RES_hh_fec!V31/RES_hh_num!V31)</f>
        <v>789.62907970078504</v>
      </c>
      <c r="W31" s="72">
        <f>IF(RES_hh_fec!W31=0,0,1000*11630*RES_hh_fec!W31/RES_hh_num!W31)</f>
        <v>843.69022252727086</v>
      </c>
      <c r="X31" s="72">
        <f>IF(RES_hh_fec!X31=0,0,1000*11630*RES_hh_fec!X31/RES_hh_num!X31)</f>
        <v>849.54356326541142</v>
      </c>
      <c r="Y31" s="72">
        <f>IF(RES_hh_fec!Y31=0,0,1000*11630*RES_hh_fec!Y31/RES_hh_num!Y31)</f>
        <v>881.03276320949806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561.13750725954503</v>
      </c>
      <c r="C32" s="77">
        <f>IF(RES_hh_fec!C32=0,0,1000*11630*RES_hh_fec!C32/RES_hh_num!C32)</f>
        <v>598.7324287489987</v>
      </c>
      <c r="D32" s="77">
        <f>IF(RES_hh_fec!D32=0,0,1000*11630*RES_hh_fec!D32/RES_hh_num!D32)</f>
        <v>674.22448305547357</v>
      </c>
      <c r="E32" s="77">
        <f>IF(RES_hh_fec!E32=0,0,1000*11630*RES_hh_fec!E32/RES_hh_num!E32)</f>
        <v>736.33399454591995</v>
      </c>
      <c r="F32" s="77">
        <f>IF(RES_hh_fec!F32=0,0,1000*11630*RES_hh_fec!F32/RES_hh_num!F32)</f>
        <v>697.44156329097257</v>
      </c>
      <c r="G32" s="77">
        <f>IF(RES_hh_fec!G32=0,0,1000*11630*RES_hh_fec!G32/RES_hh_num!G32)</f>
        <v>698.40331034099108</v>
      </c>
      <c r="H32" s="77">
        <f>IF(RES_hh_fec!H32=0,0,1000*11630*RES_hh_fec!H32/RES_hh_num!H32)</f>
        <v>766.52993104878738</v>
      </c>
      <c r="I32" s="77">
        <f>IF(RES_hh_fec!I32=0,0,1000*11630*RES_hh_fec!I32/RES_hh_num!I32)</f>
        <v>689.90321387962399</v>
      </c>
      <c r="J32" s="77">
        <f>IF(RES_hh_fec!J32=0,0,1000*11630*RES_hh_fec!J32/RES_hh_num!J32)</f>
        <v>887.40007096649276</v>
      </c>
      <c r="K32" s="77">
        <f>IF(RES_hh_fec!K32=0,0,1000*11630*RES_hh_fec!K32/RES_hh_num!K32)</f>
        <v>793.087443722692</v>
      </c>
      <c r="L32" s="77">
        <f>IF(RES_hh_fec!L32=0,0,1000*11630*RES_hh_fec!L32/RES_hh_num!L32)</f>
        <v>942.50340635163218</v>
      </c>
      <c r="M32" s="77">
        <f>IF(RES_hh_fec!M32=0,0,1000*11630*RES_hh_fec!M32/RES_hh_num!M32)</f>
        <v>706.19506023866029</v>
      </c>
      <c r="N32" s="77">
        <f>IF(RES_hh_fec!N32=0,0,1000*11630*RES_hh_fec!N32/RES_hh_num!N32)</f>
        <v>703.53719534205356</v>
      </c>
      <c r="O32" s="77">
        <f>IF(RES_hh_fec!O32=0,0,1000*11630*RES_hh_fec!O32/RES_hh_num!O32)</f>
        <v>739.06264918797774</v>
      </c>
      <c r="P32" s="77">
        <f>IF(RES_hh_fec!P32=0,0,1000*11630*RES_hh_fec!P32/RES_hh_num!P32)</f>
        <v>627.25703258417843</v>
      </c>
      <c r="Q32" s="77">
        <f>IF(RES_hh_fec!Q32=0,0,1000*11630*RES_hh_fec!Q32/RES_hh_num!Q32)</f>
        <v>707.64298324337778</v>
      </c>
      <c r="R32" s="77">
        <f>IF(RES_hh_fec!R32=0,0,1000*11630*RES_hh_fec!R32/RES_hh_num!R32)</f>
        <v>748.95414141081915</v>
      </c>
      <c r="S32" s="77">
        <f>IF(RES_hh_fec!S32=0,0,1000*11630*RES_hh_fec!S32/RES_hh_num!S32)</f>
        <v>505.72826332747093</v>
      </c>
      <c r="T32" s="77">
        <f>IF(RES_hh_fec!T32=0,0,1000*11630*RES_hh_fec!T32/RES_hh_num!T32)</f>
        <v>532.86673003392536</v>
      </c>
      <c r="U32" s="77">
        <f>IF(RES_hh_fec!U32=0,0,1000*11630*RES_hh_fec!U32/RES_hh_num!U32)</f>
        <v>484.57502716956361</v>
      </c>
      <c r="V32" s="77">
        <f>IF(RES_hh_fec!V32=0,0,1000*11630*RES_hh_fec!V32/RES_hh_num!V32)</f>
        <v>601.06311928427101</v>
      </c>
      <c r="W32" s="77">
        <f>IF(RES_hh_fec!W32=0,0,1000*11630*RES_hh_fec!W32/RES_hh_num!W32)</f>
        <v>613.57731767615417</v>
      </c>
      <c r="X32" s="77">
        <f>IF(RES_hh_fec!X32=0,0,1000*11630*RES_hh_fec!X32/RES_hh_num!X32)</f>
        <v>580.28557217089553</v>
      </c>
      <c r="Y32" s="77">
        <f>IF(RES_hh_fec!Y32=0,0,1000*11630*RES_hh_fec!Y32/RES_hh_num!Y32)</f>
        <v>598.47298142775742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9294.1276813547011</v>
      </c>
      <c r="C3" s="65">
        <f>IF(RES_hh_tes!C3=0,0,1000*11630*RES_hh_tes!C3/RES_hh_num!C3)</f>
        <v>10221.546242083963</v>
      </c>
      <c r="D3" s="65">
        <f>IF(RES_hh_tes!D3=0,0,1000*11630*RES_hh_tes!D3/RES_hh_num!D3)</f>
        <v>10248.047589713102</v>
      </c>
      <c r="E3" s="65">
        <f>IF(RES_hh_tes!E3=0,0,1000*11630*RES_hh_tes!E3/RES_hh_num!E3)</f>
        <v>10786.258111481828</v>
      </c>
      <c r="F3" s="65">
        <f>IF(RES_hh_tes!F3=0,0,1000*11630*RES_hh_tes!F3/RES_hh_num!F3)</f>
        <v>10561.905883084964</v>
      </c>
      <c r="G3" s="65">
        <f>IF(RES_hh_tes!G3=0,0,1000*11630*RES_hh_tes!G3/RES_hh_num!G3)</f>
        <v>10903.807813939677</v>
      </c>
      <c r="H3" s="65">
        <f>IF(RES_hh_tes!H3=0,0,1000*11630*RES_hh_tes!H3/RES_hh_num!H3)</f>
        <v>11015.447421059112</v>
      </c>
      <c r="I3" s="65">
        <f>IF(RES_hh_tes!I3=0,0,1000*11630*RES_hh_tes!I3/RES_hh_num!I3)</f>
        <v>11037.573402260552</v>
      </c>
      <c r="J3" s="65">
        <f>IF(RES_hh_tes!J3=0,0,1000*11630*RES_hh_tes!J3/RES_hh_num!J3)</f>
        <v>11092.320857256636</v>
      </c>
      <c r="K3" s="65">
        <f>IF(RES_hh_tes!K3=0,0,1000*11630*RES_hh_tes!K3/RES_hh_num!K3)</f>
        <v>11695.810369225059</v>
      </c>
      <c r="L3" s="65">
        <f>IF(RES_hh_tes!L3=0,0,1000*11630*RES_hh_tes!L3/RES_hh_num!L3)</f>
        <v>11091.760443372161</v>
      </c>
      <c r="M3" s="65">
        <f>IF(RES_hh_tes!M3=0,0,1000*11630*RES_hh_tes!M3/RES_hh_num!M3)</f>
        <v>10698.684873826798</v>
      </c>
      <c r="N3" s="65">
        <f>IF(RES_hh_tes!N3=0,0,1000*11630*RES_hh_tes!N3/RES_hh_num!N3)</f>
        <v>11490.596208078163</v>
      </c>
      <c r="O3" s="65">
        <f>IF(RES_hh_tes!O3=0,0,1000*11630*RES_hh_tes!O3/RES_hh_num!O3)</f>
        <v>10855.23814431965</v>
      </c>
      <c r="P3" s="65">
        <f>IF(RES_hh_tes!P3=0,0,1000*11630*RES_hh_tes!P3/RES_hh_num!P3)</f>
        <v>10612.241522431856</v>
      </c>
      <c r="Q3" s="65">
        <f>IF(RES_hh_tes!Q3=0,0,1000*11630*RES_hh_tes!Q3/RES_hh_num!Q3)</f>
        <v>9753.0552006392008</v>
      </c>
      <c r="R3" s="65">
        <f>IF(RES_hh_tes!R3=0,0,1000*11630*RES_hh_tes!R3/RES_hh_num!R3)</f>
        <v>10318.798260099749</v>
      </c>
      <c r="S3" s="65">
        <f>IF(RES_hh_tes!S3=0,0,1000*11630*RES_hh_tes!S3/RES_hh_num!S3)</f>
        <v>10738.542574392688</v>
      </c>
      <c r="T3" s="65">
        <f>IF(RES_hh_tes!T3=0,0,1000*11630*RES_hh_tes!T3/RES_hh_num!T3)</f>
        <v>11132.802332974037</v>
      </c>
      <c r="U3" s="65">
        <f>IF(RES_hh_tes!U3=0,0,1000*11630*RES_hh_tes!U3/RES_hh_num!U3)</f>
        <v>10827.914761143176</v>
      </c>
      <c r="V3" s="65">
        <f>IF(RES_hh_tes!V3=0,0,1000*11630*RES_hh_tes!V3/RES_hh_num!V3)</f>
        <v>10482.914746837227</v>
      </c>
      <c r="W3" s="65">
        <f>IF(RES_hh_tes!W3=0,0,1000*11630*RES_hh_tes!W3/RES_hh_num!W3)</f>
        <v>11616.884462029475</v>
      </c>
      <c r="X3" s="65">
        <f>IF(RES_hh_tes!X3=0,0,1000*11630*RES_hh_tes!X3/RES_hh_num!X3)</f>
        <v>10809.791909546009</v>
      </c>
      <c r="Y3" s="65">
        <f>IF(RES_hh_tes!Y3=0,0,1000*11630*RES_hh_tes!Y3/RES_hh_num!Y3)</f>
        <v>10382.812177012873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7480.3109680665057</v>
      </c>
      <c r="C4" s="69">
        <f>IF(RES_hh_tes!C4=0,0,1000*11630*RES_hh_tes!C4/RES_hh_num!C4)</f>
        <v>8384.6641484674874</v>
      </c>
      <c r="D4" s="69">
        <f>IF(RES_hh_tes!D4=0,0,1000*11630*RES_hh_tes!D4/RES_hh_num!D4)</f>
        <v>8346.2395617792263</v>
      </c>
      <c r="E4" s="69">
        <f>IF(RES_hh_tes!E4=0,0,1000*11630*RES_hh_tes!E4/RES_hh_num!E4)</f>
        <v>8821.4543719587928</v>
      </c>
      <c r="F4" s="69">
        <f>IF(RES_hh_tes!F4=0,0,1000*11630*RES_hh_tes!F4/RES_hh_num!F4)</f>
        <v>8624.1904187968757</v>
      </c>
      <c r="G4" s="69">
        <f>IF(RES_hh_tes!G4=0,0,1000*11630*RES_hh_tes!G4/RES_hh_num!G4)</f>
        <v>8877.2580016274951</v>
      </c>
      <c r="H4" s="69">
        <f>IF(RES_hh_tes!H4=0,0,1000*11630*RES_hh_tes!H4/RES_hh_num!H4)</f>
        <v>8908.0712144016343</v>
      </c>
      <c r="I4" s="69">
        <f>IF(RES_hh_tes!I4=0,0,1000*11630*RES_hh_tes!I4/RES_hh_num!I4)</f>
        <v>8932.0330800481679</v>
      </c>
      <c r="J4" s="69">
        <f>IF(RES_hh_tes!J4=0,0,1000*11630*RES_hh_tes!J4/RES_hh_num!J4)</f>
        <v>8817.7808769327003</v>
      </c>
      <c r="K4" s="69">
        <f>IF(RES_hh_tes!K4=0,0,1000*11630*RES_hh_tes!K4/RES_hh_num!K4)</f>
        <v>9448.5431997822452</v>
      </c>
      <c r="L4" s="69">
        <f>IF(RES_hh_tes!L4=0,0,1000*11630*RES_hh_tes!L4/RES_hh_num!L4)</f>
        <v>8690.9135340305947</v>
      </c>
      <c r="M4" s="69">
        <f>IF(RES_hh_tes!M4=0,0,1000*11630*RES_hh_tes!M4/RES_hh_num!M4)</f>
        <v>8426.2455554140706</v>
      </c>
      <c r="N4" s="69">
        <f>IF(RES_hh_tes!N4=0,0,1000*11630*RES_hh_tes!N4/RES_hh_num!N4)</f>
        <v>9088.4488584594565</v>
      </c>
      <c r="O4" s="69">
        <f>IF(RES_hh_tes!O4=0,0,1000*11630*RES_hh_tes!O4/RES_hh_num!O4)</f>
        <v>8514.495081388377</v>
      </c>
      <c r="P4" s="69">
        <f>IF(RES_hh_tes!P4=0,0,1000*11630*RES_hh_tes!P4/RES_hh_num!P4)</f>
        <v>8362.9326251296789</v>
      </c>
      <c r="Q4" s="69">
        <f>IF(RES_hh_tes!Q4=0,0,1000*11630*RES_hh_tes!Q4/RES_hh_num!Q4)</f>
        <v>7561.5532284492883</v>
      </c>
      <c r="R4" s="69">
        <f>IF(RES_hh_tes!R4=0,0,1000*11630*RES_hh_tes!R4/RES_hh_num!R4)</f>
        <v>7971.2660636795454</v>
      </c>
      <c r="S4" s="69">
        <f>IF(RES_hh_tes!S4=0,0,1000*11630*RES_hh_tes!S4/RES_hh_num!S4)</f>
        <v>8499.962664811761</v>
      </c>
      <c r="T4" s="69">
        <f>IF(RES_hh_tes!T4=0,0,1000*11630*RES_hh_tes!T4/RES_hh_num!T4)</f>
        <v>8828.5775661925054</v>
      </c>
      <c r="U4" s="69">
        <f>IF(RES_hh_tes!U4=0,0,1000*11630*RES_hh_tes!U4/RES_hh_num!U4)</f>
        <v>8601.2911649086382</v>
      </c>
      <c r="V4" s="69">
        <f>IF(RES_hh_tes!V4=0,0,1000*11630*RES_hh_tes!V4/RES_hh_num!V4)</f>
        <v>8163.5750344490598</v>
      </c>
      <c r="W4" s="69">
        <f>IF(RES_hh_tes!W4=0,0,1000*11630*RES_hh_tes!W4/RES_hh_num!W4)</f>
        <v>9070.4418212313903</v>
      </c>
      <c r="X4" s="69">
        <f>IF(RES_hh_tes!X4=0,0,1000*11630*RES_hh_tes!X4/RES_hh_num!X4)</f>
        <v>8466.7146871677887</v>
      </c>
      <c r="Y4" s="69">
        <f>IF(RES_hh_tes!Y4=0,0,1000*11630*RES_hh_tes!Y4/RES_hh_num!Y4)</f>
        <v>8077.9493059710976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4543.7964405530183</v>
      </c>
      <c r="C5" s="72">
        <f>IF(RES_hh_tes!C5=0,0,1000*11630*RES_hh_tes!C5/RES_hh_num!C5)</f>
        <v>12145.883501470933</v>
      </c>
      <c r="D5" s="72">
        <f>IF(RES_hh_tes!D5=0,0,1000*11630*RES_hh_tes!D5/RES_hh_num!D5)</f>
        <v>7922.5933153917094</v>
      </c>
      <c r="E5" s="72">
        <f>IF(RES_hh_tes!E5=0,0,1000*11630*RES_hh_tes!E5/RES_hh_num!E5)</f>
        <v>7725.8057107763834</v>
      </c>
      <c r="F5" s="72">
        <f>IF(RES_hh_tes!F5=0,0,1000*11630*RES_hh_tes!F5/RES_hh_num!F5)</f>
        <v>7913.8400335437436</v>
      </c>
      <c r="G5" s="72">
        <f>IF(RES_hh_tes!G5=0,0,1000*11630*RES_hh_tes!G5/RES_hh_num!G5)</f>
        <v>9653.1369581562831</v>
      </c>
      <c r="H5" s="72">
        <f>IF(RES_hh_tes!H5=0,0,1000*11630*RES_hh_tes!H5/RES_hh_num!H5)</f>
        <v>8542.1261148031244</v>
      </c>
      <c r="I5" s="72">
        <f>IF(RES_hh_tes!I5=0,0,1000*11630*RES_hh_tes!I5/RES_hh_num!I5)</f>
        <v>8710.1350541543034</v>
      </c>
      <c r="J5" s="72">
        <f>IF(RES_hh_tes!J5=0,0,1000*11630*RES_hh_tes!J5/RES_hh_num!J5)</f>
        <v>8589.0916800227587</v>
      </c>
      <c r="K5" s="72">
        <f>IF(RES_hh_tes!K5=0,0,1000*11630*RES_hh_tes!K5/RES_hh_num!K5)</f>
        <v>8775.5792390284405</v>
      </c>
      <c r="L5" s="72">
        <f>IF(RES_hh_tes!L5=0,0,1000*11630*RES_hh_tes!L5/RES_hh_num!L5)</f>
        <v>11807.325910579115</v>
      </c>
      <c r="M5" s="72">
        <f>IF(RES_hh_tes!M5=0,0,1000*11630*RES_hh_tes!M5/RES_hh_num!M5)</f>
        <v>11426.939846267131</v>
      </c>
      <c r="N5" s="72">
        <f>IF(RES_hh_tes!N5=0,0,1000*11630*RES_hh_tes!N5/RES_hh_num!N5)</f>
        <v>7225.3271188094977</v>
      </c>
      <c r="O5" s="72">
        <f>IF(RES_hh_tes!O5=0,0,1000*11630*RES_hh_tes!O5/RES_hh_num!O5)</f>
        <v>7679.9223179936971</v>
      </c>
      <c r="P5" s="72">
        <f>IF(RES_hh_tes!P5=0,0,1000*11630*RES_hh_tes!P5/RES_hh_num!P5)</f>
        <v>8322.5643726957987</v>
      </c>
      <c r="Q5" s="72">
        <f>IF(RES_hh_tes!Q5=0,0,1000*11630*RES_hh_tes!Q5/RES_hh_num!Q5)</f>
        <v>7920.4514286070962</v>
      </c>
      <c r="R5" s="72">
        <f>IF(RES_hh_tes!R5=0,0,1000*11630*RES_hh_tes!R5/RES_hh_num!R5)</f>
        <v>8529.9095154047682</v>
      </c>
      <c r="S5" s="72">
        <f>IF(RES_hh_tes!S5=0,0,1000*11630*RES_hh_tes!S5/RES_hh_num!S5)</f>
        <v>8770.690775305522</v>
      </c>
      <c r="T5" s="72">
        <f>IF(RES_hh_tes!T5=0,0,1000*11630*RES_hh_tes!T5/RES_hh_num!T5)</f>
        <v>8193.7111937948939</v>
      </c>
      <c r="U5" s="72">
        <f>IF(RES_hh_tes!U5=0,0,1000*11630*RES_hh_tes!U5/RES_hh_num!U5)</f>
        <v>8806.0731439939827</v>
      </c>
      <c r="V5" s="72">
        <f>IF(RES_hh_tes!V5=0,0,1000*11630*RES_hh_tes!V5/RES_hh_num!V5)</f>
        <v>4426.5591062265612</v>
      </c>
      <c r="W5" s="72">
        <f>IF(RES_hh_tes!W5=0,0,1000*11630*RES_hh_tes!W5/RES_hh_num!W5)</f>
        <v>6694.2999712368937</v>
      </c>
      <c r="X5" s="72">
        <f>IF(RES_hh_tes!X5=0,0,1000*11630*RES_hh_tes!X5/RES_hh_num!X5)</f>
        <v>8590.4130848458299</v>
      </c>
      <c r="Y5" s="72">
        <f>IF(RES_hh_tes!Y5=0,0,1000*11630*RES_hh_tes!Y5/RES_hh_num!Y5)</f>
        <v>7965.1576313963242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7925.0597846230112</v>
      </c>
      <c r="C6" s="72">
        <f>IF(RES_hh_tes!C6=0,0,1000*11630*RES_hh_tes!C6/RES_hh_num!C6)</f>
        <v>8144.5695131968114</v>
      </c>
      <c r="D6" s="72">
        <f>IF(RES_hh_tes!D6=0,0,1000*11630*RES_hh_tes!D6/RES_hh_num!D6)</f>
        <v>7449.1259143506823</v>
      </c>
      <c r="E6" s="72">
        <f>IF(RES_hh_tes!E6=0,0,1000*11630*RES_hh_tes!E6/RES_hh_num!E6)</f>
        <v>8017.109936053087</v>
      </c>
      <c r="F6" s="72">
        <f>IF(RES_hh_tes!F6=0,0,1000*11630*RES_hh_tes!F6/RES_hh_num!F6)</f>
        <v>8029.2453038904359</v>
      </c>
      <c r="G6" s="72">
        <f>IF(RES_hh_tes!G6=0,0,1000*11630*RES_hh_tes!G6/RES_hh_num!G6)</f>
        <v>9045.8720259514739</v>
      </c>
      <c r="H6" s="72">
        <f>IF(RES_hh_tes!H6=0,0,1000*11630*RES_hh_tes!H6/RES_hh_num!H6)</f>
        <v>9514.145964995887</v>
      </c>
      <c r="I6" s="72">
        <f>IF(RES_hh_tes!I6=0,0,1000*11630*RES_hh_tes!I6/RES_hh_num!I6)</f>
        <v>8484.3774371115942</v>
      </c>
      <c r="J6" s="72">
        <f>IF(RES_hh_tes!J6=0,0,1000*11630*RES_hh_tes!J6/RES_hh_num!J6)</f>
        <v>9029.1063919876597</v>
      </c>
      <c r="K6" s="72">
        <f>IF(RES_hh_tes!K6=0,0,1000*11630*RES_hh_tes!K6/RES_hh_num!K6)</f>
        <v>8955.3852140893669</v>
      </c>
      <c r="L6" s="72">
        <f>IF(RES_hh_tes!L6=0,0,1000*11630*RES_hh_tes!L6/RES_hh_num!L6)</f>
        <v>7971.3327893077612</v>
      </c>
      <c r="M6" s="72">
        <f>IF(RES_hh_tes!M6=0,0,1000*11630*RES_hh_tes!M6/RES_hh_num!M6)</f>
        <v>8326.8100989207633</v>
      </c>
      <c r="N6" s="72">
        <f>IF(RES_hh_tes!N6=0,0,1000*11630*RES_hh_tes!N6/RES_hh_num!N6)</f>
        <v>8470.9726083455116</v>
      </c>
      <c r="O6" s="72">
        <f>IF(RES_hh_tes!O6=0,0,1000*11630*RES_hh_tes!O6/RES_hh_num!O6)</f>
        <v>8651.7611997930289</v>
      </c>
      <c r="P6" s="72">
        <f>IF(RES_hh_tes!P6=0,0,1000*11630*RES_hh_tes!P6/RES_hh_num!P6)</f>
        <v>9607.0435685298125</v>
      </c>
      <c r="Q6" s="72">
        <f>IF(RES_hh_tes!Q6=0,0,1000*11630*RES_hh_tes!Q6/RES_hh_num!Q6)</f>
        <v>7542.4038954465605</v>
      </c>
      <c r="R6" s="72">
        <f>IF(RES_hh_tes!R6=0,0,1000*11630*RES_hh_tes!R6/RES_hh_num!R6)</f>
        <v>7799.3465133969103</v>
      </c>
      <c r="S6" s="72">
        <f>IF(RES_hh_tes!S6=0,0,1000*11630*RES_hh_tes!S6/RES_hh_num!S6)</f>
        <v>8712.7950370606741</v>
      </c>
      <c r="T6" s="72">
        <f>IF(RES_hh_tes!T6=0,0,1000*11630*RES_hh_tes!T6/RES_hh_num!T6)</f>
        <v>8157.8185127740608</v>
      </c>
      <c r="U6" s="72">
        <f>IF(RES_hh_tes!U6=0,0,1000*11630*RES_hh_tes!U6/RES_hh_num!U6)</f>
        <v>7869.2777669674715</v>
      </c>
      <c r="V6" s="72">
        <f>IF(RES_hh_tes!V6=0,0,1000*11630*RES_hh_tes!V6/RES_hh_num!V6)</f>
        <v>8228.9041272957838</v>
      </c>
      <c r="W6" s="72">
        <f>IF(RES_hh_tes!W6=0,0,1000*11630*RES_hh_tes!W6/RES_hh_num!W6)</f>
        <v>7864.7257014394036</v>
      </c>
      <c r="X6" s="72">
        <f>IF(RES_hh_tes!X6=0,0,1000*11630*RES_hh_tes!X6/RES_hh_num!X6)</f>
        <v>7248.7024390145907</v>
      </c>
      <c r="Y6" s="72">
        <f>IF(RES_hh_tes!Y6=0,0,1000*11630*RES_hh_tes!Y6/RES_hh_num!Y6)</f>
        <v>9247.0677864158206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7164.2667872923557</v>
      </c>
      <c r="C7" s="72">
        <f>IF(RES_hh_tes!C7=0,0,1000*11630*RES_hh_tes!C7/RES_hh_num!C7)</f>
        <v>8307.3428390025365</v>
      </c>
      <c r="D7" s="72">
        <f>IF(RES_hh_tes!D7=0,0,1000*11630*RES_hh_tes!D7/RES_hh_num!D7)</f>
        <v>8666.6641482849209</v>
      </c>
      <c r="E7" s="72">
        <f>IF(RES_hh_tes!E7=0,0,1000*11630*RES_hh_tes!E7/RES_hh_num!E7)</f>
        <v>7777.3018416814302</v>
      </c>
      <c r="F7" s="72">
        <f>IF(RES_hh_tes!F7=0,0,1000*11630*RES_hh_tes!F7/RES_hh_num!F7)</f>
        <v>7512.4063799880823</v>
      </c>
      <c r="G7" s="72">
        <f>IF(RES_hh_tes!G7=0,0,1000*11630*RES_hh_tes!G7/RES_hh_num!G7)</f>
        <v>8988.7449400592704</v>
      </c>
      <c r="H7" s="72">
        <f>IF(RES_hh_tes!H7=0,0,1000*11630*RES_hh_tes!H7/RES_hh_num!H7)</f>
        <v>9182.2918257893871</v>
      </c>
      <c r="I7" s="72">
        <f>IF(RES_hh_tes!I7=0,0,1000*11630*RES_hh_tes!I7/RES_hh_num!I7)</f>
        <v>7484.4140981991677</v>
      </c>
      <c r="J7" s="72">
        <f>IF(RES_hh_tes!J7=0,0,1000*11630*RES_hh_tes!J7/RES_hh_num!J7)</f>
        <v>5418.3852235883705</v>
      </c>
      <c r="K7" s="72">
        <f>IF(RES_hh_tes!K7=0,0,1000*11630*RES_hh_tes!K7/RES_hh_num!K7)</f>
        <v>10317.274019280758</v>
      </c>
      <c r="L7" s="72">
        <f>IF(RES_hh_tes!L7=0,0,1000*11630*RES_hh_tes!L7/RES_hh_num!L7)</f>
        <v>9573.0826292729507</v>
      </c>
      <c r="M7" s="72">
        <f>IF(RES_hh_tes!M7=0,0,1000*11630*RES_hh_tes!M7/RES_hh_num!M7)</f>
        <v>8674.7505055259644</v>
      </c>
      <c r="N7" s="72">
        <f>IF(RES_hh_tes!N7=0,0,1000*11630*RES_hh_tes!N7/RES_hh_num!N7)</f>
        <v>8571.7987503610602</v>
      </c>
      <c r="O7" s="72">
        <f>IF(RES_hh_tes!O7=0,0,1000*11630*RES_hh_tes!O7/RES_hh_num!O7)</f>
        <v>8327.7961920269991</v>
      </c>
      <c r="P7" s="72">
        <f>IF(RES_hh_tes!P7=0,0,1000*11630*RES_hh_tes!P7/RES_hh_num!P7)</f>
        <v>8155.4637975677515</v>
      </c>
      <c r="Q7" s="72">
        <f>IF(RES_hh_tes!Q7=0,0,1000*11630*RES_hh_tes!Q7/RES_hh_num!Q7)</f>
        <v>7505.8511988658038</v>
      </c>
      <c r="R7" s="72">
        <f>IF(RES_hh_tes!R7=0,0,1000*11630*RES_hh_tes!R7/RES_hh_num!R7)</f>
        <v>7751.7636237985425</v>
      </c>
      <c r="S7" s="72">
        <f>IF(RES_hh_tes!S7=0,0,1000*11630*RES_hh_tes!S7/RES_hh_num!S7)</f>
        <v>8295.8878858503322</v>
      </c>
      <c r="T7" s="72">
        <f>IF(RES_hh_tes!T7=0,0,1000*11630*RES_hh_tes!T7/RES_hh_num!T7)</f>
        <v>8713.0735824779149</v>
      </c>
      <c r="U7" s="72">
        <f>IF(RES_hh_tes!U7=0,0,1000*11630*RES_hh_tes!U7/RES_hh_num!U7)</f>
        <v>8592.8642649327812</v>
      </c>
      <c r="V7" s="72">
        <f>IF(RES_hh_tes!V7=0,0,1000*11630*RES_hh_tes!V7/RES_hh_num!V7)</f>
        <v>8512.5285575192702</v>
      </c>
      <c r="W7" s="72">
        <f>IF(RES_hh_tes!W7=0,0,1000*11630*RES_hh_tes!W7/RES_hh_num!W7)</f>
        <v>8265.1948306151844</v>
      </c>
      <c r="X7" s="72">
        <f>IF(RES_hh_tes!X7=0,0,1000*11630*RES_hh_tes!X7/RES_hh_num!X7)</f>
        <v>8348.6552184268967</v>
      </c>
      <c r="Y7" s="72">
        <f>IF(RES_hh_tes!Y7=0,0,1000*11630*RES_hh_tes!Y7/RES_hh_num!Y7)</f>
        <v>8138.1195067144981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7227.9518578758052</v>
      </c>
      <c r="C8" s="72">
        <f>IF(RES_hh_tes!C8=0,0,1000*11630*RES_hh_tes!C8/RES_hh_num!C8)</f>
        <v>8043.0338906329189</v>
      </c>
      <c r="D8" s="72">
        <f>IF(RES_hh_tes!D8=0,0,1000*11630*RES_hh_tes!D8/RES_hh_num!D8)</f>
        <v>8158.0160215580245</v>
      </c>
      <c r="E8" s="72">
        <f>IF(RES_hh_tes!E8=0,0,1000*11630*RES_hh_tes!E8/RES_hh_num!E8)</f>
        <v>8549.4357836488707</v>
      </c>
      <c r="F8" s="72">
        <f>IF(RES_hh_tes!F8=0,0,1000*11630*RES_hh_tes!F8/RES_hh_num!F8)</f>
        <v>8641.821699429318</v>
      </c>
      <c r="G8" s="72">
        <f>IF(RES_hh_tes!G8=0,0,1000*11630*RES_hh_tes!G8/RES_hh_num!G8)</f>
        <v>8732.5828036362727</v>
      </c>
      <c r="H8" s="72">
        <f>IF(RES_hh_tes!H8=0,0,1000*11630*RES_hh_tes!H8/RES_hh_num!H8)</f>
        <v>8637.8204528752194</v>
      </c>
      <c r="I8" s="72">
        <f>IF(RES_hh_tes!I8=0,0,1000*11630*RES_hh_tes!I8/RES_hh_num!I8)</f>
        <v>8987.1633166316678</v>
      </c>
      <c r="J8" s="72">
        <f>IF(RES_hh_tes!J8=0,0,1000*11630*RES_hh_tes!J8/RES_hh_num!J8)</f>
        <v>8880.159685796405</v>
      </c>
      <c r="K8" s="72">
        <f>IF(RES_hh_tes!K8=0,0,1000*11630*RES_hh_tes!K8/RES_hh_num!K8)</f>
        <v>8195.6554419642853</v>
      </c>
      <c r="L8" s="72">
        <f>IF(RES_hh_tes!L8=0,0,1000*11630*RES_hh_tes!L8/RES_hh_num!L8)</f>
        <v>9670.6224813819481</v>
      </c>
      <c r="M8" s="72">
        <f>IF(RES_hh_tes!M8=0,0,1000*11630*RES_hh_tes!M8/RES_hh_num!M8)</f>
        <v>8450.0575094124706</v>
      </c>
      <c r="N8" s="72">
        <f>IF(RES_hh_tes!N8=0,0,1000*11630*RES_hh_tes!N8/RES_hh_num!N8)</f>
        <v>8576.0708956723429</v>
      </c>
      <c r="O8" s="72">
        <f>IF(RES_hh_tes!O8=0,0,1000*11630*RES_hh_tes!O8/RES_hh_num!O8)</f>
        <v>8225.3088932979044</v>
      </c>
      <c r="P8" s="72">
        <f>IF(RES_hh_tes!P8=0,0,1000*11630*RES_hh_tes!P8/RES_hh_num!P8)</f>
        <v>8070.5352355343948</v>
      </c>
      <c r="Q8" s="72">
        <f>IF(RES_hh_tes!Q8=0,0,1000*11630*RES_hh_tes!Q8/RES_hh_num!Q8)</f>
        <v>7474.3792401147866</v>
      </c>
      <c r="R8" s="72">
        <f>IF(RES_hh_tes!R8=0,0,1000*11630*RES_hh_tes!R8/RES_hh_num!R8)</f>
        <v>7869.5156636866177</v>
      </c>
      <c r="S8" s="72">
        <f>IF(RES_hh_tes!S8=0,0,1000*11630*RES_hh_tes!S8/RES_hh_num!S8)</f>
        <v>8332.3941439063656</v>
      </c>
      <c r="T8" s="72">
        <f>IF(RES_hh_tes!T8=0,0,1000*11630*RES_hh_tes!T8/RES_hh_num!T8)</f>
        <v>8875.5108002819816</v>
      </c>
      <c r="U8" s="72">
        <f>IF(RES_hh_tes!U8=0,0,1000*11630*RES_hh_tes!U8/RES_hh_num!U8)</f>
        <v>8360.7836694646594</v>
      </c>
      <c r="V8" s="72">
        <f>IF(RES_hh_tes!V8=0,0,1000*11630*RES_hh_tes!V8/RES_hh_num!V8)</f>
        <v>8203.549059555553</v>
      </c>
      <c r="W8" s="72">
        <f>IF(RES_hh_tes!W8=0,0,1000*11630*RES_hh_tes!W8/RES_hh_num!W8)</f>
        <v>9024.8511226517057</v>
      </c>
      <c r="X8" s="72">
        <f>IF(RES_hh_tes!X8=0,0,1000*11630*RES_hh_tes!X8/RES_hh_num!X8)</f>
        <v>8604.2419716966651</v>
      </c>
      <c r="Y8" s="72">
        <f>IF(RES_hh_tes!Y8=0,0,1000*11630*RES_hh_tes!Y8/RES_hh_num!Y8)</f>
        <v>7521.7057189382613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7474.3097727550621</v>
      </c>
      <c r="C9" s="72">
        <f>IF(RES_hh_tes!C9=0,0,1000*11630*RES_hh_tes!C9/RES_hh_num!C9)</f>
        <v>8285.8211207531785</v>
      </c>
      <c r="D9" s="72">
        <f>IF(RES_hh_tes!D9=0,0,1000*11630*RES_hh_tes!D9/RES_hh_num!D9)</f>
        <v>8159.7481846929804</v>
      </c>
      <c r="E9" s="72">
        <f>IF(RES_hh_tes!E9=0,0,1000*11630*RES_hh_tes!E9/RES_hh_num!E9)</f>
        <v>8687.221876440799</v>
      </c>
      <c r="F9" s="72">
        <f>IF(RES_hh_tes!F9=0,0,1000*11630*RES_hh_tes!F9/RES_hh_num!F9)</f>
        <v>8671.3464948158835</v>
      </c>
      <c r="G9" s="72">
        <f>IF(RES_hh_tes!G9=0,0,1000*11630*RES_hh_tes!G9/RES_hh_num!G9)</f>
        <v>8759.4546789086708</v>
      </c>
      <c r="H9" s="72">
        <f>IF(RES_hh_tes!H9=0,0,1000*11630*RES_hh_tes!H9/RES_hh_num!H9)</f>
        <v>8842.7054808356879</v>
      </c>
      <c r="I9" s="72">
        <f>IF(RES_hh_tes!I9=0,0,1000*11630*RES_hh_tes!I9/RES_hh_num!I9)</f>
        <v>8799.1631705413347</v>
      </c>
      <c r="J9" s="72">
        <f>IF(RES_hh_tes!J9=0,0,1000*11630*RES_hh_tes!J9/RES_hh_num!J9)</f>
        <v>9008.5131966208937</v>
      </c>
      <c r="K9" s="72">
        <f>IF(RES_hh_tes!K9=0,0,1000*11630*RES_hh_tes!K9/RES_hh_num!K9)</f>
        <v>10301.440119403936</v>
      </c>
      <c r="L9" s="72">
        <f>IF(RES_hh_tes!L9=0,0,1000*11630*RES_hh_tes!L9/RES_hh_num!L9)</f>
        <v>7652.3266508340212</v>
      </c>
      <c r="M9" s="72">
        <f>IF(RES_hh_tes!M9=0,0,1000*11630*RES_hh_tes!M9/RES_hh_num!M9)</f>
        <v>8389.5504356519868</v>
      </c>
      <c r="N9" s="72">
        <f>IF(RES_hh_tes!N9=0,0,1000*11630*RES_hh_tes!N9/RES_hh_num!N9)</f>
        <v>9294.2896249799851</v>
      </c>
      <c r="O9" s="72">
        <f>IF(RES_hh_tes!O9=0,0,1000*11630*RES_hh_tes!O9/RES_hh_num!O9)</f>
        <v>8450.7914881916713</v>
      </c>
      <c r="P9" s="72">
        <f>IF(RES_hh_tes!P9=0,0,1000*11630*RES_hh_tes!P9/RES_hh_num!P9)</f>
        <v>8463.2032488971508</v>
      </c>
      <c r="Q9" s="72">
        <f>IF(RES_hh_tes!Q9=0,0,1000*11630*RES_hh_tes!Q9/RES_hh_num!Q9)</f>
        <v>7089.8050635755881</v>
      </c>
      <c r="R9" s="72">
        <f>IF(RES_hh_tes!R9=0,0,1000*11630*RES_hh_tes!R9/RES_hh_num!R9)</f>
        <v>7174.1564030224499</v>
      </c>
      <c r="S9" s="72">
        <f>IF(RES_hh_tes!S9=0,0,1000*11630*RES_hh_tes!S9/RES_hh_num!S9)</f>
        <v>8210.3449152446719</v>
      </c>
      <c r="T9" s="72">
        <f>IF(RES_hh_tes!T9=0,0,1000*11630*RES_hh_tes!T9/RES_hh_num!T9)</f>
        <v>8891.9692688132563</v>
      </c>
      <c r="U9" s="72">
        <f>IF(RES_hh_tes!U9=0,0,1000*11630*RES_hh_tes!U9/RES_hh_num!U9)</f>
        <v>8789.6021750462351</v>
      </c>
      <c r="V9" s="72">
        <f>IF(RES_hh_tes!V9=0,0,1000*11630*RES_hh_tes!V9/RES_hh_num!V9)</f>
        <v>8224.7882824756471</v>
      </c>
      <c r="W9" s="72">
        <f>IF(RES_hh_tes!W9=0,0,1000*11630*RES_hh_tes!W9/RES_hh_num!W9)</f>
        <v>8689.5741160767247</v>
      </c>
      <c r="X9" s="72">
        <f>IF(RES_hh_tes!X9=0,0,1000*11630*RES_hh_tes!X9/RES_hh_num!X9)</f>
        <v>8388.7519720242854</v>
      </c>
      <c r="Y9" s="72">
        <f>IF(RES_hh_tes!Y9=0,0,1000*11630*RES_hh_tes!Y9/RES_hh_num!Y9)</f>
        <v>8062.6452126198064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7509.9961083320859</v>
      </c>
      <c r="C11" s="72">
        <f>IF(RES_hh_tes!C11=0,0,1000*11630*RES_hh_tes!C11/RES_hh_num!C11)</f>
        <v>8235.4580553744163</v>
      </c>
      <c r="D11" s="72">
        <f>IF(RES_hh_tes!D11=0,0,1000*11630*RES_hh_tes!D11/RES_hh_num!D11)</f>
        <v>8430.5976519186861</v>
      </c>
      <c r="E11" s="72">
        <f>IF(RES_hh_tes!E11=0,0,1000*11630*RES_hh_tes!E11/RES_hh_num!E11)</f>
        <v>8901.9185209610678</v>
      </c>
      <c r="F11" s="72">
        <f>IF(RES_hh_tes!F11=0,0,1000*11630*RES_hh_tes!F11/RES_hh_num!F11)</f>
        <v>8468.742326736372</v>
      </c>
      <c r="G11" s="72">
        <f>IF(RES_hh_tes!G11=0,0,1000*11630*RES_hh_tes!G11/RES_hh_num!G11)</f>
        <v>8849.2100352968373</v>
      </c>
      <c r="H11" s="72">
        <f>IF(RES_hh_tes!H11=0,0,1000*11630*RES_hh_tes!H11/RES_hh_num!H11)</f>
        <v>8881.756892411724</v>
      </c>
      <c r="I11" s="72">
        <f>IF(RES_hh_tes!I11=0,0,1000*11630*RES_hh_tes!I11/RES_hh_num!I11)</f>
        <v>8959.8363169095574</v>
      </c>
      <c r="J11" s="72">
        <f>IF(RES_hh_tes!J11=0,0,1000*11630*RES_hh_tes!J11/RES_hh_num!J11)</f>
        <v>8505.1804289004922</v>
      </c>
      <c r="K11" s="72">
        <f>IF(RES_hh_tes!K11=0,0,1000*11630*RES_hh_tes!K11/RES_hh_num!K11)</f>
        <v>8468.0905029710848</v>
      </c>
      <c r="L11" s="72">
        <f>IF(RES_hh_tes!L11=0,0,1000*11630*RES_hh_tes!L11/RES_hh_num!L11)</f>
        <v>9473.7368770854991</v>
      </c>
      <c r="M11" s="72">
        <f>IF(RES_hh_tes!M11=0,0,1000*11630*RES_hh_tes!M11/RES_hh_num!M11)</f>
        <v>8197.789698851695</v>
      </c>
      <c r="N11" s="72">
        <f>IF(RES_hh_tes!N11=0,0,1000*11630*RES_hh_tes!N11/RES_hh_num!N11)</f>
        <v>8864.6463903630338</v>
      </c>
      <c r="O11" s="72">
        <f>IF(RES_hh_tes!O11=0,0,1000*11630*RES_hh_tes!O11/RES_hh_num!O11)</f>
        <v>8544.2867291277671</v>
      </c>
      <c r="P11" s="72">
        <f>IF(RES_hh_tes!P11=0,0,1000*11630*RES_hh_tes!P11/RES_hh_num!P11)</f>
        <v>8117.0668003071887</v>
      </c>
      <c r="Q11" s="72">
        <f>IF(RES_hh_tes!Q11=0,0,1000*11630*RES_hh_tes!Q11/RES_hh_num!Q11)</f>
        <v>7986.5229001462958</v>
      </c>
      <c r="R11" s="72">
        <f>IF(RES_hh_tes!R11=0,0,1000*11630*RES_hh_tes!R11/RES_hh_num!R11)</f>
        <v>8778.8004200292835</v>
      </c>
      <c r="S11" s="72">
        <f>IF(RES_hh_tes!S11=0,0,1000*11630*RES_hh_tes!S11/RES_hh_num!S11)</f>
        <v>8742.7357765936122</v>
      </c>
      <c r="T11" s="72">
        <f>IF(RES_hh_tes!T11=0,0,1000*11630*RES_hh_tes!T11/RES_hh_num!T11)</f>
        <v>8630.6580741186681</v>
      </c>
      <c r="U11" s="72">
        <f>IF(RES_hh_tes!U11=0,0,1000*11630*RES_hh_tes!U11/RES_hh_num!U11)</f>
        <v>8333.6896960377599</v>
      </c>
      <c r="V11" s="72">
        <f>IF(RES_hh_tes!V11=0,0,1000*11630*RES_hh_tes!V11/RES_hh_num!V11)</f>
        <v>7938.2819098329555</v>
      </c>
      <c r="W11" s="72">
        <f>IF(RES_hh_tes!W11=0,0,1000*11630*RES_hh_tes!W11/RES_hh_num!W11)</f>
        <v>9386.484298945752</v>
      </c>
      <c r="X11" s="72">
        <f>IF(RES_hh_tes!X11=0,0,1000*11630*RES_hh_tes!X11/RES_hh_num!X11)</f>
        <v>8396.2068619449201</v>
      </c>
      <c r="Y11" s="72">
        <f>IF(RES_hh_tes!Y11=0,0,1000*11630*RES_hh_tes!Y11/RES_hh_num!Y11)</f>
        <v>8068.8519234627056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6425.174245457667</v>
      </c>
      <c r="S12" s="72">
        <f>IF(RES_hh_tes!S12=0,0,1000*11630*RES_hh_tes!S12/RES_hh_num!S12)</f>
        <v>7017.0184156271562</v>
      </c>
      <c r="T12" s="72">
        <f>IF(RES_hh_tes!T12=0,0,1000*11630*RES_hh_tes!T12/RES_hh_num!T12)</f>
        <v>8096.8469470360742</v>
      </c>
      <c r="U12" s="72">
        <f>IF(RES_hh_tes!U12=0,0,1000*11630*RES_hh_tes!U12/RES_hh_num!U12)</f>
        <v>8503.6007482591049</v>
      </c>
      <c r="V12" s="72">
        <f>IF(RES_hh_tes!V12=0,0,1000*11630*RES_hh_tes!V12/RES_hh_num!V12)</f>
        <v>8833.3925329319791</v>
      </c>
      <c r="W12" s="72">
        <f>IF(RES_hh_tes!W12=0,0,1000*11630*RES_hh_tes!W12/RES_hh_num!W12)</f>
        <v>9401.9284701562265</v>
      </c>
      <c r="X12" s="72">
        <f>IF(RES_hh_tes!X12=0,0,1000*11630*RES_hh_tes!X12/RES_hh_num!X12)</f>
        <v>8499.207774503353</v>
      </c>
      <c r="Y12" s="72">
        <f>IF(RES_hh_tes!Y12=0,0,1000*11630*RES_hh_tes!Y12/RES_hh_num!Y12)</f>
        <v>8206.3035467627778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7117.2157625789396</v>
      </c>
      <c r="C13" s="74">
        <f>IF(RES_hh_tes!C13=0,0,1000*11630*RES_hh_tes!C13/RES_hh_num!C13)</f>
        <v>8224.9697580759275</v>
      </c>
      <c r="D13" s="74">
        <f>IF(RES_hh_tes!D13=0,0,1000*11630*RES_hh_tes!D13/RES_hh_num!D13)</f>
        <v>7606.9260614635032</v>
      </c>
      <c r="E13" s="74">
        <f>IF(RES_hh_tes!E13=0,0,1000*11630*RES_hh_tes!E13/RES_hh_num!E13)</f>
        <v>8460.0061149437424</v>
      </c>
      <c r="F13" s="74">
        <f>IF(RES_hh_tes!F13=0,0,1000*11630*RES_hh_tes!F13/RES_hh_num!F13)</f>
        <v>8711.2189573429714</v>
      </c>
      <c r="G13" s="74">
        <f>IF(RES_hh_tes!G13=0,0,1000*11630*RES_hh_tes!G13/RES_hh_num!G13)</f>
        <v>6622.0763865170347</v>
      </c>
      <c r="H13" s="74">
        <f>IF(RES_hh_tes!H13=0,0,1000*11630*RES_hh_tes!H13/RES_hh_num!H13)</f>
        <v>8267.5228108830997</v>
      </c>
      <c r="I13" s="74">
        <f>IF(RES_hh_tes!I13=0,0,1000*11630*RES_hh_tes!I13/RES_hh_num!I13)</f>
        <v>10527.629255066302</v>
      </c>
      <c r="J13" s="74">
        <f>IF(RES_hh_tes!J13=0,0,1000*11630*RES_hh_tes!J13/RES_hh_num!J13)</f>
        <v>8654.8853858270941</v>
      </c>
      <c r="K13" s="74">
        <f>IF(RES_hh_tes!K13=0,0,1000*11630*RES_hh_tes!K13/RES_hh_num!K13)</f>
        <v>9576.8409170355353</v>
      </c>
      <c r="L13" s="74">
        <f>IF(RES_hh_tes!L13=0,0,1000*11630*RES_hh_tes!L13/RES_hh_num!L13)</f>
        <v>6781.3336054515185</v>
      </c>
      <c r="M13" s="74">
        <f>IF(RES_hh_tes!M13=0,0,1000*11630*RES_hh_tes!M13/RES_hh_num!M13)</f>
        <v>3552.3759622152697</v>
      </c>
      <c r="N13" s="74">
        <f>IF(RES_hh_tes!N13=0,0,1000*11630*RES_hh_tes!N13/RES_hh_num!N13)</f>
        <v>10685.913288736834</v>
      </c>
      <c r="O13" s="74">
        <f>IF(RES_hh_tes!O13=0,0,1000*11630*RES_hh_tes!O13/RES_hh_num!O13)</f>
        <v>7655.9068275731834</v>
      </c>
      <c r="P13" s="74">
        <f>IF(RES_hh_tes!P13=0,0,1000*11630*RES_hh_tes!P13/RES_hh_num!P13)</f>
        <v>14080.715926773666</v>
      </c>
      <c r="Q13" s="74">
        <f>IF(RES_hh_tes!Q13=0,0,1000*11630*RES_hh_tes!Q13/RES_hh_num!Q13)</f>
        <v>10564.211304728909</v>
      </c>
      <c r="R13" s="74">
        <f>IF(RES_hh_tes!R13=0,0,1000*11630*RES_hh_tes!R13/RES_hh_num!R13)</f>
        <v>11181.611791293617</v>
      </c>
      <c r="S13" s="74">
        <f>IF(RES_hh_tes!S13=0,0,1000*11630*RES_hh_tes!S13/RES_hh_num!S13)</f>
        <v>7385.9955518272845</v>
      </c>
      <c r="T13" s="74">
        <f>IF(RES_hh_tes!T13=0,0,1000*11630*RES_hh_tes!T13/RES_hh_num!T13)</f>
        <v>7239.3667415077898</v>
      </c>
      <c r="U13" s="74">
        <f>IF(RES_hh_tes!U13=0,0,1000*11630*RES_hh_tes!U13/RES_hh_num!U13)</f>
        <v>6743.8259251101945</v>
      </c>
      <c r="V13" s="74">
        <f>IF(RES_hh_tes!V13=0,0,1000*11630*RES_hh_tes!V13/RES_hh_num!V13)</f>
        <v>9508.9036543992261</v>
      </c>
      <c r="W13" s="74">
        <f>IF(RES_hh_tes!W13=0,0,1000*11630*RES_hh_tes!W13/RES_hh_num!W13)</f>
        <v>9388.8873348447305</v>
      </c>
      <c r="X13" s="74">
        <f>IF(RES_hh_tes!X13=0,0,1000*11630*RES_hh_tes!X13/RES_hh_num!X13)</f>
        <v>8223.3348361173903</v>
      </c>
      <c r="Y13" s="74">
        <f>IF(RES_hh_tes!Y13=0,0,1000*11630*RES_hh_tes!Y13/RES_hh_num!Y13)</f>
        <v>8081.3785673647135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56.637307970292412</v>
      </c>
      <c r="C14" s="76">
        <f>IF(RES_hh_tes!C14=0,0,1000*11630*RES_hh_tes!C14/RES_hh_num!C14)</f>
        <v>63.190025900669148</v>
      </c>
      <c r="D14" s="76">
        <f>IF(RES_hh_tes!D14=0,0,1000*11630*RES_hh_tes!D14/RES_hh_num!D14)</f>
        <v>61.496818903600854</v>
      </c>
      <c r="E14" s="76">
        <f>IF(RES_hh_tes!E14=0,0,1000*11630*RES_hh_tes!E14/RES_hh_num!E14)</f>
        <v>64.679310793223976</v>
      </c>
      <c r="F14" s="76">
        <f>IF(RES_hh_tes!F14=0,0,1000*11630*RES_hh_tes!F14/RES_hh_num!F14)</f>
        <v>63.420640072355667</v>
      </c>
      <c r="G14" s="76">
        <f>IF(RES_hh_tes!G14=0,0,1000*11630*RES_hh_tes!G14/RES_hh_num!G14)</f>
        <v>65.076182546507596</v>
      </c>
      <c r="H14" s="76">
        <f>IF(RES_hh_tes!H14=0,0,1000*11630*RES_hh_tes!H14/RES_hh_num!H14)</f>
        <v>64.790998730269337</v>
      </c>
      <c r="I14" s="76">
        <f>IF(RES_hh_tes!I14=0,0,1000*11630*RES_hh_tes!I14/RES_hh_num!I14)</f>
        <v>64.472229187452641</v>
      </c>
      <c r="J14" s="76">
        <f>IF(RES_hh_tes!J14=0,0,1000*11630*RES_hh_tes!J14/RES_hh_num!J14)</f>
        <v>64.126930789870343</v>
      </c>
      <c r="K14" s="76">
        <f>IF(RES_hh_tes!K14=0,0,1000*11630*RES_hh_tes!K14/RES_hh_num!K14)</f>
        <v>69.356140184650599</v>
      </c>
      <c r="L14" s="76">
        <f>IF(RES_hh_tes!L14=0,0,1000*11630*RES_hh_tes!L14/RES_hh_num!L14)</f>
        <v>61.304999260100004</v>
      </c>
      <c r="M14" s="76">
        <f>IF(RES_hh_tes!M14=0,0,1000*11630*RES_hh_tes!M14/RES_hh_num!M14)</f>
        <v>60.400108329844556</v>
      </c>
      <c r="N14" s="76">
        <f>IF(RES_hh_tes!N14=0,0,1000*11630*RES_hh_tes!N14/RES_hh_num!N14)</f>
        <v>64.197108029937354</v>
      </c>
      <c r="O14" s="76">
        <f>IF(RES_hh_tes!O14=0,0,1000*11630*RES_hh_tes!O14/RES_hh_num!O14)</f>
        <v>59.672691615832179</v>
      </c>
      <c r="P14" s="76">
        <f>IF(RES_hh_tes!P14=0,0,1000*11630*RES_hh_tes!P14/RES_hh_num!P14)</f>
        <v>58.415588068381339</v>
      </c>
      <c r="Q14" s="76">
        <f>IF(RES_hh_tes!Q14=0,0,1000*11630*RES_hh_tes!Q14/RES_hh_num!Q14)</f>
        <v>52.410878950336766</v>
      </c>
      <c r="R14" s="76">
        <f>IF(RES_hh_tes!R14=0,0,1000*11630*RES_hh_tes!R14/RES_hh_num!R14)</f>
        <v>54.594395109897405</v>
      </c>
      <c r="S14" s="76">
        <f>IF(RES_hh_tes!S14=0,0,1000*11630*RES_hh_tes!S14/RES_hh_num!S14)</f>
        <v>58.40702795266423</v>
      </c>
      <c r="T14" s="76">
        <f>IF(RES_hh_tes!T14=0,0,1000*11630*RES_hh_tes!T14/RES_hh_num!T14)</f>
        <v>61.467527079402934</v>
      </c>
      <c r="U14" s="76">
        <f>IF(RES_hh_tes!U14=0,0,1000*11630*RES_hh_tes!U14/RES_hh_num!U14)</f>
        <v>59.412035040832258</v>
      </c>
      <c r="V14" s="76">
        <f>IF(RES_hh_tes!V14=0,0,1000*11630*RES_hh_tes!V14/RES_hh_num!V14)</f>
        <v>57.013850723571707</v>
      </c>
      <c r="W14" s="76">
        <f>IF(RES_hh_tes!W14=0,0,1000*11630*RES_hh_tes!W14/RES_hh_num!W14)</f>
        <v>61.231473733646908</v>
      </c>
      <c r="X14" s="76">
        <f>IF(RES_hh_tes!X14=0,0,1000*11630*RES_hh_tes!X14/RES_hh_num!X14)</f>
        <v>58.097523128764585</v>
      </c>
      <c r="Y14" s="76">
        <f>IF(RES_hh_tes!Y14=0,0,1000*11630*RES_hh_tes!Y14/RES_hh_num!Y14)</f>
        <v>55.315693316941513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1.3285088356378453E-2</v>
      </c>
      <c r="C15" s="69">
        <f t="shared" si="0"/>
        <v>1.7490776719879926E-2</v>
      </c>
      <c r="D15" s="69">
        <f t="shared" si="0"/>
        <v>2.4222956820179491E-2</v>
      </c>
      <c r="E15" s="69">
        <f t="shared" si="0"/>
        <v>3.4336598288685551E-2</v>
      </c>
      <c r="F15" s="69">
        <f t="shared" si="0"/>
        <v>5.2499919207528445E-2</v>
      </c>
      <c r="G15" s="69">
        <f t="shared" si="0"/>
        <v>8.4934416178269204E-2</v>
      </c>
      <c r="H15" s="69">
        <f t="shared" si="0"/>
        <v>0.31341248480444789</v>
      </c>
      <c r="I15" s="69">
        <f t="shared" si="0"/>
        <v>0.37719976998495064</v>
      </c>
      <c r="J15" s="69">
        <f t="shared" si="0"/>
        <v>0.53841219923515882</v>
      </c>
      <c r="K15" s="69">
        <f t="shared" si="0"/>
        <v>0.67525316620015474</v>
      </c>
      <c r="L15" s="69">
        <f t="shared" si="0"/>
        <v>1.9329706911325015</v>
      </c>
      <c r="M15" s="69">
        <f t="shared" si="0"/>
        <v>1.1161281400814675</v>
      </c>
      <c r="N15" s="69">
        <f t="shared" si="0"/>
        <v>1.3486596889219502</v>
      </c>
      <c r="O15" s="69">
        <f t="shared" si="0"/>
        <v>1.3730845853072435</v>
      </c>
      <c r="P15" s="69">
        <f t="shared" si="0"/>
        <v>2.0954707180330381</v>
      </c>
      <c r="Q15" s="69">
        <f t="shared" si="0"/>
        <v>1.7256992168471581</v>
      </c>
      <c r="R15" s="69">
        <f t="shared" si="0"/>
        <v>1.9581867341832624</v>
      </c>
      <c r="S15" s="69">
        <f t="shared" si="0"/>
        <v>2.1547154515392881</v>
      </c>
      <c r="T15" s="69">
        <f t="shared" si="0"/>
        <v>3.1419323754175248</v>
      </c>
      <c r="U15" s="69">
        <f t="shared" si="0"/>
        <v>2.4688471039251487</v>
      </c>
      <c r="V15" s="69">
        <f t="shared" si="0"/>
        <v>2.8029440952294395</v>
      </c>
      <c r="W15" s="69">
        <f t="shared" si="0"/>
        <v>5.2742746783549732</v>
      </c>
      <c r="X15" s="69">
        <f t="shared" si="0"/>
        <v>5.8334566343223422</v>
      </c>
      <c r="Y15" s="69">
        <f t="shared" si="0"/>
        <v>6.3563175861874157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1.3285088356378453E-2</v>
      </c>
      <c r="C16" s="72">
        <f>IF(RES_hh_tes!C16=0,0,1000*11630*RES_hh_tes!C16/RES_hh_num!C$3)</f>
        <v>1.7490776719879926E-2</v>
      </c>
      <c r="D16" s="72">
        <f>IF(RES_hh_tes!D16=0,0,1000*11630*RES_hh_tes!D16/RES_hh_num!D$3)</f>
        <v>2.4222956820179491E-2</v>
      </c>
      <c r="E16" s="72">
        <f>IF(RES_hh_tes!E16=0,0,1000*11630*RES_hh_tes!E16/RES_hh_num!E$3)</f>
        <v>3.4336598288685551E-2</v>
      </c>
      <c r="F16" s="72">
        <f>IF(RES_hh_tes!F16=0,0,1000*11630*RES_hh_tes!F16/RES_hh_num!F$3)</f>
        <v>5.2499919207528445E-2</v>
      </c>
      <c r="G16" s="72">
        <f>IF(RES_hh_tes!G16=0,0,1000*11630*RES_hh_tes!G16/RES_hh_num!G$3)</f>
        <v>8.4934416178269204E-2</v>
      </c>
      <c r="H16" s="72">
        <f>IF(RES_hh_tes!H16=0,0,1000*11630*RES_hh_tes!H16/RES_hh_num!H$3)</f>
        <v>0.31341248480444789</v>
      </c>
      <c r="I16" s="72">
        <f>IF(RES_hh_tes!I16=0,0,1000*11630*RES_hh_tes!I16/RES_hh_num!I$3)</f>
        <v>0.37719976998495064</v>
      </c>
      <c r="J16" s="72">
        <f>IF(RES_hh_tes!J16=0,0,1000*11630*RES_hh_tes!J16/RES_hh_num!J$3)</f>
        <v>0.53841219923515882</v>
      </c>
      <c r="K16" s="72">
        <f>IF(RES_hh_tes!K16=0,0,1000*11630*RES_hh_tes!K16/RES_hh_num!K$3)</f>
        <v>0.67525316620015474</v>
      </c>
      <c r="L16" s="72">
        <f>IF(RES_hh_tes!L16=0,0,1000*11630*RES_hh_tes!L16/RES_hh_num!L$3)</f>
        <v>1.9329706911325015</v>
      </c>
      <c r="M16" s="72">
        <f>IF(RES_hh_tes!M16=0,0,1000*11630*RES_hh_tes!M16/RES_hh_num!M$3)</f>
        <v>1.1161281400814675</v>
      </c>
      <c r="N16" s="72">
        <f>IF(RES_hh_tes!N16=0,0,1000*11630*RES_hh_tes!N16/RES_hh_num!N$3)</f>
        <v>1.3486596889219502</v>
      </c>
      <c r="O16" s="72">
        <f>IF(RES_hh_tes!O16=0,0,1000*11630*RES_hh_tes!O16/RES_hh_num!O$3)</f>
        <v>1.3730845853072435</v>
      </c>
      <c r="P16" s="72">
        <f>IF(RES_hh_tes!P16=0,0,1000*11630*RES_hh_tes!P16/RES_hh_num!P$3)</f>
        <v>2.0954707180330381</v>
      </c>
      <c r="Q16" s="72">
        <f>IF(RES_hh_tes!Q16=0,0,1000*11630*RES_hh_tes!Q16/RES_hh_num!Q$3)</f>
        <v>1.7256992168471581</v>
      </c>
      <c r="R16" s="72">
        <f>IF(RES_hh_tes!R16=0,0,1000*11630*RES_hh_tes!R16/RES_hh_num!R$3)</f>
        <v>1.9581867341832624</v>
      </c>
      <c r="S16" s="72">
        <f>IF(RES_hh_tes!S16=0,0,1000*11630*RES_hh_tes!S16/RES_hh_num!S$3)</f>
        <v>2.1547154515392881</v>
      </c>
      <c r="T16" s="72">
        <f>IF(RES_hh_tes!T16=0,0,1000*11630*RES_hh_tes!T16/RES_hh_num!T$3)</f>
        <v>3.1419323754175248</v>
      </c>
      <c r="U16" s="72">
        <f>IF(RES_hh_tes!U16=0,0,1000*11630*RES_hh_tes!U16/RES_hh_num!U$3)</f>
        <v>2.4688471039251487</v>
      </c>
      <c r="V16" s="72">
        <f>IF(RES_hh_tes!V16=0,0,1000*11630*RES_hh_tes!V16/RES_hh_num!V$3)</f>
        <v>2.8029440952294395</v>
      </c>
      <c r="W16" s="72">
        <f>IF(RES_hh_tes!W16=0,0,1000*11630*RES_hh_tes!W16/RES_hh_num!W$3)</f>
        <v>5.2742746783549732</v>
      </c>
      <c r="X16" s="72">
        <f>IF(RES_hh_tes!X16=0,0,1000*11630*RES_hh_tes!X16/RES_hh_num!X$3)</f>
        <v>5.8334566343223422</v>
      </c>
      <c r="Y16" s="72">
        <f>IF(RES_hh_tes!Y16=0,0,1000*11630*RES_hh_tes!Y16/RES_hh_num!Y$3)</f>
        <v>6.3563175861874157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1371.4802086663865</v>
      </c>
      <c r="C17" s="69">
        <f>IF(RES_hh_tes!C17=0,0,1000*11630*RES_hh_tes!C17/RES_hh_num!C17)</f>
        <v>1391.8685483605675</v>
      </c>
      <c r="D17" s="69">
        <f>IF(RES_hh_tes!D17=0,0,1000*11630*RES_hh_tes!D17/RES_hh_num!D17)</f>
        <v>1415.3004559353074</v>
      </c>
      <c r="E17" s="69">
        <f>IF(RES_hh_tes!E17=0,0,1000*11630*RES_hh_tes!E17/RES_hh_num!E17)</f>
        <v>1440.8199960851425</v>
      </c>
      <c r="F17" s="69">
        <f>IF(RES_hh_tes!F17=0,0,1000*11630*RES_hh_tes!F17/RES_hh_num!F17)</f>
        <v>1378.4986516051686</v>
      </c>
      <c r="G17" s="69">
        <f>IF(RES_hh_tes!G17=0,0,1000*11630*RES_hh_tes!G17/RES_hh_num!G17)</f>
        <v>1473.0573954064434</v>
      </c>
      <c r="H17" s="69">
        <f>IF(RES_hh_tes!H17=0,0,1000*11630*RES_hh_tes!H17/RES_hh_num!H17)</f>
        <v>1529.7626561187597</v>
      </c>
      <c r="I17" s="69">
        <f>IF(RES_hh_tes!I17=0,0,1000*11630*RES_hh_tes!I17/RES_hh_num!I17)</f>
        <v>1555.5920211252301</v>
      </c>
      <c r="J17" s="69">
        <f>IF(RES_hh_tes!J17=0,0,1000*11630*RES_hh_tes!J17/RES_hh_num!J17)</f>
        <v>1692.9561950693246</v>
      </c>
      <c r="K17" s="69">
        <f>IF(RES_hh_tes!K17=0,0,1000*11630*RES_hh_tes!K17/RES_hh_num!K17)</f>
        <v>1670.686986122631</v>
      </c>
      <c r="L17" s="69">
        <f>IF(RES_hh_tes!L17=0,0,1000*11630*RES_hh_tes!L17/RES_hh_num!L17)</f>
        <v>1805.084845495724</v>
      </c>
      <c r="M17" s="69">
        <f>IF(RES_hh_tes!M17=0,0,1000*11630*RES_hh_tes!M17/RES_hh_num!M17)</f>
        <v>1715.4294648854104</v>
      </c>
      <c r="N17" s="69">
        <f>IF(RES_hh_tes!N17=0,0,1000*11630*RES_hh_tes!N17/RES_hh_num!N17)</f>
        <v>1829.3146365348853</v>
      </c>
      <c r="O17" s="69">
        <f>IF(RES_hh_tes!O17=0,0,1000*11630*RES_hh_tes!O17/RES_hh_num!O17)</f>
        <v>1791.5956500585955</v>
      </c>
      <c r="P17" s="69">
        <f>IF(RES_hh_tes!P17=0,0,1000*11630*RES_hh_tes!P17/RES_hh_num!P17)</f>
        <v>1702.9883382357739</v>
      </c>
      <c r="Q17" s="69">
        <f>IF(RES_hh_tes!Q17=0,0,1000*11630*RES_hh_tes!Q17/RES_hh_num!Q17)</f>
        <v>1699.1380174635888</v>
      </c>
      <c r="R17" s="69">
        <f>IF(RES_hh_tes!R17=0,0,1000*11630*RES_hh_tes!R17/RES_hh_num!R17)</f>
        <v>1840.1879401589567</v>
      </c>
      <c r="S17" s="69">
        <f>IF(RES_hh_tes!S17=0,0,1000*11630*RES_hh_tes!S17/RES_hh_num!S17)</f>
        <v>1751.515419323985</v>
      </c>
      <c r="T17" s="69">
        <f>IF(RES_hh_tes!T17=0,0,1000*11630*RES_hh_tes!T17/RES_hh_num!T17)</f>
        <v>1820.1564957648509</v>
      </c>
      <c r="U17" s="69">
        <f>IF(RES_hh_tes!U17=0,0,1000*11630*RES_hh_tes!U17/RES_hh_num!U17)</f>
        <v>1770.5069832735498</v>
      </c>
      <c r="V17" s="69">
        <f>IF(RES_hh_tes!V17=0,0,1000*11630*RES_hh_tes!V17/RES_hh_num!V17)</f>
        <v>1843.0524907019901</v>
      </c>
      <c r="W17" s="69">
        <f>IF(RES_hh_tes!W17=0,0,1000*11630*RES_hh_tes!W17/RES_hh_num!W17)</f>
        <v>2051.9240691938321</v>
      </c>
      <c r="X17" s="69">
        <f>IF(RES_hh_tes!X17=0,0,1000*11630*RES_hh_tes!X17/RES_hh_num!X17)</f>
        <v>1858.5851279105805</v>
      </c>
      <c r="Y17" s="69">
        <f>IF(RES_hh_tes!Y17=0,0,1000*11630*RES_hh_tes!Y17/RES_hh_num!Y17)</f>
        <v>1755.5279603180741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858.60308753352876</v>
      </c>
      <c r="C18" s="72">
        <f>IF(RES_hh_tes!C18=0,0,1000*11630*RES_hh_tes!C18/RES_hh_num!C18)</f>
        <v>2001.7939891457047</v>
      </c>
      <c r="D18" s="72">
        <f>IF(RES_hh_tes!D18=0,0,1000*11630*RES_hh_tes!D18/RES_hh_num!D18)</f>
        <v>1350.0759312715188</v>
      </c>
      <c r="E18" s="72">
        <f>IF(RES_hh_tes!E18=0,0,1000*11630*RES_hh_tes!E18/RES_hh_num!E18)</f>
        <v>1272.5333822259961</v>
      </c>
      <c r="F18" s="72">
        <f>IF(RES_hh_tes!F18=0,0,1000*11630*RES_hh_tes!F18/RES_hh_num!F18)</f>
        <v>1350.3536939353362</v>
      </c>
      <c r="G18" s="72">
        <f>IF(RES_hh_tes!G18=0,0,1000*11630*RES_hh_tes!G18/RES_hh_num!G18)</f>
        <v>1637.2154248849015</v>
      </c>
      <c r="H18" s="72">
        <f>IF(RES_hh_tes!H18=0,0,1000*11630*RES_hh_tes!H18/RES_hh_num!H18)</f>
        <v>1479.7933810705701</v>
      </c>
      <c r="I18" s="72">
        <f>IF(RES_hh_tes!I18=0,0,1000*11630*RES_hh_tes!I18/RES_hh_num!I18)</f>
        <v>1568.6511444373782</v>
      </c>
      <c r="J18" s="72">
        <f>IF(RES_hh_tes!J18=0,0,1000*11630*RES_hh_tes!J18/RES_hh_num!J18)</f>
        <v>1621.0348262674729</v>
      </c>
      <c r="K18" s="72">
        <f>IF(RES_hh_tes!K18=0,0,1000*11630*RES_hh_tes!K18/RES_hh_num!K18)</f>
        <v>1583.8647050053228</v>
      </c>
      <c r="L18" s="72">
        <f>IF(RES_hh_tes!L18=0,0,1000*11630*RES_hh_tes!L18/RES_hh_num!L18)</f>
        <v>2250.1662548990771</v>
      </c>
      <c r="M18" s="72">
        <f>IF(RES_hh_tes!M18=0,0,1000*11630*RES_hh_tes!M18/RES_hh_num!M18)</f>
        <v>1819.9680140284311</v>
      </c>
      <c r="N18" s="72">
        <f>IF(RES_hh_tes!N18=0,0,1000*11630*RES_hh_tes!N18/RES_hh_num!N18)</f>
        <v>1497.2229329711934</v>
      </c>
      <c r="O18" s="72">
        <f>IF(RES_hh_tes!O18=0,0,1000*11630*RES_hh_tes!O18/RES_hh_num!O18)</f>
        <v>1670.64070600182</v>
      </c>
      <c r="P18" s="72">
        <f>IF(RES_hh_tes!P18=0,0,1000*11630*RES_hh_tes!P18/RES_hh_num!P18)</f>
        <v>1702.8340488858209</v>
      </c>
      <c r="Q18" s="72">
        <f>IF(RES_hh_tes!Q18=0,0,1000*11630*RES_hh_tes!Q18/RES_hh_num!Q18)</f>
        <v>1772.9560277019559</v>
      </c>
      <c r="R18" s="72">
        <f>IF(RES_hh_tes!R18=0,0,1000*11630*RES_hh_tes!R18/RES_hh_num!R18)</f>
        <v>2060.665174287893</v>
      </c>
      <c r="S18" s="72">
        <f>IF(RES_hh_tes!S18=0,0,1000*11630*RES_hh_tes!S18/RES_hh_num!S18)</f>
        <v>1725.9081061898203</v>
      </c>
      <c r="T18" s="72">
        <f>IF(RES_hh_tes!T18=0,0,1000*11630*RES_hh_tes!T18/RES_hh_num!T18)</f>
        <v>1707.5594322739937</v>
      </c>
      <c r="U18" s="72">
        <f>IF(RES_hh_tes!U18=0,0,1000*11630*RES_hh_tes!U18/RES_hh_num!U18)</f>
        <v>1821.0433932388444</v>
      </c>
      <c r="V18" s="72">
        <f>IF(RES_hh_tes!V18=0,0,1000*11630*RES_hh_tes!V18/RES_hh_num!V18)</f>
        <v>1080.3209700258549</v>
      </c>
      <c r="W18" s="72">
        <f>IF(RES_hh_tes!W18=0,0,1000*11630*RES_hh_tes!W18/RES_hh_num!W18)</f>
        <v>1628.040005150528</v>
      </c>
      <c r="X18" s="72">
        <f>IF(RES_hh_tes!X18=0,0,1000*11630*RES_hh_tes!X18/RES_hh_num!X18)</f>
        <v>1900.1511462762812</v>
      </c>
      <c r="Y18" s="72">
        <f>IF(RES_hh_tes!Y18=0,0,1000*11630*RES_hh_tes!Y18/RES_hh_num!Y18)</f>
        <v>1718.2935958496691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1487.3879402698933</v>
      </c>
      <c r="C19" s="72">
        <f>IF(RES_hh_tes!C19=0,0,1000*11630*RES_hh_tes!C19/RES_hh_num!C19)</f>
        <v>1300.8613871570999</v>
      </c>
      <c r="D19" s="72">
        <f>IF(RES_hh_tes!D19=0,0,1000*11630*RES_hh_tes!D19/RES_hh_num!D19)</f>
        <v>1312.5664897959721</v>
      </c>
      <c r="E19" s="72">
        <f>IF(RES_hh_tes!E19=0,0,1000*11630*RES_hh_tes!E19/RES_hh_num!E19)</f>
        <v>1396.8258930250361</v>
      </c>
      <c r="F19" s="72">
        <f>IF(RES_hh_tes!F19=0,0,1000*11630*RES_hh_tes!F19/RES_hh_num!F19)</f>
        <v>1399.0757916975065</v>
      </c>
      <c r="G19" s="72">
        <f>IF(RES_hh_tes!G19=0,0,1000*11630*RES_hh_tes!G19/RES_hh_num!G19)</f>
        <v>1523.4955196837141</v>
      </c>
      <c r="H19" s="72">
        <f>IF(RES_hh_tes!H19=0,0,1000*11630*RES_hh_tes!H19/RES_hh_num!H19)</f>
        <v>1629.0901044850184</v>
      </c>
      <c r="I19" s="72">
        <f>IF(RES_hh_tes!I19=0,0,1000*11630*RES_hh_tes!I19/RES_hh_num!I19)</f>
        <v>1548.652843320998</v>
      </c>
      <c r="J19" s="72">
        <f>IF(RES_hh_tes!J19=0,0,1000*11630*RES_hh_tes!J19/RES_hh_num!J19)</f>
        <v>1713.8394535615892</v>
      </c>
      <c r="K19" s="72">
        <f>IF(RES_hh_tes!K19=0,0,1000*11630*RES_hh_tes!K19/RES_hh_num!K19)</f>
        <v>1688.9070941090656</v>
      </c>
      <c r="L19" s="72">
        <f>IF(RES_hh_tes!L19=0,0,1000*11630*RES_hh_tes!L19/RES_hh_num!L19)</f>
        <v>1360.6154458539504</v>
      </c>
      <c r="M19" s="72">
        <f>IF(RES_hh_tes!M19=0,0,1000*11630*RES_hh_tes!M19/RES_hh_num!M19)</f>
        <v>1710.4613557129667</v>
      </c>
      <c r="N19" s="72">
        <f>IF(RES_hh_tes!N19=0,0,1000*11630*RES_hh_tes!N19/RES_hh_num!N19)</f>
        <v>1758.7527936450715</v>
      </c>
      <c r="O19" s="72">
        <f>IF(RES_hh_tes!O19=0,0,1000*11630*RES_hh_tes!O19/RES_hh_num!O19)</f>
        <v>1759.9008222576952</v>
      </c>
      <c r="P19" s="72">
        <f>IF(RES_hh_tes!P19=0,0,1000*11630*RES_hh_tes!P19/RES_hh_num!P19)</f>
        <v>1945.3468048978</v>
      </c>
      <c r="Q19" s="72">
        <f>IF(RES_hh_tes!Q19=0,0,1000*11630*RES_hh_tes!Q19/RES_hh_num!Q19)</f>
        <v>1613.9208590279889</v>
      </c>
      <c r="R19" s="72">
        <f>IF(RES_hh_tes!R19=0,0,1000*11630*RES_hh_tes!R19/RES_hh_num!R19)</f>
        <v>1727.8364265599046</v>
      </c>
      <c r="S19" s="72">
        <f>IF(RES_hh_tes!S19=0,0,1000*11630*RES_hh_tes!S19/RES_hh_num!S19)</f>
        <v>1889.671187280763</v>
      </c>
      <c r="T19" s="72">
        <f>IF(RES_hh_tes!T19=0,0,1000*11630*RES_hh_tes!T19/RES_hh_num!T19)</f>
        <v>1769.3150837761227</v>
      </c>
      <c r="U19" s="72">
        <f>IF(RES_hh_tes!U19=0,0,1000*11630*RES_hh_tes!U19/RES_hh_num!U19)</f>
        <v>1704.9325410528197</v>
      </c>
      <c r="V19" s="72">
        <f>IF(RES_hh_tes!V19=0,0,1000*11630*RES_hh_tes!V19/RES_hh_num!V19)</f>
        <v>1863.0912596712876</v>
      </c>
      <c r="W19" s="72">
        <f>IF(RES_hh_tes!W19=0,0,1000*11630*RES_hh_tes!W19/RES_hh_num!W19)</f>
        <v>1793.592786822675</v>
      </c>
      <c r="X19" s="72">
        <f>IF(RES_hh_tes!X19=0,0,1000*11630*RES_hh_tes!X19/RES_hh_num!X19)</f>
        <v>1633.1689010877353</v>
      </c>
      <c r="Y19" s="72">
        <f>IF(RES_hh_tes!Y19=0,0,1000*11630*RES_hh_tes!Y19/RES_hh_num!Y19)</f>
        <v>2056.3463136615383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1343.6027771782178</v>
      </c>
      <c r="C20" s="72">
        <f>IF(RES_hh_tes!C20=0,0,1000*11630*RES_hh_tes!C20/RES_hh_num!C20)</f>
        <v>1410.2954540201818</v>
      </c>
      <c r="D20" s="72">
        <f>IF(RES_hh_tes!D20=0,0,1000*11630*RES_hh_tes!D20/RES_hh_num!D20)</f>
        <v>1501.9077166519944</v>
      </c>
      <c r="E20" s="72">
        <f>IF(RES_hh_tes!E20=0,0,1000*11630*RES_hh_tes!E20/RES_hh_num!E20)</f>
        <v>1297.4042059487695</v>
      </c>
      <c r="F20" s="72">
        <f>IF(RES_hh_tes!F20=0,0,1000*11630*RES_hh_tes!F20/RES_hh_num!F20)</f>
        <v>1226.0537767463918</v>
      </c>
      <c r="G20" s="72">
        <f>IF(RES_hh_tes!G20=0,0,1000*11630*RES_hh_tes!G20/RES_hh_num!G20)</f>
        <v>1522.013557802527</v>
      </c>
      <c r="H20" s="72">
        <f>IF(RES_hh_tes!H20=0,0,1000*11630*RES_hh_tes!H20/RES_hh_num!H20)</f>
        <v>1609.3078842717853</v>
      </c>
      <c r="I20" s="72">
        <f>IF(RES_hh_tes!I20=0,0,1000*11630*RES_hh_tes!I20/RES_hh_num!I20)</f>
        <v>1329.0635907493588</v>
      </c>
      <c r="J20" s="72">
        <f>IF(RES_hh_tes!J20=0,0,1000*11630*RES_hh_tes!J20/RES_hh_num!J20)</f>
        <v>1128.675821982222</v>
      </c>
      <c r="K20" s="72">
        <f>IF(RES_hh_tes!K20=0,0,1000*11630*RES_hh_tes!K20/RES_hh_num!K20)</f>
        <v>1863.0189937281377</v>
      </c>
      <c r="L20" s="72">
        <f>IF(RES_hh_tes!L20=0,0,1000*11630*RES_hh_tes!L20/RES_hh_num!L20)</f>
        <v>2019.1365586701206</v>
      </c>
      <c r="M20" s="72">
        <f>IF(RES_hh_tes!M20=0,0,1000*11630*RES_hh_tes!M20/RES_hh_num!M20)</f>
        <v>1801.5161813347593</v>
      </c>
      <c r="N20" s="72">
        <f>IF(RES_hh_tes!N20=0,0,1000*11630*RES_hh_tes!N20/RES_hh_num!N20)</f>
        <v>1758.5850478625914</v>
      </c>
      <c r="O20" s="72">
        <f>IF(RES_hh_tes!O20=0,0,1000*11630*RES_hh_tes!O20/RES_hh_num!O20)</f>
        <v>1784.5268759616199</v>
      </c>
      <c r="P20" s="72">
        <f>IF(RES_hh_tes!P20=0,0,1000*11630*RES_hh_tes!P20/RES_hh_num!P20)</f>
        <v>1691.3557537198535</v>
      </c>
      <c r="Q20" s="72">
        <f>IF(RES_hh_tes!Q20=0,0,1000*11630*RES_hh_tes!Q20/RES_hh_num!Q20)</f>
        <v>1717.1887233335697</v>
      </c>
      <c r="R20" s="72">
        <f>IF(RES_hh_tes!R20=0,0,1000*11630*RES_hh_tes!R20/RES_hh_num!R20)</f>
        <v>1821.3837108640455</v>
      </c>
      <c r="S20" s="72">
        <f>IF(RES_hh_tes!S20=0,0,1000*11630*RES_hh_tes!S20/RES_hh_num!S20)</f>
        <v>1739.0977009757714</v>
      </c>
      <c r="T20" s="72">
        <f>IF(RES_hh_tes!T20=0,0,1000*11630*RES_hh_tes!T20/RES_hh_num!T20)</f>
        <v>1827.3982720800775</v>
      </c>
      <c r="U20" s="72">
        <f>IF(RES_hh_tes!U20=0,0,1000*11630*RES_hh_tes!U20/RES_hh_num!U20)</f>
        <v>1836.7583885110805</v>
      </c>
      <c r="V20" s="72">
        <f>IF(RES_hh_tes!V20=0,0,1000*11630*RES_hh_tes!V20/RES_hh_num!V20)</f>
        <v>1998.015889921227</v>
      </c>
      <c r="W20" s="72">
        <f>IF(RES_hh_tes!W20=0,0,1000*11630*RES_hh_tes!W20/RES_hh_num!W20)</f>
        <v>1914.738625321557</v>
      </c>
      <c r="X20" s="72">
        <f>IF(RES_hh_tes!X20=0,0,1000*11630*RES_hh_tes!X20/RES_hh_num!X20)</f>
        <v>1864.9418678197846</v>
      </c>
      <c r="Y20" s="72">
        <f>IF(RES_hh_tes!Y20=0,0,1000*11630*RES_hh_tes!Y20/RES_hh_num!Y20)</f>
        <v>1801.340871320268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1355.7573005762572</v>
      </c>
      <c r="C21" s="72">
        <f>IF(RES_hh_tes!C21=0,0,1000*11630*RES_hh_tes!C21/RES_hh_num!C21)</f>
        <v>1365.6114940288674</v>
      </c>
      <c r="D21" s="72">
        <f>IF(RES_hh_tes!D21=0,0,1000*11630*RES_hh_tes!D21/RES_hh_num!D21)</f>
        <v>1413.6109821260852</v>
      </c>
      <c r="E21" s="72">
        <f>IF(RES_hh_tes!E21=0,0,1000*11630*RES_hh_tes!E21/RES_hh_num!E21)</f>
        <v>1426.3413196687975</v>
      </c>
      <c r="F21" s="72">
        <f>IF(RES_hh_tes!F21=0,0,1000*11630*RES_hh_tes!F21/RES_hh_num!F21)</f>
        <v>1410.6783226473417</v>
      </c>
      <c r="G21" s="72">
        <f>IF(RES_hh_tes!G21=0,0,1000*11630*RES_hh_tes!G21/RES_hh_num!G21)</f>
        <v>1478.8804701794168</v>
      </c>
      <c r="H21" s="72">
        <f>IF(RES_hh_tes!H21=0,0,1000*11630*RES_hh_tes!H21/RES_hh_num!H21)</f>
        <v>1513.4854281503067</v>
      </c>
      <c r="I21" s="72">
        <f>IF(RES_hh_tes!I21=0,0,1000*11630*RES_hh_tes!I21/RES_hh_num!I21)</f>
        <v>1597.0786616014809</v>
      </c>
      <c r="J21" s="72">
        <f>IF(RES_hh_tes!J21=0,0,1000*11630*RES_hh_tes!J21/RES_hh_num!J21)</f>
        <v>1735.740994597146</v>
      </c>
      <c r="K21" s="72">
        <f>IF(RES_hh_tes!K21=0,0,1000*11630*RES_hh_tes!K21/RES_hh_num!K21)</f>
        <v>1473.5451111607345</v>
      </c>
      <c r="L21" s="72">
        <f>IF(RES_hh_tes!L21=0,0,1000*11630*RES_hh_tes!L21/RES_hh_num!L21)</f>
        <v>1995.9002102976406</v>
      </c>
      <c r="M21" s="72">
        <f>IF(RES_hh_tes!M21=0,0,1000*11630*RES_hh_tes!M21/RES_hh_num!M21)</f>
        <v>1722.6772091155633</v>
      </c>
      <c r="N21" s="72">
        <f>IF(RES_hh_tes!N21=0,0,1000*11630*RES_hh_tes!N21/RES_hh_num!N21)</f>
        <v>1756.0815584473639</v>
      </c>
      <c r="O21" s="72">
        <f>IF(RES_hh_tes!O21=0,0,1000*11630*RES_hh_tes!O21/RES_hh_num!O21)</f>
        <v>1761.5385984486534</v>
      </c>
      <c r="P21" s="72">
        <f>IF(RES_hh_tes!P21=0,0,1000*11630*RES_hh_tes!P21/RES_hh_num!P21)</f>
        <v>1673.8923104417122</v>
      </c>
      <c r="Q21" s="72">
        <f>IF(RES_hh_tes!Q21=0,0,1000*11630*RES_hh_tes!Q21/RES_hh_num!Q21)</f>
        <v>1709.1071539804454</v>
      </c>
      <c r="R21" s="72">
        <f>IF(RES_hh_tes!R21=0,0,1000*11630*RES_hh_tes!R21/RES_hh_num!R21)</f>
        <v>1848.3843716271476</v>
      </c>
      <c r="S21" s="72">
        <f>IF(RES_hh_tes!S21=0,0,1000*11630*RES_hh_tes!S21/RES_hh_num!S21)</f>
        <v>1748.1082050142968</v>
      </c>
      <c r="T21" s="72">
        <f>IF(RES_hh_tes!T21=0,0,1000*11630*RES_hh_tes!T21/RES_hh_num!T21)</f>
        <v>1862.9782965331833</v>
      </c>
      <c r="U21" s="72">
        <f>IF(RES_hh_tes!U21=0,0,1000*11630*RES_hh_tes!U21/RES_hh_num!U21)</f>
        <v>1751.2150111534263</v>
      </c>
      <c r="V21" s="72">
        <f>IF(RES_hh_tes!V21=0,0,1000*11630*RES_hh_tes!V21/RES_hh_num!V21)</f>
        <v>1883.2791519884679</v>
      </c>
      <c r="W21" s="72">
        <f>IF(RES_hh_tes!W21=0,0,1000*11630*RES_hh_tes!W21/RES_hh_num!W21)</f>
        <v>2073.2301966467421</v>
      </c>
      <c r="X21" s="72">
        <f>IF(RES_hh_tes!X21=0,0,1000*11630*RES_hh_tes!X21/RES_hh_num!X21)</f>
        <v>1925.0162978073647</v>
      </c>
      <c r="Y21" s="72">
        <f>IF(RES_hh_tes!Y21=0,0,1000*11630*RES_hh_tes!Y21/RES_hh_num!Y21)</f>
        <v>1664.9251495015224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1374.633784793851</v>
      </c>
      <c r="C22" s="72">
        <f>IF(RES_hh_tes!C22=0,0,1000*11630*RES_hh_tes!C22/RES_hh_num!C22)</f>
        <v>1401.796270979007</v>
      </c>
      <c r="D22" s="72">
        <f>IF(RES_hh_tes!D22=0,0,1000*11630*RES_hh_tes!D22/RES_hh_num!D22)</f>
        <v>1401.4302207874925</v>
      </c>
      <c r="E22" s="72">
        <f>IF(RES_hh_tes!E22=0,0,1000*11630*RES_hh_tes!E22/RES_hh_num!E22)</f>
        <v>1414.0222483607354</v>
      </c>
      <c r="F22" s="72">
        <f>IF(RES_hh_tes!F22=0,0,1000*11630*RES_hh_tes!F22/RES_hh_num!F22)</f>
        <v>1421.0519167105774</v>
      </c>
      <c r="G22" s="72">
        <f>IF(RES_hh_tes!G22=0,0,1000*11630*RES_hh_tes!G22/RES_hh_num!G22)</f>
        <v>1521.3525015992077</v>
      </c>
      <c r="H22" s="72">
        <f>IF(RES_hh_tes!H22=0,0,1000*11630*RES_hh_tes!H22/RES_hh_num!H22)</f>
        <v>1497.8963100070655</v>
      </c>
      <c r="I22" s="72">
        <f>IF(RES_hh_tes!I22=0,0,1000*11630*RES_hh_tes!I22/RES_hh_num!I22)</f>
        <v>1495.3082289112174</v>
      </c>
      <c r="J22" s="72">
        <f>IF(RES_hh_tes!J22=0,0,1000*11630*RES_hh_tes!J22/RES_hh_num!J22)</f>
        <v>1447.2308749631995</v>
      </c>
      <c r="K22" s="72">
        <f>IF(RES_hh_tes!K22=0,0,1000*11630*RES_hh_tes!K22/RES_hh_num!K22)</f>
        <v>1692.9507602708709</v>
      </c>
      <c r="L22" s="72">
        <f>IF(RES_hh_tes!L22=0,0,1000*11630*RES_hh_tes!L22/RES_hh_num!L22)</f>
        <v>1668.0249770099388</v>
      </c>
      <c r="M22" s="72">
        <f>IF(RES_hh_tes!M22=0,0,1000*11630*RES_hh_tes!M22/RES_hh_num!M22)</f>
        <v>1762.33619650573</v>
      </c>
      <c r="N22" s="72">
        <f>IF(RES_hh_tes!N22=0,0,1000*11630*RES_hh_tes!N22/RES_hh_num!N22)</f>
        <v>1954.0669743512847</v>
      </c>
      <c r="O22" s="72">
        <f>IF(RES_hh_tes!O22=0,0,1000*11630*RES_hh_tes!O22/RES_hh_num!O22)</f>
        <v>1769.1684286403006</v>
      </c>
      <c r="P22" s="72">
        <f>IF(RES_hh_tes!P22=0,0,1000*11630*RES_hh_tes!P22/RES_hh_num!P22)</f>
        <v>1821.869598205081</v>
      </c>
      <c r="Q22" s="72">
        <f>IF(RES_hh_tes!Q22=0,0,1000*11630*RES_hh_tes!Q22/RES_hh_num!Q22)</f>
        <v>1553.0008919850745</v>
      </c>
      <c r="R22" s="72">
        <f>IF(RES_hh_tes!R22=0,0,1000*11630*RES_hh_tes!R22/RES_hh_num!R22)</f>
        <v>1588.8769340170727</v>
      </c>
      <c r="S22" s="72">
        <f>IF(RES_hh_tes!S22=0,0,1000*11630*RES_hh_tes!S22/RES_hh_num!S22)</f>
        <v>1806.5789092249156</v>
      </c>
      <c r="T22" s="72">
        <f>IF(RES_hh_tes!T22=0,0,1000*11630*RES_hh_tes!T22/RES_hh_num!T22)</f>
        <v>1903.4309161017995</v>
      </c>
      <c r="U22" s="72">
        <f>IF(RES_hh_tes!U22=0,0,1000*11630*RES_hh_tes!U22/RES_hh_num!U22)</f>
        <v>1862.4765685491345</v>
      </c>
      <c r="V22" s="72">
        <f>IF(RES_hh_tes!V22=0,0,1000*11630*RES_hh_tes!V22/RES_hh_num!V22)</f>
        <v>1785.2735506938282</v>
      </c>
      <c r="W22" s="72">
        <f>IF(RES_hh_tes!W22=0,0,1000*11630*RES_hh_tes!W22/RES_hh_num!W22)</f>
        <v>1917.8452163546358</v>
      </c>
      <c r="X22" s="72">
        <f>IF(RES_hh_tes!X22=0,0,1000*11630*RES_hh_tes!X22/RES_hh_num!X22)</f>
        <v>1861.647292757493</v>
      </c>
      <c r="Y22" s="72">
        <f>IF(RES_hh_tes!Y22=0,0,1000*11630*RES_hh_tes!Y22/RES_hh_num!Y22)</f>
        <v>1791.4770911670403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1386.9818855187314</v>
      </c>
      <c r="C24" s="72">
        <f>IF(RES_hh_tes!C24=0,0,1000*11630*RES_hh_tes!C24/RES_hh_num!C24)</f>
        <v>1379.7703838077764</v>
      </c>
      <c r="D24" s="72">
        <f>IF(RES_hh_tes!D24=0,0,1000*11630*RES_hh_tes!D24/RES_hh_num!D24)</f>
        <v>1435.0092154612214</v>
      </c>
      <c r="E24" s="72">
        <f>IF(RES_hh_tes!E24=0,0,1000*11630*RES_hh_tes!E24/RES_hh_num!E24)</f>
        <v>1459.009282303984</v>
      </c>
      <c r="F24" s="72">
        <f>IF(RES_hh_tes!F24=0,0,1000*11630*RES_hh_tes!F24/RES_hh_num!F24)</f>
        <v>1350.057678959723</v>
      </c>
      <c r="G24" s="72">
        <f>IF(RES_hh_tes!G24=0,0,1000*11630*RES_hh_tes!G24/RES_hh_num!G24)</f>
        <v>1452.1580076879982</v>
      </c>
      <c r="H24" s="72">
        <f>IF(RES_hh_tes!H24=0,0,1000*11630*RES_hh_tes!H24/RES_hh_num!H24)</f>
        <v>1543.8164588073737</v>
      </c>
      <c r="I24" s="72">
        <f>IF(RES_hh_tes!I24=0,0,1000*11630*RES_hh_tes!I24/RES_hh_num!I24)</f>
        <v>1592.6678867783564</v>
      </c>
      <c r="J24" s="72">
        <f>IF(RES_hh_tes!J24=0,0,1000*11630*RES_hh_tes!J24/RES_hh_num!J24)</f>
        <v>1686.3115327738938</v>
      </c>
      <c r="K24" s="72">
        <f>IF(RES_hh_tes!K24=0,0,1000*11630*RES_hh_tes!K24/RES_hh_num!K24)</f>
        <v>1560.7178568492352</v>
      </c>
      <c r="L24" s="72">
        <f>IF(RES_hh_tes!L24=0,0,1000*11630*RES_hh_tes!L24/RES_hh_num!L24)</f>
        <v>1855.7884989960774</v>
      </c>
      <c r="M24" s="72">
        <f>IF(RES_hh_tes!M24=0,0,1000*11630*RES_hh_tes!M24/RES_hh_num!M24)</f>
        <v>1720.9529024877202</v>
      </c>
      <c r="N24" s="72">
        <f>IF(RES_hh_tes!N24=0,0,1000*11630*RES_hh_tes!N24/RES_hh_num!N24)</f>
        <v>1808.2780006785501</v>
      </c>
      <c r="O24" s="72">
        <f>IF(RES_hh_tes!O24=0,0,1000*11630*RES_hh_tes!O24/RES_hh_num!O24)</f>
        <v>1809.1328144156425</v>
      </c>
      <c r="P24" s="72">
        <f>IF(RES_hh_tes!P24=0,0,1000*11630*RES_hh_tes!P24/RES_hh_num!P24)</f>
        <v>1636.4086239428364</v>
      </c>
      <c r="Q24" s="72">
        <f>IF(RES_hh_tes!Q24=0,0,1000*11630*RES_hh_tes!Q24/RES_hh_num!Q24)</f>
        <v>1743.8897225529727</v>
      </c>
      <c r="R24" s="72">
        <f>IF(RES_hh_tes!R24=0,0,1000*11630*RES_hh_tes!R24/RES_hh_num!R24)</f>
        <v>1957.4985722475462</v>
      </c>
      <c r="S24" s="72">
        <f>IF(RES_hh_tes!S24=0,0,1000*11630*RES_hh_tes!S24/RES_hh_num!S24)</f>
        <v>1751.7732006682966</v>
      </c>
      <c r="T24" s="72">
        <f>IF(RES_hh_tes!T24=0,0,1000*11630*RES_hh_tes!T24/RES_hh_num!T24)</f>
        <v>1766.0314984056677</v>
      </c>
      <c r="U24" s="72">
        <f>IF(RES_hh_tes!U24=0,0,1000*11630*RES_hh_tes!U24/RES_hh_num!U24)</f>
        <v>1730.31854085035</v>
      </c>
      <c r="V24" s="72">
        <f>IF(RES_hh_tes!V24=0,0,1000*11630*RES_hh_tes!V24/RES_hh_num!V24)</f>
        <v>1824.5283998547779</v>
      </c>
      <c r="W24" s="72">
        <f>IF(RES_hh_tes!W24=0,0,1000*11630*RES_hh_tes!W24/RES_hh_num!W24)</f>
        <v>2150.0835634780028</v>
      </c>
      <c r="X24" s="72">
        <f>IF(RES_hh_tes!X24=0,0,1000*11630*RES_hh_tes!X24/RES_hh_num!X24)</f>
        <v>1848.3555369644992</v>
      </c>
      <c r="Y24" s="72">
        <f>IF(RES_hh_tes!Y24=0,0,1000*11630*RES_hh_tes!Y24/RES_hh_num!Y24)</f>
        <v>1739.5663804237474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1332.2528644089728</v>
      </c>
      <c r="C25" s="74">
        <f>IF(RES_hh_tes!C25=0,0,1000*11630*RES_hh_tes!C25/RES_hh_num!C25)</f>
        <v>1334.5547243486121</v>
      </c>
      <c r="D25" s="74">
        <f>IF(RES_hh_tes!D25=0,0,1000*11630*RES_hh_tes!D25/RES_hh_num!D25)</f>
        <v>1382.9682222169611</v>
      </c>
      <c r="E25" s="74">
        <f>IF(RES_hh_tes!E25=0,0,1000*11630*RES_hh_tes!E25/RES_hh_num!E25)</f>
        <v>1500.332074846096</v>
      </c>
      <c r="F25" s="74">
        <f>IF(RES_hh_tes!F25=0,0,1000*11630*RES_hh_tes!F25/RES_hh_num!F25)</f>
        <v>1334.2811098526608</v>
      </c>
      <c r="G25" s="74">
        <f>IF(RES_hh_tes!G25=0,0,1000*11630*RES_hh_tes!G25/RES_hh_num!G25)</f>
        <v>1382.6259229761865</v>
      </c>
      <c r="H25" s="74">
        <f>IF(RES_hh_tes!H25=0,0,1000*11630*RES_hh_tes!H25/RES_hh_num!H25)</f>
        <v>1568.4946632472549</v>
      </c>
      <c r="I25" s="74">
        <f>IF(RES_hh_tes!I25=0,0,1000*11630*RES_hh_tes!I25/RES_hh_num!I25)</f>
        <v>1585.1329729224103</v>
      </c>
      <c r="J25" s="74">
        <f>IF(RES_hh_tes!J25=0,0,1000*11630*RES_hh_tes!J25/RES_hh_num!J25)</f>
        <v>2183.2618810318022</v>
      </c>
      <c r="K25" s="74">
        <f>IF(RES_hh_tes!K25=0,0,1000*11630*RES_hh_tes!K25/RES_hh_num!K25)</f>
        <v>1920.6564288782181</v>
      </c>
      <c r="L25" s="74">
        <f>IF(RES_hh_tes!L25=0,0,1000*11630*RES_hh_tes!L25/RES_hh_num!L25)</f>
        <v>1846.7333334023181</v>
      </c>
      <c r="M25" s="74">
        <f>IF(RES_hh_tes!M25=0,0,1000*11630*RES_hh_tes!M25/RES_hh_num!M25)</f>
        <v>1563.5524084240826</v>
      </c>
      <c r="N25" s="74">
        <f>IF(RES_hh_tes!N25=0,0,1000*11630*RES_hh_tes!N25/RES_hh_num!N25)</f>
        <v>1629.3053164039779</v>
      </c>
      <c r="O25" s="74">
        <f>IF(RES_hh_tes!O25=0,0,1000*11630*RES_hh_tes!O25/RES_hh_num!O25)</f>
        <v>1829.5901292453987</v>
      </c>
      <c r="P25" s="74">
        <f>IF(RES_hh_tes!P25=0,0,1000*11630*RES_hh_tes!P25/RES_hh_num!P25)</f>
        <v>1594.5928582980187</v>
      </c>
      <c r="Q25" s="74">
        <f>IF(RES_hh_tes!Q25=0,0,1000*11630*RES_hh_tes!Q25/RES_hh_num!Q25)</f>
        <v>1935.0140998831296</v>
      </c>
      <c r="R25" s="74">
        <f>IF(RES_hh_tes!R25=0,0,1000*11630*RES_hh_tes!R25/RES_hh_num!R25)</f>
        <v>2119.2497469733667</v>
      </c>
      <c r="S25" s="74">
        <f>IF(RES_hh_tes!S25=0,0,1000*11630*RES_hh_tes!S25/RES_hh_num!S25)</f>
        <v>1611.7970859427323</v>
      </c>
      <c r="T25" s="74">
        <f>IF(RES_hh_tes!T25=0,0,1000*11630*RES_hh_tes!T25/RES_hh_num!T25)</f>
        <v>1734.965309470376</v>
      </c>
      <c r="U25" s="74">
        <f>IF(RES_hh_tes!U25=0,0,1000*11630*RES_hh_tes!U25/RES_hh_num!U25)</f>
        <v>1653.8559709221297</v>
      </c>
      <c r="V25" s="74">
        <f>IF(RES_hh_tes!V25=0,0,1000*11630*RES_hh_tes!V25/RES_hh_num!V25)</f>
        <v>1974.8608993148316</v>
      </c>
      <c r="W25" s="74">
        <f>IF(RES_hh_tes!W25=0,0,1000*11630*RES_hh_tes!W25/RES_hh_num!W25)</f>
        <v>2088.3548300517473</v>
      </c>
      <c r="X25" s="74">
        <f>IF(RES_hh_tes!X25=0,0,1000*11630*RES_hh_tes!X25/RES_hh_num!X25)</f>
        <v>1842.9001917756968</v>
      </c>
      <c r="Y25" s="74">
        <f>IF(RES_hh_tes!Y25=0,0,1000*11630*RES_hh_tes!Y25/RES_hh_num!Y25)</f>
        <v>1752.9138390094092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X26" s="77">
        <f>IF(RES_hh_tes!X26=0,0,1000*11630*RES_hh_tes!X26/RES_hh_num!X26)</f>
        <v>0</v>
      </c>
      <c r="Y26" s="77">
        <f>IF(RES_hh_tes!Y26=0,0,1000*11630*RES_hh_tes!Y26/RES_hh_num!Y26)</f>
        <v>0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442.32321953345394</v>
      </c>
      <c r="C27" s="69">
        <f>IF(RES_hh_tes!C27=0,0,1000*11630*RES_hh_tes!C27/RES_hh_num!C27)</f>
        <v>444.99605447918873</v>
      </c>
      <c r="D27" s="69">
        <f>IF(RES_hh_tes!D27=0,0,1000*11630*RES_hh_tes!D27/RES_hh_num!D27)</f>
        <v>486.48334904174419</v>
      </c>
      <c r="E27" s="69">
        <f>IF(RES_hh_tes!E27=0,0,1000*11630*RES_hh_tes!E27/RES_hh_num!E27)</f>
        <v>523.94940683960351</v>
      </c>
      <c r="F27" s="69">
        <f>IF(RES_hh_tes!F27=0,0,1000*11630*RES_hh_tes!F27/RES_hh_num!F27)</f>
        <v>559.16431276371304</v>
      </c>
      <c r="G27" s="69">
        <f>IF(RES_hh_tes!G27=0,0,1000*11630*RES_hh_tes!G27/RES_hh_num!G27)</f>
        <v>553.4074824895597</v>
      </c>
      <c r="H27" s="69">
        <f>IF(RES_hh_tes!H27=0,0,1000*11630*RES_hh_tes!H27/RES_hh_num!H27)</f>
        <v>577.30013805391445</v>
      </c>
      <c r="I27" s="69">
        <f>IF(RES_hh_tes!I27=0,0,1000*11630*RES_hh_tes!I27/RES_hh_num!I27)</f>
        <v>549.57110131716854</v>
      </c>
      <c r="J27" s="69">
        <f>IF(RES_hh_tes!J27=0,0,1000*11630*RES_hh_tes!J27/RES_hh_num!J27)</f>
        <v>581.04537305537644</v>
      </c>
      <c r="K27" s="69">
        <f>IF(RES_hh_tes!K27=0,0,1000*11630*RES_hh_tes!K27/RES_hh_num!K27)</f>
        <v>575.90493015398442</v>
      </c>
      <c r="L27" s="69">
        <f>IF(RES_hh_tes!L27=0,0,1000*11630*RES_hh_tes!L27/RES_hh_num!L27)</f>
        <v>593.82909315471079</v>
      </c>
      <c r="M27" s="69">
        <f>IF(RES_hh_tes!M27=0,0,1000*11630*RES_hh_tes!M27/RES_hh_num!M27)</f>
        <v>555.89372538723399</v>
      </c>
      <c r="N27" s="69">
        <f>IF(RES_hh_tes!N27=0,0,1000*11630*RES_hh_tes!N27/RES_hh_num!N27)</f>
        <v>571.48405339489841</v>
      </c>
      <c r="O27" s="69">
        <f>IF(RES_hh_tes!O27=0,0,1000*11630*RES_hh_tes!O27/RES_hh_num!O27)</f>
        <v>547.77432828737051</v>
      </c>
      <c r="P27" s="69">
        <f>IF(RES_hh_tes!P27=0,0,1000*11630*RES_hh_tes!P27/RES_hh_num!P27)</f>
        <v>544.22508834837083</v>
      </c>
      <c r="Q27" s="69">
        <f>IF(RES_hh_tes!Q27=0,0,1000*11630*RES_hh_tes!Q27/RES_hh_num!Q27)</f>
        <v>490.63825550947644</v>
      </c>
      <c r="R27" s="69">
        <f>IF(RES_hh_tes!R27=0,0,1000*11630*RES_hh_tes!R27/RES_hh_num!R27)</f>
        <v>505.38606952706374</v>
      </c>
      <c r="S27" s="69">
        <f>IF(RES_hh_tes!S27=0,0,1000*11630*RES_hh_tes!S27/RES_hh_num!S27)</f>
        <v>484.90977480540158</v>
      </c>
      <c r="T27" s="69">
        <f>IF(RES_hh_tes!T27=0,0,1000*11630*RES_hh_tes!T27/RES_hh_num!T27)</f>
        <v>480.92633864126333</v>
      </c>
      <c r="U27" s="69">
        <f>IF(RES_hh_tes!U27=0,0,1000*11630*RES_hh_tes!U27/RES_hh_num!U27)</f>
        <v>453.64776585706289</v>
      </c>
      <c r="V27" s="69">
        <f>IF(RES_hh_tes!V27=0,0,1000*11630*RES_hh_tes!V27/RES_hh_num!V27)</f>
        <v>473.48427759094784</v>
      </c>
      <c r="W27" s="69">
        <f>IF(RES_hh_tes!W27=0,0,1000*11630*RES_hh_tes!W27/RES_hh_num!W27)</f>
        <v>489.24429692589706</v>
      </c>
      <c r="X27" s="69">
        <f>IF(RES_hh_tes!X27=0,0,1000*11630*RES_hh_tes!X27/RES_hh_num!X27)</f>
        <v>478.65863783331781</v>
      </c>
      <c r="Y27" s="69">
        <f>IF(RES_hh_tes!Y27=0,0,1000*11630*RES_hh_tes!Y27/RES_hh_num!Y27)</f>
        <v>542.97859313751508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261.57456113888799</v>
      </c>
      <c r="C28" s="72">
        <f>IF(RES_hh_tes!C28=0,0,1000*11630*RES_hh_tes!C28/RES_hh_num!C28)</f>
        <v>654.01620107625035</v>
      </c>
      <c r="D28" s="72">
        <f>IF(RES_hh_tes!D28=0,0,1000*11630*RES_hh_tes!D28/RES_hh_num!D28)</f>
        <v>494.14285003935862</v>
      </c>
      <c r="E28" s="72">
        <f>IF(RES_hh_tes!E28=0,0,1000*11630*RES_hh_tes!E28/RES_hh_num!E28)</f>
        <v>451.51199846502954</v>
      </c>
      <c r="F28" s="72">
        <f>IF(RES_hh_tes!F28=0,0,1000*11630*RES_hh_tes!F28/RES_hh_num!F28)</f>
        <v>513.20272919489514</v>
      </c>
      <c r="G28" s="72">
        <f>IF(RES_hh_tes!G28=0,0,1000*11630*RES_hh_tes!G28/RES_hh_num!G28)</f>
        <v>602.69362449806056</v>
      </c>
      <c r="H28" s="72">
        <f>IF(RES_hh_tes!H28=0,0,1000*11630*RES_hh_tes!H28/RES_hh_num!H28)</f>
        <v>544.88804394325405</v>
      </c>
      <c r="I28" s="72">
        <f>IF(RES_hh_tes!I28=0,0,1000*11630*RES_hh_tes!I28/RES_hh_num!I28)</f>
        <v>571.59921536564468</v>
      </c>
      <c r="J28" s="72">
        <f>IF(RES_hh_tes!J28=0,0,1000*11630*RES_hh_tes!J28/RES_hh_num!J28)</f>
        <v>554.01895966165023</v>
      </c>
      <c r="K28" s="72">
        <f>IF(RES_hh_tes!K28=0,0,1000*11630*RES_hh_tes!K28/RES_hh_num!K28)</f>
        <v>574.3941543453459</v>
      </c>
      <c r="L28" s="72">
        <f>IF(RES_hh_tes!L28=0,0,1000*11630*RES_hh_tes!L28/RES_hh_num!L28)</f>
        <v>952.0861738289226</v>
      </c>
      <c r="M28" s="72">
        <f>IF(RES_hh_tes!M28=0,0,1000*11630*RES_hh_tes!M28/RES_hh_num!M28)</f>
        <v>847.60232912278877</v>
      </c>
      <c r="N28" s="72">
        <f>IF(RES_hh_tes!N28=0,0,1000*11630*RES_hh_tes!N28/RES_hh_num!N28)</f>
        <v>556.86500192301264</v>
      </c>
      <c r="O28" s="72">
        <f>IF(RES_hh_tes!O28=0,0,1000*11630*RES_hh_tes!O28/RES_hh_num!O28)</f>
        <v>524.13507141663354</v>
      </c>
      <c r="P28" s="72">
        <f>IF(RES_hh_tes!P28=0,0,1000*11630*RES_hh_tes!P28/RES_hh_num!P28)</f>
        <v>528.59130925280556</v>
      </c>
      <c r="Q28" s="72">
        <f>IF(RES_hh_tes!Q28=0,0,1000*11630*RES_hh_tes!Q28/RES_hh_num!Q28)</f>
        <v>538.89221599434109</v>
      </c>
      <c r="R28" s="72">
        <f>IF(RES_hh_tes!R28=0,0,1000*11630*RES_hh_tes!R28/RES_hh_num!R28)</f>
        <v>601.64230711779453</v>
      </c>
      <c r="S28" s="72">
        <f>IF(RES_hh_tes!S28=0,0,1000*11630*RES_hh_tes!S28/RES_hh_num!S28)</f>
        <v>501.97005651887162</v>
      </c>
      <c r="T28" s="72">
        <f>IF(RES_hh_tes!T28=0,0,1000*11630*RES_hh_tes!T28/RES_hh_num!T28)</f>
        <v>455.34811809385207</v>
      </c>
      <c r="U28" s="72">
        <f>IF(RES_hh_tes!U28=0,0,1000*11630*RES_hh_tes!U28/RES_hh_num!U28)</f>
        <v>379.56606716883789</v>
      </c>
      <c r="V28" s="72">
        <f>IF(RES_hh_tes!V28=0,0,1000*11630*RES_hh_tes!V28/RES_hh_num!V28)</f>
        <v>511.121357434103</v>
      </c>
      <c r="W28" s="72">
        <f>IF(RES_hh_tes!W28=0,0,1000*11630*RES_hh_tes!W28/RES_hh_num!W28)</f>
        <v>605.38818333501899</v>
      </c>
      <c r="X28" s="72">
        <f>IF(RES_hh_tes!X28=0,0,1000*11630*RES_hh_tes!X28/RES_hh_num!X28)</f>
        <v>493.56125882510702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449.32428576441151</v>
      </c>
      <c r="C29" s="72">
        <f>IF(RES_hh_tes!C29=0,0,1000*11630*RES_hh_tes!C29/RES_hh_num!C29)</f>
        <v>447.74924460885302</v>
      </c>
      <c r="D29" s="72">
        <f>IF(RES_hh_tes!D29=0,0,1000*11630*RES_hh_tes!D29/RES_hh_num!D29)</f>
        <v>484.5440358460167</v>
      </c>
      <c r="E29" s="72">
        <f>IF(RES_hh_tes!E29=0,0,1000*11630*RES_hh_tes!E29/RES_hh_num!E29)</f>
        <v>507.5994034626367</v>
      </c>
      <c r="F29" s="72">
        <f>IF(RES_hh_tes!F29=0,0,1000*11630*RES_hh_tes!F29/RES_hh_num!F29)</f>
        <v>547.27799483621175</v>
      </c>
      <c r="G29" s="72">
        <f>IF(RES_hh_tes!G29=0,0,1000*11630*RES_hh_tes!G29/RES_hh_num!G29)</f>
        <v>571.9397791965248</v>
      </c>
      <c r="H29" s="72">
        <f>IF(RES_hh_tes!H29=0,0,1000*11630*RES_hh_tes!H29/RES_hh_num!H29)</f>
        <v>595.76046012907693</v>
      </c>
      <c r="I29" s="72">
        <f>IF(RES_hh_tes!I29=0,0,1000*11630*RES_hh_tes!I29/RES_hh_num!I29)</f>
        <v>547.70132723462484</v>
      </c>
      <c r="J29" s="72">
        <f>IF(RES_hh_tes!J29=0,0,1000*11630*RES_hh_tes!J29/RES_hh_num!J29)</f>
        <v>567.92684832830139</v>
      </c>
      <c r="K29" s="72">
        <f>IF(RES_hh_tes!K29=0,0,1000*11630*RES_hh_tes!K29/RES_hh_num!K29)</f>
        <v>528.94119777480273</v>
      </c>
      <c r="L29" s="72">
        <f>IF(RES_hh_tes!L29=0,0,1000*11630*RES_hh_tes!L29/RES_hh_num!L29)</f>
        <v>531.89478309932952</v>
      </c>
      <c r="M29" s="72">
        <f>IF(RES_hh_tes!M29=0,0,1000*11630*RES_hh_tes!M29/RES_hh_num!M29)</f>
        <v>553.04004742606344</v>
      </c>
      <c r="N29" s="72">
        <f>IF(RES_hh_tes!N29=0,0,1000*11630*RES_hh_tes!N29/RES_hh_num!N29)</f>
        <v>557.00232361834117</v>
      </c>
      <c r="O29" s="72">
        <f>IF(RES_hh_tes!O29=0,0,1000*11630*RES_hh_tes!O29/RES_hh_num!O29)</f>
        <v>544.23587210843573</v>
      </c>
      <c r="P29" s="72">
        <f>IF(RES_hh_tes!P29=0,0,1000*11630*RES_hh_tes!P29/RES_hh_num!P29)</f>
        <v>590.41416499870684</v>
      </c>
      <c r="Q29" s="72">
        <f>IF(RES_hh_tes!Q29=0,0,1000*11630*RES_hh_tes!Q29/RES_hh_num!Q29)</f>
        <v>473.12543460220479</v>
      </c>
      <c r="R29" s="72">
        <f>IF(RES_hh_tes!R29=0,0,1000*11630*RES_hh_tes!R29/RES_hh_num!R29)</f>
        <v>492.75736072464599</v>
      </c>
      <c r="S29" s="72">
        <f>IF(RES_hh_tes!S29=0,0,1000*11630*RES_hh_tes!S29/RES_hh_num!S29)</f>
        <v>562.58505684600823</v>
      </c>
      <c r="T29" s="72">
        <f>IF(RES_hh_tes!T29=0,0,1000*11630*RES_hh_tes!T29/RES_hh_num!T29)</f>
        <v>478.8561378184736</v>
      </c>
      <c r="U29" s="72">
        <f>IF(RES_hh_tes!U29=0,0,1000*11630*RES_hh_tes!U29/RES_hh_num!U29)</f>
        <v>449.58130730812081</v>
      </c>
      <c r="V29" s="72">
        <f>IF(RES_hh_tes!V29=0,0,1000*11630*RES_hh_tes!V29/RES_hh_num!V29)</f>
        <v>467.30492850091531</v>
      </c>
      <c r="W29" s="72">
        <f>IF(RES_hh_tes!W29=0,0,1000*11630*RES_hh_tes!W29/RES_hh_num!W29)</f>
        <v>458.12520802497943</v>
      </c>
      <c r="X29" s="72">
        <f>IF(RES_hh_tes!X29=0,0,1000*11630*RES_hh_tes!X29/RES_hh_num!X29)</f>
        <v>440.28200491309616</v>
      </c>
      <c r="Y29" s="72">
        <f>IF(RES_hh_tes!Y29=0,0,1000*11630*RES_hh_tes!Y29/RES_hh_num!Y29)</f>
        <v>595.29009015272413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436.69360839185759</v>
      </c>
      <c r="C30" s="72">
        <f>IF(RES_hh_tes!C30=0,0,1000*11630*RES_hh_tes!C30/RES_hh_num!C30)</f>
        <v>437.04645639788833</v>
      </c>
      <c r="D30" s="72">
        <f>IF(RES_hh_tes!D30=0,0,1000*11630*RES_hh_tes!D30/RES_hh_num!D30)</f>
        <v>486.20559708549405</v>
      </c>
      <c r="E30" s="72">
        <f>IF(RES_hh_tes!E30=0,0,1000*11630*RES_hh_tes!E30/RES_hh_num!E30)</f>
        <v>518.75438159091129</v>
      </c>
      <c r="F30" s="72">
        <f>IF(RES_hh_tes!F30=0,0,1000*11630*RES_hh_tes!F30/RES_hh_num!F30)</f>
        <v>572.04187339483167</v>
      </c>
      <c r="G30" s="72">
        <f>IF(RES_hh_tes!G30=0,0,1000*11630*RES_hh_tes!G30/RES_hh_num!G30)</f>
        <v>555.64617321864125</v>
      </c>
      <c r="H30" s="72">
        <f>IF(RES_hh_tes!H30=0,0,1000*11630*RES_hh_tes!H30/RES_hh_num!H30)</f>
        <v>571.17573794444854</v>
      </c>
      <c r="I30" s="72">
        <f>IF(RES_hh_tes!I30=0,0,1000*11630*RES_hh_tes!I30/RES_hh_num!I30)</f>
        <v>564.28126276941634</v>
      </c>
      <c r="J30" s="72">
        <f>IF(RES_hh_tes!J30=0,0,1000*11630*RES_hh_tes!J30/RES_hh_num!J30)</f>
        <v>595.3981569524052</v>
      </c>
      <c r="K30" s="72">
        <f>IF(RES_hh_tes!K30=0,0,1000*11630*RES_hh_tes!K30/RES_hh_num!K30)</f>
        <v>507.07951823417091</v>
      </c>
      <c r="L30" s="72">
        <f>IF(RES_hh_tes!L30=0,0,1000*11630*RES_hh_tes!L30/RES_hh_num!L30)</f>
        <v>669.54944159097431</v>
      </c>
      <c r="M30" s="72">
        <f>IF(RES_hh_tes!M30=0,0,1000*11630*RES_hh_tes!M30/RES_hh_num!M30)</f>
        <v>557.23018222968176</v>
      </c>
      <c r="N30" s="72">
        <f>IF(RES_hh_tes!N30=0,0,1000*11630*RES_hh_tes!N30/RES_hh_num!N30)</f>
        <v>548.15709078564259</v>
      </c>
      <c r="O30" s="72">
        <f>IF(RES_hh_tes!O30=0,0,1000*11630*RES_hh_tes!O30/RES_hh_num!O30)</f>
        <v>538.5823470999386</v>
      </c>
      <c r="P30" s="72">
        <f>IF(RES_hh_tes!P30=0,0,1000*11630*RES_hh_tes!P30/RES_hh_num!P30)</f>
        <v>534.82715278494186</v>
      </c>
      <c r="Q30" s="72">
        <f>IF(RES_hh_tes!Q30=0,0,1000*11630*RES_hh_tes!Q30/RES_hh_num!Q30)</f>
        <v>493.43671543849558</v>
      </c>
      <c r="R30" s="72">
        <f>IF(RES_hh_tes!R30=0,0,1000*11630*RES_hh_tes!R30/RES_hh_num!R30)</f>
        <v>507.64346687193421</v>
      </c>
      <c r="S30" s="72">
        <f>IF(RES_hh_tes!S30=0,0,1000*11630*RES_hh_tes!S30/RES_hh_num!S30)</f>
        <v>483.84798578326644</v>
      </c>
      <c r="T30" s="72">
        <f>IF(RES_hh_tes!T30=0,0,1000*11630*RES_hh_tes!T30/RES_hh_num!T30)</f>
        <v>492.14914312218389</v>
      </c>
      <c r="U30" s="72">
        <f>IF(RES_hh_tes!U30=0,0,1000*11630*RES_hh_tes!U30/RES_hh_num!U30)</f>
        <v>443.10325187346797</v>
      </c>
      <c r="V30" s="72">
        <f>IF(RES_hh_tes!V30=0,0,1000*11630*RES_hh_tes!V30/RES_hh_num!V30)</f>
        <v>484.67050196492806</v>
      </c>
      <c r="W30" s="72">
        <f>IF(RES_hh_tes!W30=0,0,1000*11630*RES_hh_tes!W30/RES_hh_num!W30)</f>
        <v>497.64012931773578</v>
      </c>
      <c r="X30" s="72">
        <f>IF(RES_hh_tes!X30=0,0,1000*11630*RES_hh_tes!X30/RES_hh_num!X30)</f>
        <v>495.91721333538237</v>
      </c>
      <c r="Y30" s="72">
        <f>IF(RES_hh_tes!Y30=0,0,1000*11630*RES_hh_tes!Y30/RES_hh_num!Y30)</f>
        <v>510.99154160549375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442.60202433755671</v>
      </c>
      <c r="C31" s="72">
        <f>IF(RES_hh_tes!C31=0,0,1000*11630*RES_hh_tes!C31/RES_hh_num!C31)</f>
        <v>443.26036377601588</v>
      </c>
      <c r="D31" s="72">
        <f>IF(RES_hh_tes!D31=0,0,1000*11630*RES_hh_tes!D31/RES_hh_num!D31)</f>
        <v>483.27202405119652</v>
      </c>
      <c r="E31" s="72">
        <f>IF(RES_hh_tes!E31=0,0,1000*11630*RES_hh_tes!E31/RES_hh_num!E31)</f>
        <v>529.2287572062711</v>
      </c>
      <c r="F31" s="72">
        <f>IF(RES_hh_tes!F31=0,0,1000*11630*RES_hh_tes!F31/RES_hh_num!F31)</f>
        <v>578.8783673217855</v>
      </c>
      <c r="G31" s="72">
        <f>IF(RES_hh_tes!G31=0,0,1000*11630*RES_hh_tes!G31/RES_hh_num!G31)</f>
        <v>548.7366268980453</v>
      </c>
      <c r="H31" s="72">
        <f>IF(RES_hh_tes!H31=0,0,1000*11630*RES_hh_tes!H31/RES_hh_num!H31)</f>
        <v>562.12631778014634</v>
      </c>
      <c r="I31" s="72">
        <f>IF(RES_hh_tes!I31=0,0,1000*11630*RES_hh_tes!I31/RES_hh_num!I31)</f>
        <v>563.49857203296051</v>
      </c>
      <c r="J31" s="72">
        <f>IF(RES_hh_tes!J31=0,0,1000*11630*RES_hh_tes!J31/RES_hh_num!J31)</f>
        <v>532.98372563370378</v>
      </c>
      <c r="K31" s="72">
        <f>IF(RES_hh_tes!K31=0,0,1000*11630*RES_hh_tes!K31/RES_hh_num!K31)</f>
        <v>603.68021014395242</v>
      </c>
      <c r="L31" s="72">
        <f>IF(RES_hh_tes!L31=0,0,1000*11630*RES_hh_tes!L31/RES_hh_num!L31)</f>
        <v>556.90018787972133</v>
      </c>
      <c r="M31" s="72">
        <f>IF(RES_hh_tes!M31=0,0,1000*11630*RES_hh_tes!M31/RES_hh_num!M31)</f>
        <v>566.58891661766506</v>
      </c>
      <c r="N31" s="72">
        <f>IF(RES_hh_tes!N31=0,0,1000*11630*RES_hh_tes!N31/RES_hh_num!N31)</f>
        <v>601.93192312109238</v>
      </c>
      <c r="O31" s="72">
        <f>IF(RES_hh_tes!O31=0,0,1000*11630*RES_hh_tes!O31/RES_hh_num!O31)</f>
        <v>541.23165878886073</v>
      </c>
      <c r="P31" s="72">
        <f>IF(RES_hh_tes!P31=0,0,1000*11630*RES_hh_tes!P31/RES_hh_num!P31)</f>
        <v>546.6134465849151</v>
      </c>
      <c r="Q31" s="72">
        <f>IF(RES_hh_tes!Q31=0,0,1000*11630*RES_hh_tes!Q31/RES_hh_num!Q31)</f>
        <v>466.86173468187911</v>
      </c>
      <c r="R31" s="72">
        <f>IF(RES_hh_tes!R31=0,0,1000*11630*RES_hh_tes!R31/RES_hh_num!R31)</f>
        <v>462.74668708076769</v>
      </c>
      <c r="S31" s="72">
        <f>IF(RES_hh_tes!S31=0,0,1000*11630*RES_hh_tes!S31/RES_hh_num!S31)</f>
        <v>491.04711357398463</v>
      </c>
      <c r="T31" s="72">
        <f>IF(RES_hh_tes!T31=0,0,1000*11630*RES_hh_tes!T31/RES_hh_num!T31)</f>
        <v>512.13547802900484</v>
      </c>
      <c r="U31" s="72">
        <f>IF(RES_hh_tes!U31=0,0,1000*11630*RES_hh_tes!U31/RES_hh_num!U31)</f>
        <v>496.51081640691996</v>
      </c>
      <c r="V31" s="72">
        <f>IF(RES_hh_tes!V31=0,0,1000*11630*RES_hh_tes!V31/RES_hh_num!V31)</f>
        <v>460.13185273344686</v>
      </c>
      <c r="W31" s="72">
        <f>IF(RES_hh_tes!W31=0,0,1000*11630*RES_hh_tes!W31/RES_hh_num!W31)</f>
        <v>492.90650225144361</v>
      </c>
      <c r="X31" s="72">
        <f>IF(RES_hh_tes!X31=0,0,1000*11630*RES_hh_tes!X31/RES_hh_num!X31)</f>
        <v>497.56393929559187</v>
      </c>
      <c r="Y31" s="72">
        <f>IF(RES_hh_tes!Y31=0,0,1000*11630*RES_hh_tes!Y31/RES_hh_num!Y31)</f>
        <v>517.41512887662816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415.11888685235061</v>
      </c>
      <c r="C32" s="77">
        <f>IF(RES_hh_tes!C32=0,0,1000*11630*RES_hh_tes!C32/RES_hh_num!C32)</f>
        <v>444.80283721222355</v>
      </c>
      <c r="D32" s="77">
        <f>IF(RES_hh_tes!D32=0,0,1000*11630*RES_hh_tes!D32/RES_hh_num!D32)</f>
        <v>502.85975563823979</v>
      </c>
      <c r="E32" s="77">
        <f>IF(RES_hh_tes!E32=0,0,1000*11630*RES_hh_tes!E32/RES_hh_num!E32)</f>
        <v>550.99682357949848</v>
      </c>
      <c r="F32" s="77">
        <f>IF(RES_hh_tes!F32=0,0,1000*11630*RES_hh_tes!F32/RES_hh_num!F32)</f>
        <v>523.4630615780211</v>
      </c>
      <c r="G32" s="77">
        <f>IF(RES_hh_tes!G32=0,0,1000*11630*RES_hh_tes!G32/RES_hh_num!G32)</f>
        <v>525.94823817616191</v>
      </c>
      <c r="H32" s="77">
        <f>IF(RES_hh_tes!H32=0,0,1000*11630*RES_hh_tes!H32/RES_hh_num!H32)</f>
        <v>579.35075663723194</v>
      </c>
      <c r="I32" s="77">
        <f>IF(RES_hh_tes!I32=0,0,1000*11630*RES_hh_tes!I32/RES_hh_num!I32)</f>
        <v>522.56480778871503</v>
      </c>
      <c r="J32" s="77">
        <f>IF(RES_hh_tes!J32=0,0,1000*11630*RES_hh_tes!J32/RES_hh_num!J32)</f>
        <v>673.23327612486037</v>
      </c>
      <c r="K32" s="77">
        <f>IF(RES_hh_tes!K32=0,0,1000*11630*RES_hh_tes!K32/RES_hh_num!K32)</f>
        <v>602.75593148120174</v>
      </c>
      <c r="L32" s="77">
        <f>IF(RES_hh_tes!L32=0,0,1000*11630*RES_hh_tes!L32/RES_hh_num!L32)</f>
        <v>717.03006009552735</v>
      </c>
      <c r="M32" s="77">
        <f>IF(RES_hh_tes!M32=0,0,1000*11630*RES_hh_tes!M32/RES_hh_num!M32)</f>
        <v>538.46410495745488</v>
      </c>
      <c r="N32" s="77">
        <f>IF(RES_hh_tes!N32=0,0,1000*11630*RES_hh_tes!N32/RES_hh_num!N32)</f>
        <v>537.89946181350047</v>
      </c>
      <c r="O32" s="77">
        <f>IF(RES_hh_tes!O32=0,0,1000*11630*RES_hh_tes!O32/RES_hh_num!O32)</f>
        <v>567.73738373125718</v>
      </c>
      <c r="P32" s="77">
        <f>IF(RES_hh_tes!P32=0,0,1000*11630*RES_hh_tes!P32/RES_hh_num!P32)</f>
        <v>484.17205604016056</v>
      </c>
      <c r="Q32" s="77">
        <f>IF(RES_hh_tes!Q32=0,0,1000*11630*RES_hh_tes!Q32/RES_hh_num!Q32)</f>
        <v>549.99388742768849</v>
      </c>
      <c r="R32" s="77">
        <f>IF(RES_hh_tes!R32=0,0,1000*11630*RES_hh_tes!R32/RES_hh_num!R32)</f>
        <v>587.05885659541434</v>
      </c>
      <c r="S32" s="77">
        <f>IF(RES_hh_tes!S32=0,0,1000*11630*RES_hh_tes!S32/RES_hh_num!S32)</f>
        <v>402.28077846957581</v>
      </c>
      <c r="T32" s="77">
        <f>IF(RES_hh_tes!T32=0,0,1000*11630*RES_hh_tes!T32/RES_hh_num!T32)</f>
        <v>427.62495052059455</v>
      </c>
      <c r="U32" s="77">
        <f>IF(RES_hh_tes!U32=0,0,1000*11630*RES_hh_tes!U32/RES_hh_num!U32)</f>
        <v>395.87360658921887</v>
      </c>
      <c r="V32" s="77">
        <f>IF(RES_hh_tes!V32=0,0,1000*11630*RES_hh_tes!V32/RES_hh_num!V32)</f>
        <v>495.66853490752027</v>
      </c>
      <c r="W32" s="77">
        <f>IF(RES_hh_tes!W32=0,0,1000*11630*RES_hh_tes!W32/RES_hh_num!W32)</f>
        <v>512.84031504771656</v>
      </c>
      <c r="X32" s="77">
        <f>IF(RES_hh_tes!X32=0,0,1000*11630*RES_hh_tes!X32/RES_hh_num!X32)</f>
        <v>490.68155068035458</v>
      </c>
      <c r="Y32" s="77">
        <f>IF(RES_hh_tes!Y32=0,0,1000*11630*RES_hh_tes!Y32/RES_hh_num!Y32)</f>
        <v>511.55145957650484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332.3856795898464</v>
      </c>
      <c r="C3" s="65">
        <f>IF(RES_hh_emi!C3=0,0,1000000*RES_hh_emi!C3/RES_hh_num!C3)</f>
        <v>439.73806397606734</v>
      </c>
      <c r="D3" s="65">
        <f>IF(RES_hh_emi!D3=0,0,1000000*RES_hh_emi!D3/RES_hh_num!D3)</f>
        <v>408.24933914471086</v>
      </c>
      <c r="E3" s="65">
        <f>IF(RES_hh_emi!E3=0,0,1000000*RES_hh_emi!E3/RES_hh_num!E3)</f>
        <v>422.29354074523627</v>
      </c>
      <c r="F3" s="65">
        <f>IF(RES_hh_emi!F3=0,0,1000000*RES_hh_emi!F3/RES_hh_num!F3)</f>
        <v>442.86910028864469</v>
      </c>
      <c r="G3" s="65">
        <f>IF(RES_hh_emi!G3=0,0,1000000*RES_hh_emi!G3/RES_hh_num!G3)</f>
        <v>484.21808549058608</v>
      </c>
      <c r="H3" s="65">
        <f>IF(RES_hh_emi!H3=0,0,1000000*RES_hh_emi!H3/RES_hh_num!H3)</f>
        <v>490.68797974760389</v>
      </c>
      <c r="I3" s="65">
        <f>IF(RES_hh_emi!I3=0,0,1000000*RES_hh_emi!I3/RES_hh_num!I3)</f>
        <v>498.00547733907041</v>
      </c>
      <c r="J3" s="65">
        <f>IF(RES_hh_emi!J3=0,0,1000000*RES_hh_emi!J3/RES_hh_num!J3)</f>
        <v>499.79446077759496</v>
      </c>
      <c r="K3" s="65">
        <f>IF(RES_hh_emi!K3=0,0,1000000*RES_hh_emi!K3/RES_hh_num!K3)</f>
        <v>522.60272491823571</v>
      </c>
      <c r="L3" s="65">
        <f>IF(RES_hh_emi!L3=0,0,1000000*RES_hh_emi!L3/RES_hh_num!L3)</f>
        <v>636.06330500448132</v>
      </c>
      <c r="M3" s="65">
        <f>IF(RES_hh_emi!M3=0,0,1000000*RES_hh_emi!M3/RES_hh_num!M3)</f>
        <v>579.07774425595346</v>
      </c>
      <c r="N3" s="65">
        <f>IF(RES_hh_emi!N3=0,0,1000000*RES_hh_emi!N3/RES_hh_num!N3)</f>
        <v>538.59988928151881</v>
      </c>
      <c r="O3" s="65">
        <f>IF(RES_hh_emi!O3=0,0,1000000*RES_hh_emi!O3/RES_hh_num!O3)</f>
        <v>524.01429684592324</v>
      </c>
      <c r="P3" s="65">
        <f>IF(RES_hh_emi!P3=0,0,1000000*RES_hh_emi!P3/RES_hh_num!P3)</f>
        <v>529.21527970728062</v>
      </c>
      <c r="Q3" s="65">
        <f>IF(RES_hh_emi!Q3=0,0,1000000*RES_hh_emi!Q3/RES_hh_num!Q3)</f>
        <v>507.87689544950518</v>
      </c>
      <c r="R3" s="65">
        <f>IF(RES_hh_emi!R3=0,0,1000000*RES_hh_emi!R3/RES_hh_num!R3)</f>
        <v>540.36774273127594</v>
      </c>
      <c r="S3" s="65">
        <f>IF(RES_hh_emi!S3=0,0,1000000*RES_hh_emi!S3/RES_hh_num!S3)</f>
        <v>545.14779012943416</v>
      </c>
      <c r="T3" s="65">
        <f>IF(RES_hh_emi!T3=0,0,1000000*RES_hh_emi!T3/RES_hh_num!T3)</f>
        <v>548.51189479340371</v>
      </c>
      <c r="U3" s="65">
        <f>IF(RES_hh_emi!U3=0,0,1000000*RES_hh_emi!U3/RES_hh_num!U3)</f>
        <v>508.39969920631955</v>
      </c>
      <c r="V3" s="65">
        <f>IF(RES_hh_emi!V3=0,0,1000000*RES_hh_emi!V3/RES_hh_num!V3)</f>
        <v>501.78087254366829</v>
      </c>
      <c r="W3" s="65">
        <f>IF(RES_hh_emi!W3=0,0,1000000*RES_hh_emi!W3/RES_hh_num!W3)</f>
        <v>516.3947216833767</v>
      </c>
      <c r="X3" s="65">
        <f>IF(RES_hh_emi!X3=0,0,1000000*RES_hh_emi!X3/RES_hh_num!X3)</f>
        <v>489.18665694802553</v>
      </c>
      <c r="Y3" s="65">
        <f>IF(RES_hh_emi!Y3=0,0,1000000*RES_hh_emi!Y3/RES_hh_num!Y3)</f>
        <v>461.15310712256468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216.40027997385138</v>
      </c>
      <c r="C4" s="69">
        <f>IF(RES_hh_emi!C4=0,0,1000000*RES_hh_emi!C4/RES_hh_num!C4)</f>
        <v>317.91069893477817</v>
      </c>
      <c r="D4" s="69">
        <f>IF(RES_hh_emi!D4=0,0,1000000*RES_hh_emi!D4/RES_hh_num!D4)</f>
        <v>285.61304561457598</v>
      </c>
      <c r="E4" s="69">
        <f>IF(RES_hh_emi!E4=0,0,1000000*RES_hh_emi!E4/RES_hh_num!E4)</f>
        <v>298.17783084162591</v>
      </c>
      <c r="F4" s="69">
        <f>IF(RES_hh_emi!F4=0,0,1000000*RES_hh_emi!F4/RES_hh_num!F4)</f>
        <v>311.80126314312702</v>
      </c>
      <c r="G4" s="69">
        <f>IF(RES_hh_emi!G4=0,0,1000000*RES_hh_emi!G4/RES_hh_num!G4)</f>
        <v>344.8696851267257</v>
      </c>
      <c r="H4" s="69">
        <f>IF(RES_hh_emi!H4=0,0,1000000*RES_hh_emi!H4/RES_hh_num!H4)</f>
        <v>346.65880081862167</v>
      </c>
      <c r="I4" s="69">
        <f>IF(RES_hh_emi!I4=0,0,1000000*RES_hh_emi!I4/RES_hh_num!I4)</f>
        <v>361.44538979490665</v>
      </c>
      <c r="J4" s="69">
        <f>IF(RES_hh_emi!J4=0,0,1000000*RES_hh_emi!J4/RES_hh_num!J4)</f>
        <v>360.97655502385066</v>
      </c>
      <c r="K4" s="69">
        <f>IF(RES_hh_emi!K4=0,0,1000000*RES_hh_emi!K4/RES_hh_num!K4)</f>
        <v>391.10296008443311</v>
      </c>
      <c r="L4" s="69">
        <f>IF(RES_hh_emi!L4=0,0,1000000*RES_hh_emi!L4/RES_hh_num!L4)</f>
        <v>473.86661362399985</v>
      </c>
      <c r="M4" s="69">
        <f>IF(RES_hh_emi!M4=0,0,1000000*RES_hh_emi!M4/RES_hh_num!M4)</f>
        <v>431.72474553737726</v>
      </c>
      <c r="N4" s="69">
        <f>IF(RES_hh_emi!N4=0,0,1000000*RES_hh_emi!N4/RES_hh_num!N4)</f>
        <v>395.01988318028128</v>
      </c>
      <c r="O4" s="69">
        <f>IF(RES_hh_emi!O4=0,0,1000000*RES_hh_emi!O4/RES_hh_num!O4)</f>
        <v>379.79866519634942</v>
      </c>
      <c r="P4" s="69">
        <f>IF(RES_hh_emi!P4=0,0,1000000*RES_hh_emi!P4/RES_hh_num!P4)</f>
        <v>380.71855540553673</v>
      </c>
      <c r="Q4" s="69">
        <f>IF(RES_hh_emi!Q4=0,0,1000000*RES_hh_emi!Q4/RES_hh_num!Q4)</f>
        <v>368.90796499159171</v>
      </c>
      <c r="R4" s="69">
        <f>IF(RES_hh_emi!R4=0,0,1000000*RES_hh_emi!R4/RES_hh_num!R4)</f>
        <v>392.62129017851538</v>
      </c>
      <c r="S4" s="69">
        <f>IF(RES_hh_emi!S4=0,0,1000000*RES_hh_emi!S4/RES_hh_num!S4)</f>
        <v>403.896976734237</v>
      </c>
      <c r="T4" s="69">
        <f>IF(RES_hh_emi!T4=0,0,1000000*RES_hh_emi!T4/RES_hh_num!T4)</f>
        <v>412.03081236022541</v>
      </c>
      <c r="U4" s="69">
        <f>IF(RES_hh_emi!U4=0,0,1000000*RES_hh_emi!U4/RES_hh_num!U4)</f>
        <v>382.43411771163926</v>
      </c>
      <c r="V4" s="69">
        <f>IF(RES_hh_emi!V4=0,0,1000000*RES_hh_emi!V4/RES_hh_num!V4)</f>
        <v>366.28390847698711</v>
      </c>
      <c r="W4" s="69">
        <f>IF(RES_hh_emi!W4=0,0,1000000*RES_hh_emi!W4/RES_hh_num!W4)</f>
        <v>376.66693813613875</v>
      </c>
      <c r="X4" s="69">
        <f>IF(RES_hh_emi!X4=0,0,1000000*RES_hh_emi!X4/RES_hh_num!X4)</f>
        <v>353.84072075090478</v>
      </c>
      <c r="Y4" s="69">
        <f>IF(RES_hh_emi!Y4=0,0,1000000*RES_hh_emi!Y4/RES_hh_num!Y4)</f>
        <v>307.29466353474368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2542.9554207420765</v>
      </c>
      <c r="C5" s="72">
        <f>IF(RES_hh_emi!C5=0,0,1000000*RES_hh_emi!C5/RES_hh_num!C5)</f>
        <v>6758.8707526319913</v>
      </c>
      <c r="D5" s="72">
        <f>IF(RES_hh_emi!D5=0,0,1000000*RES_hh_emi!D5/RES_hh_num!D5)</f>
        <v>4393.1054735117914</v>
      </c>
      <c r="E5" s="72">
        <f>IF(RES_hh_emi!E5=0,0,1000000*RES_hh_emi!E5/RES_hh_num!E5)</f>
        <v>4389.0878629656281</v>
      </c>
      <c r="F5" s="72">
        <f>IF(RES_hh_emi!F5=0,0,1000000*RES_hh_emi!F5/RES_hh_num!F5)</f>
        <v>4473.8189784229799</v>
      </c>
      <c r="G5" s="72">
        <f>IF(RES_hh_emi!G5=0,0,1000000*RES_hh_emi!G5/RES_hh_num!G5)</f>
        <v>5420.2224726118811</v>
      </c>
      <c r="H5" s="72">
        <f>IF(RES_hh_emi!H5=0,0,1000000*RES_hh_emi!H5/RES_hh_num!H5)</f>
        <v>4764.7750621469986</v>
      </c>
      <c r="I5" s="72">
        <f>IF(RES_hh_emi!I5=0,0,1000000*RES_hh_emi!I5/RES_hh_num!I5)</f>
        <v>4818.6420102279444</v>
      </c>
      <c r="J5" s="72">
        <f>IF(RES_hh_emi!J5=0,0,1000000*RES_hh_emi!J5/RES_hh_num!J5)</f>
        <v>4696.4911260667523</v>
      </c>
      <c r="K5" s="72">
        <f>IF(RES_hh_emi!K5=0,0,1000000*RES_hh_emi!K5/RES_hh_num!K5)</f>
        <v>4748.2312471300938</v>
      </c>
      <c r="L5" s="72">
        <f>IF(RES_hh_emi!L5=0,0,1000000*RES_hh_emi!L5/RES_hh_num!L5)</f>
        <v>6331.1028999437494</v>
      </c>
      <c r="M5" s="72">
        <f>IF(RES_hh_emi!M5=0,0,1000000*RES_hh_emi!M5/RES_hh_num!M5)</f>
        <v>6059.3235901487351</v>
      </c>
      <c r="N5" s="72">
        <f>IF(RES_hh_emi!N5=0,0,1000000*RES_hh_emi!N5/RES_hh_num!N5)</f>
        <v>3769.6107571137186</v>
      </c>
      <c r="O5" s="72">
        <f>IF(RES_hh_emi!O5=0,0,1000000*RES_hh_emi!O5/RES_hh_num!O5)</f>
        <v>4071.429945410589</v>
      </c>
      <c r="P5" s="72">
        <f>IF(RES_hh_emi!P5=0,0,1000000*RES_hh_emi!P5/RES_hh_num!P5)</f>
        <v>4407.8875082590157</v>
      </c>
      <c r="Q5" s="72">
        <f>IF(RES_hh_emi!Q5=0,0,1000000*RES_hh_emi!Q5/RES_hh_num!Q5)</f>
        <v>4184.3484412785374</v>
      </c>
      <c r="R5" s="72">
        <f>IF(RES_hh_emi!R5=0,0,1000000*RES_hh_emi!R5/RES_hh_num!R5)</f>
        <v>4497.2008698671034</v>
      </c>
      <c r="S5" s="72">
        <f>IF(RES_hh_emi!S5=0,0,1000000*RES_hh_emi!S5/RES_hh_num!S5)</f>
        <v>4612.0995475150967</v>
      </c>
      <c r="T5" s="72">
        <f>IF(RES_hh_emi!T5=0,0,1000000*RES_hh_emi!T5/RES_hh_num!T5)</f>
        <v>4300.2632531408071</v>
      </c>
      <c r="U5" s="72">
        <f>IF(RES_hh_emi!U5=0,0,1000000*RES_hh_emi!U5/RES_hh_num!U5)</f>
        <v>4616.1773670086359</v>
      </c>
      <c r="V5" s="72">
        <f>IF(RES_hh_emi!V5=0,0,1000000*RES_hh_emi!V5/RES_hh_num!V5)</f>
        <v>2316.2606921488209</v>
      </c>
      <c r="W5" s="72">
        <f>IF(RES_hh_emi!W5=0,0,1000000*RES_hh_emi!W5/RES_hh_num!W5)</f>
        <v>3495.4905808276844</v>
      </c>
      <c r="X5" s="72">
        <f>IF(RES_hh_emi!X5=0,0,1000000*RES_hh_emi!X5/RES_hh_num!X5)</f>
        <v>4472.7842816954098</v>
      </c>
      <c r="Y5" s="72">
        <f>IF(RES_hh_emi!Y5=0,0,1000000*RES_hh_emi!Y5/RES_hh_num!Y5)</f>
        <v>4060.1434853422056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3725.5847632315449</v>
      </c>
      <c r="C6" s="72">
        <f>IF(RES_hh_emi!C6=0,0,1000000*RES_hh_emi!C6/RES_hh_num!C6)</f>
        <v>3802.8279444054588</v>
      </c>
      <c r="D6" s="72">
        <f>IF(RES_hh_emi!D6=0,0,1000000*RES_hh_emi!D6/RES_hh_num!D6)</f>
        <v>3445.8750447837206</v>
      </c>
      <c r="E6" s="72">
        <f>IF(RES_hh_emi!E6=0,0,1000000*RES_hh_emi!E6/RES_hh_num!E6)</f>
        <v>3676.956666373092</v>
      </c>
      <c r="F6" s="72">
        <f>IF(RES_hh_emi!F6=0,0,1000000*RES_hh_emi!F6/RES_hh_num!F6)</f>
        <v>3645.2357113398898</v>
      </c>
      <c r="G6" s="72">
        <f>IF(RES_hh_emi!G6=0,0,1000000*RES_hh_emi!G6/RES_hh_num!G6)</f>
        <v>4059.2468414606428</v>
      </c>
      <c r="H6" s="72">
        <f>IF(RES_hh_emi!H6=0,0,1000000*RES_hh_emi!H6/RES_hh_num!H6)</f>
        <v>4229.1957343017548</v>
      </c>
      <c r="I6" s="72">
        <f>IF(RES_hh_emi!I6=0,0,1000000*RES_hh_emi!I6/RES_hh_num!I6)</f>
        <v>3735.7318894664627</v>
      </c>
      <c r="J6" s="72">
        <f>IF(RES_hh_emi!J6=0,0,1000000*RES_hh_emi!J6/RES_hh_num!J6)</f>
        <v>3943.7715082998488</v>
      </c>
      <c r="K6" s="72">
        <f>IF(RES_hh_emi!K6=0,0,1000000*RES_hh_emi!K6/RES_hh_num!K6)</f>
        <v>3882.799063772758</v>
      </c>
      <c r="L6" s="72">
        <f>IF(RES_hh_emi!L6=0,0,1000000*RES_hh_emi!L6/RES_hh_num!L6)</f>
        <v>3408.0989538461563</v>
      </c>
      <c r="M6" s="72">
        <f>IF(RES_hh_emi!M6=0,0,1000000*RES_hh_emi!M6/RES_hh_num!M6)</f>
        <v>3473.6860327868862</v>
      </c>
      <c r="N6" s="72">
        <f>IF(RES_hh_emi!N6=0,0,1000000*RES_hh_emi!N6/RES_hh_num!N6)</f>
        <v>3412.8722016806746</v>
      </c>
      <c r="O6" s="72">
        <f>IF(RES_hh_emi!O6=0,0,1000000*RES_hh_emi!O6/RES_hh_num!O6)</f>
        <v>3363.410285714288</v>
      </c>
      <c r="P6" s="72">
        <f>IF(RES_hh_emi!P6=0,0,1000000*RES_hh_emi!P6/RES_hh_num!P6)</f>
        <v>3696.0106965517202</v>
      </c>
      <c r="Q6" s="72">
        <f>IF(RES_hh_emi!Q6=0,0,1000000*RES_hh_emi!Q6/RES_hh_num!Q6)</f>
        <v>2855.7380234482757</v>
      </c>
      <c r="R6" s="72">
        <f>IF(RES_hh_emi!R6=0,0,1000000*RES_hh_emi!R6/RES_hh_num!R6)</f>
        <v>2909.9227926914982</v>
      </c>
      <c r="S6" s="72">
        <f>IF(RES_hh_emi!S6=0,0,1000000*RES_hh_emi!S6/RES_hh_num!S6)</f>
        <v>3207.8457734138869</v>
      </c>
      <c r="T6" s="72">
        <f>IF(RES_hh_emi!T6=0,0,1000000*RES_hh_emi!T6/RES_hh_num!T6)</f>
        <v>2960.2539608802049</v>
      </c>
      <c r="U6" s="72">
        <f>IF(RES_hh_emi!U6=0,0,1000000*RES_hh_emi!U6/RES_hh_num!U6)</f>
        <v>2800.8387470488979</v>
      </c>
      <c r="V6" s="72">
        <f>IF(RES_hh_emi!V6=0,0,1000000*RES_hh_emi!V6/RES_hh_num!V6)</f>
        <v>2852.5663170731546</v>
      </c>
      <c r="W6" s="72">
        <f>IF(RES_hh_emi!W6=0,0,1000000*RES_hh_emi!W6/RES_hh_num!W6)</f>
        <v>2644.4638836206987</v>
      </c>
      <c r="X6" s="72">
        <f>IF(RES_hh_emi!X6=0,0,1000000*RES_hh_emi!X6/RES_hh_num!X6)</f>
        <v>2375.7895275590517</v>
      </c>
      <c r="Y6" s="72">
        <f>IF(RES_hh_emi!Y6=0,0,1000000*RES_hh_emi!Y6/RES_hh_num!Y6)</f>
        <v>2964.670984615384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4236.6843026347142</v>
      </c>
      <c r="C7" s="72">
        <f>IF(RES_hh_emi!C7=0,0,1000000*RES_hh_emi!C7/RES_hh_num!C7)</f>
        <v>4884.6953456610072</v>
      </c>
      <c r="D7" s="72">
        <f>IF(RES_hh_emi!D7=0,0,1000000*RES_hh_emi!D7/RES_hh_num!D7)</f>
        <v>5071.922879619623</v>
      </c>
      <c r="E7" s="72">
        <f>IF(RES_hh_emi!E7=0,0,1000000*RES_hh_emi!E7/RES_hh_num!E7)</f>
        <v>4500.2564182735759</v>
      </c>
      <c r="F7" s="72">
        <f>IF(RES_hh_emi!F7=0,0,1000000*RES_hh_emi!F7/RES_hh_num!F7)</f>
        <v>4276.4635204237793</v>
      </c>
      <c r="G7" s="72">
        <f>IF(RES_hh_emi!G7=0,0,1000000*RES_hh_emi!G7/RES_hh_num!G7)</f>
        <v>4957.0184900195263</v>
      </c>
      <c r="H7" s="72">
        <f>IF(RES_hh_emi!H7=0,0,1000000*RES_hh_emi!H7/RES_hh_num!H7)</f>
        <v>4948.0657481334038</v>
      </c>
      <c r="I7" s="72">
        <f>IF(RES_hh_emi!I7=0,0,1000000*RES_hh_emi!I7/RES_hh_num!I7)</f>
        <v>3925.5908667319663</v>
      </c>
      <c r="J7" s="72">
        <f>IF(RES_hh_emi!J7=0,0,1000000*RES_hh_emi!J7/RES_hh_num!J7)</f>
        <v>2761.3112316954698</v>
      </c>
      <c r="K7" s="72">
        <f>IF(RES_hh_emi!K7=0,0,1000000*RES_hh_emi!K7/RES_hh_num!K7)</f>
        <v>5268.2487056581394</v>
      </c>
      <c r="L7" s="72">
        <f>IF(RES_hh_emi!L7=0,0,1000000*RES_hh_emi!L7/RES_hh_num!L7)</f>
        <v>4826.2127842236441</v>
      </c>
      <c r="M7" s="72">
        <f>IF(RES_hh_emi!M7=0,0,1000000*RES_hh_emi!M7/RES_hh_num!M7)</f>
        <v>4324.4700890216964</v>
      </c>
      <c r="N7" s="72">
        <f>IF(RES_hh_emi!N7=0,0,1000000*RES_hh_emi!N7/RES_hh_num!N7)</f>
        <v>4240.1419916471041</v>
      </c>
      <c r="O7" s="72">
        <f>IF(RES_hh_emi!O7=0,0,1000000*RES_hh_emi!O7/RES_hh_num!O7)</f>
        <v>4075.6841376958919</v>
      </c>
      <c r="P7" s="72">
        <f>IF(RES_hh_emi!P7=0,0,1000000*RES_hh_emi!P7/RES_hh_num!P7)</f>
        <v>3952.8480199492078</v>
      </c>
      <c r="Q7" s="72">
        <f>IF(RES_hh_emi!Q7=0,0,1000000*RES_hh_emi!Q7/RES_hh_num!Q7)</f>
        <v>3585.1333610397833</v>
      </c>
      <c r="R7" s="72">
        <f>IF(RES_hh_emi!R7=0,0,1000000*RES_hh_emi!R7/RES_hh_num!R7)</f>
        <v>3652.4278615929611</v>
      </c>
      <c r="S7" s="72">
        <f>IF(RES_hh_emi!S7=0,0,1000000*RES_hh_emi!S7/RES_hh_num!S7)</f>
        <v>3838.1314748618729</v>
      </c>
      <c r="T7" s="72">
        <f>IF(RES_hh_emi!T7=0,0,1000000*RES_hh_emi!T7/RES_hh_num!T7)</f>
        <v>3953.205887075148</v>
      </c>
      <c r="U7" s="72">
        <f>IF(RES_hh_emi!U7=0,0,1000000*RES_hh_emi!U7/RES_hh_num!U7)</f>
        <v>3825.3984925258628</v>
      </c>
      <c r="V7" s="72">
        <f>IF(RES_hh_emi!V7=0,0,1000000*RES_hh_emi!V7/RES_hh_num!V7)</f>
        <v>3726.2409870993588</v>
      </c>
      <c r="W7" s="72">
        <f>IF(RES_hh_emi!W7=0,0,1000000*RES_hh_emi!W7/RES_hh_num!W7)</f>
        <v>3540.378668881875</v>
      </c>
      <c r="X7" s="72">
        <f>IF(RES_hh_emi!X7=0,0,1000000*RES_hh_emi!X7/RES_hh_num!X7)</f>
        <v>3494.4733408658981</v>
      </c>
      <c r="Y7" s="72">
        <f>IF(RES_hh_emi!Y7=0,0,1000000*RES_hh_emi!Y7/RES_hh_num!Y7)</f>
        <v>3317.5928349224819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3034.5597441181144</v>
      </c>
      <c r="C8" s="72">
        <f>IF(RES_hh_emi!C8=0,0,1000000*RES_hh_emi!C8/RES_hh_num!C8)</f>
        <v>3340.5896578912971</v>
      </c>
      <c r="D8" s="72">
        <f>IF(RES_hh_emi!D8=0,0,1000000*RES_hh_emi!D8/RES_hh_num!D8)</f>
        <v>3338.4519920364469</v>
      </c>
      <c r="E8" s="72">
        <f>IF(RES_hh_emi!E8=0,0,1000000*RES_hh_emi!E8/RES_hh_num!E8)</f>
        <v>3450.3062674337734</v>
      </c>
      <c r="F8" s="72">
        <f>IF(RES_hh_emi!F8=0,0,1000000*RES_hh_emi!F8/RES_hh_num!F8)</f>
        <v>3440.0105108298781</v>
      </c>
      <c r="G8" s="72">
        <f>IF(RES_hh_emi!G8=0,0,1000000*RES_hh_emi!G8/RES_hh_num!G8)</f>
        <v>3434.4614141398533</v>
      </c>
      <c r="H8" s="72">
        <f>IF(RES_hh_emi!H8=0,0,1000000*RES_hh_emi!H8/RES_hh_num!H8)</f>
        <v>3357.9449112703637</v>
      </c>
      <c r="I8" s="72">
        <f>IF(RES_hh_emi!I8=0,0,1000000*RES_hh_emi!I8/RES_hh_num!I8)</f>
        <v>3456.297452065071</v>
      </c>
      <c r="J8" s="72">
        <f>IF(RES_hh_emi!J8=0,0,1000000*RES_hh_emi!J8/RES_hh_num!J8)</f>
        <v>3376.3372787816529</v>
      </c>
      <c r="K8" s="72">
        <f>IF(RES_hh_emi!K8=0,0,1000000*RES_hh_emi!K8/RES_hh_num!K8)</f>
        <v>3080.425186806418</v>
      </c>
      <c r="L8" s="72">
        <f>IF(RES_hh_emi!L8=0,0,1000000*RES_hh_emi!L8/RES_hh_num!L8)</f>
        <v>3592.0532899404739</v>
      </c>
      <c r="M8" s="72">
        <f>IF(RES_hh_emi!M8=0,0,1000000*RES_hh_emi!M8/RES_hh_num!M8)</f>
        <v>3095.7627221079138</v>
      </c>
      <c r="N8" s="72">
        <f>IF(RES_hh_emi!N8=0,0,1000000*RES_hh_emi!N8/RES_hh_num!N8)</f>
        <v>3085.7634977064017</v>
      </c>
      <c r="O8" s="72">
        <f>IF(RES_hh_emi!O8=0,0,1000000*RES_hh_emi!O8/RES_hh_num!O8)</f>
        <v>2899.5899092961854</v>
      </c>
      <c r="P8" s="72">
        <f>IF(RES_hh_emi!P8=0,0,1000000*RES_hh_emi!P8/RES_hh_num!P8)</f>
        <v>2796.4395872009604</v>
      </c>
      <c r="Q8" s="72">
        <f>IF(RES_hh_emi!Q8=0,0,1000000*RES_hh_emi!Q8/RES_hh_num!Q8)</f>
        <v>2519.4750597854654</v>
      </c>
      <c r="R8" s="72">
        <f>IF(RES_hh_emi!R8=0,0,1000000*RES_hh_emi!R8/RES_hh_num!R8)</f>
        <v>2578.3253020695179</v>
      </c>
      <c r="S8" s="72">
        <f>IF(RES_hh_emi!S8=0,0,1000000*RES_hh_emi!S8/RES_hh_num!S8)</f>
        <v>2642.5699718912738</v>
      </c>
      <c r="T8" s="72">
        <f>IF(RES_hh_emi!T8=0,0,1000000*RES_hh_emi!T8/RES_hh_num!T8)</f>
        <v>2724.387392450094</v>
      </c>
      <c r="U8" s="72">
        <f>IF(RES_hh_emi!U8=0,0,1000000*RES_hh_emi!U8/RES_hh_num!U8)</f>
        <v>2496.2976019290236</v>
      </c>
      <c r="V8" s="72">
        <f>IF(RES_hh_emi!V8=0,0,1000000*RES_hh_emi!V8/RES_hh_num!V8)</f>
        <v>2386.4929118753289</v>
      </c>
      <c r="W8" s="72">
        <f>IF(RES_hh_emi!W8=0,0,1000000*RES_hh_emi!W8/RES_hh_num!W8)</f>
        <v>2572.5024086135118</v>
      </c>
      <c r="X8" s="72">
        <f>IF(RES_hh_emi!X8=0,0,1000000*RES_hh_emi!X8/RES_hh_num!X8)</f>
        <v>2407.9543999337225</v>
      </c>
      <c r="Y8" s="72">
        <f>IF(RES_hh_emi!Y8=0,0,1000000*RES_hh_emi!Y8/RES_hh_num!Y8)</f>
        <v>2075.0357694586933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34.98592468140243</v>
      </c>
      <c r="C17" s="69">
        <f>IF(RES_hh_emi!C17=0,0,1000000*RES_hh_emi!C17/RES_hh_num!C17)</f>
        <v>43.709840811166771</v>
      </c>
      <c r="D17" s="69">
        <f>IF(RES_hh_emi!D17=0,0,1000000*RES_hh_emi!D17/RES_hh_num!D17)</f>
        <v>42.143224844312797</v>
      </c>
      <c r="E17" s="69">
        <f>IF(RES_hh_emi!E17=0,0,1000000*RES_hh_emi!E17/RES_hh_num!E17)</f>
        <v>43.255619245559892</v>
      </c>
      <c r="F17" s="69">
        <f>IF(RES_hh_emi!F17=0,0,1000000*RES_hh_emi!F17/RES_hh_num!F17)</f>
        <v>45.437624898010604</v>
      </c>
      <c r="G17" s="69">
        <f>IF(RES_hh_emi!G17=0,0,1000000*RES_hh_emi!G17/RES_hh_num!G17)</f>
        <v>51.620615565319305</v>
      </c>
      <c r="H17" s="69">
        <f>IF(RES_hh_emi!H17=0,0,1000000*RES_hh_emi!H17/RES_hh_num!H17)</f>
        <v>54.165481099994182</v>
      </c>
      <c r="I17" s="69">
        <f>IF(RES_hh_emi!I17=0,0,1000000*RES_hh_emi!I17/RES_hh_num!I17)</f>
        <v>57.375163426819768</v>
      </c>
      <c r="J17" s="69">
        <f>IF(RES_hh_emi!J17=0,0,1000000*RES_hh_emi!J17/RES_hh_num!J17)</f>
        <v>61.936845465521685</v>
      </c>
      <c r="K17" s="69">
        <f>IF(RES_hh_emi!K17=0,0,1000000*RES_hh_emi!K17/RES_hh_num!K17)</f>
        <v>62.817373461156471</v>
      </c>
      <c r="L17" s="69">
        <f>IF(RES_hh_emi!L17=0,0,1000000*RES_hh_emi!L17/RES_hh_num!L17)</f>
        <v>86.387191687286148</v>
      </c>
      <c r="M17" s="69">
        <f>IF(RES_hh_emi!M17=0,0,1000000*RES_hh_emi!M17/RES_hh_num!M17)</f>
        <v>74.244338229168406</v>
      </c>
      <c r="N17" s="69">
        <f>IF(RES_hh_emi!N17=0,0,1000000*RES_hh_emi!N17/RES_hh_num!N17)</f>
        <v>70.394914990388642</v>
      </c>
      <c r="O17" s="69">
        <f>IF(RES_hh_emi!O17=0,0,1000000*RES_hh_emi!O17/RES_hh_num!O17)</f>
        <v>70.796565514515294</v>
      </c>
      <c r="P17" s="69">
        <f>IF(RES_hh_emi!P17=0,0,1000000*RES_hh_emi!P17/RES_hh_num!P17)</f>
        <v>68.817237492282231</v>
      </c>
      <c r="Q17" s="69">
        <f>IF(RES_hh_emi!Q17=0,0,1000000*RES_hh_emi!Q17/RES_hh_num!Q17)</f>
        <v>73.075799028324511</v>
      </c>
      <c r="R17" s="69">
        <f>IF(RES_hh_emi!R17=0,0,1000000*RES_hh_emi!R17/RES_hh_num!R17)</f>
        <v>80.430268798205049</v>
      </c>
      <c r="S17" s="69">
        <f>IF(RES_hh_emi!S17=0,0,1000000*RES_hh_emi!S17/RES_hh_num!S17)</f>
        <v>74.009917075420717</v>
      </c>
      <c r="T17" s="69">
        <f>IF(RES_hh_emi!T17=0,0,1000000*RES_hh_emi!T17/RES_hh_num!T17)</f>
        <v>76.604869539199697</v>
      </c>
      <c r="U17" s="69">
        <f>IF(RES_hh_emi!U17=0,0,1000000*RES_hh_emi!U17/RES_hh_num!U17)</f>
        <v>71.415306471504508</v>
      </c>
      <c r="V17" s="69">
        <f>IF(RES_hh_emi!V17=0,0,1000000*RES_hh_emi!V17/RES_hh_num!V17)</f>
        <v>76.080042515254775</v>
      </c>
      <c r="W17" s="69">
        <f>IF(RES_hh_emi!W17=0,0,1000000*RES_hh_emi!W17/RES_hh_num!W17)</f>
        <v>78.193724348445599</v>
      </c>
      <c r="X17" s="69">
        <f>IF(RES_hh_emi!X17=0,0,1000000*RES_hh_emi!X17/RES_hh_num!X17)</f>
        <v>71.547812838215307</v>
      </c>
      <c r="Y17" s="69">
        <f>IF(RES_hh_emi!Y17=0,0,1000000*RES_hh_emi!Y17/RES_hh_num!Y17)</f>
        <v>61.906389511922427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500.86232436899394</v>
      </c>
      <c r="C18" s="72">
        <f>IF(RES_hh_emi!C18=0,0,1000000*RES_hh_emi!C18/RES_hh_num!C18)</f>
        <v>1158.5854058912946</v>
      </c>
      <c r="D18" s="72">
        <f>IF(RES_hh_emi!D18=0,0,1000000*RES_hh_emi!D18/RES_hh_num!D18)</f>
        <v>777.00484514763275</v>
      </c>
      <c r="E18" s="72">
        <f>IF(RES_hh_emi!E18=0,0,1000000*RES_hh_emi!E18/RES_hh_num!E18)</f>
        <v>748.43632383160048</v>
      </c>
      <c r="F18" s="72">
        <f>IF(RES_hh_emi!F18=0,0,1000000*RES_hh_emi!F18/RES_hh_num!F18)</f>
        <v>788.87763857475034</v>
      </c>
      <c r="G18" s="72">
        <f>IF(RES_hh_emi!G18=0,0,1000000*RES_hh_emi!G18/RES_hh_num!G18)</f>
        <v>950.01411547057637</v>
      </c>
      <c r="H18" s="72">
        <f>IF(RES_hh_emi!H18=0,0,1000000*RES_hh_emi!H18/RES_hh_num!H18)</f>
        <v>852.60699525349048</v>
      </c>
      <c r="I18" s="72">
        <f>IF(RES_hh_emi!I18=0,0,1000000*RES_hh_emi!I18/RES_hh_num!I18)</f>
        <v>897.01583664654436</v>
      </c>
      <c r="J18" s="72">
        <f>IF(RES_hh_emi!J18=0,0,1000000*RES_hh_emi!J18/RES_hh_num!J18)</f>
        <v>915.89674710962845</v>
      </c>
      <c r="K18" s="72">
        <f>IF(RES_hh_emi!K18=0,0,1000000*RES_hh_emi!K18/RES_hh_num!K18)</f>
        <v>882.88037610168215</v>
      </c>
      <c r="L18" s="72">
        <f>IF(RES_hh_emi!L18=0,0,1000000*RES_hh_emi!L18/RES_hh_num!L18)</f>
        <v>1243.1986980879826</v>
      </c>
      <c r="M18" s="72">
        <f>IF(RES_hh_emi!M18=0,0,1000000*RES_hh_emi!M18/RES_hh_num!M18)</f>
        <v>994.91693275954344</v>
      </c>
      <c r="N18" s="72">
        <f>IF(RES_hh_emi!N18=0,0,1000000*RES_hh_emi!N18/RES_hh_num!N18)</f>
        <v>802.31921491967012</v>
      </c>
      <c r="O18" s="72">
        <f>IF(RES_hh_emi!O18=0,0,1000000*RES_hh_emi!O18/RES_hh_num!O18)</f>
        <v>904.39770572617738</v>
      </c>
      <c r="P18" s="72">
        <f>IF(RES_hh_emi!P18=0,0,1000000*RES_hh_emi!P18/RES_hh_num!P18)</f>
        <v>919.35095606916389</v>
      </c>
      <c r="Q18" s="72">
        <f>IF(RES_hh_emi!Q18=0,0,1000000*RES_hh_emi!Q18/RES_hh_num!Q18)</f>
        <v>954.53020347960205</v>
      </c>
      <c r="R18" s="72">
        <f>IF(RES_hh_emi!R18=0,0,1000000*RES_hh_emi!R18/RES_hh_num!R18)</f>
        <v>1101.4782776785075</v>
      </c>
      <c r="S18" s="72">
        <f>IF(RES_hh_emi!S18=0,0,1000000*RES_hh_emi!S18/RES_hh_num!S18)</f>
        <v>905.89999546216438</v>
      </c>
      <c r="T18" s="72">
        <f>IF(RES_hh_emi!T18=0,0,1000000*RES_hh_emi!T18/RES_hh_num!T18)</f>
        <v>872.73172266455595</v>
      </c>
      <c r="U18" s="72">
        <f>IF(RES_hh_emi!U18=0,0,1000000*RES_hh_emi!U18/RES_hh_num!U18)</f>
        <v>903.92601097419049</v>
      </c>
      <c r="V18" s="72">
        <f>IF(RES_hh_emi!V18=0,0,1000000*RES_hh_emi!V18/RES_hh_num!V18)</f>
        <v>519.41796935314017</v>
      </c>
      <c r="W18" s="72">
        <f>IF(RES_hh_emi!W18=0,0,1000000*RES_hh_emi!W18/RES_hh_num!W18)</f>
        <v>767.78950031606212</v>
      </c>
      <c r="X18" s="72">
        <f>IF(RES_hh_emi!X18=0,0,1000000*RES_hh_emi!X18/RES_hh_num!X18)</f>
        <v>890.43873066338381</v>
      </c>
      <c r="Y18" s="72">
        <f>IF(RES_hh_emi!Y18=0,0,1000000*RES_hh_emi!Y18/RES_hh_num!Y18)</f>
        <v>799.91051523240083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609.05438299794127</v>
      </c>
      <c r="C19" s="72">
        <f>IF(RES_hh_emi!C19=0,0,1000000*RES_hh_emi!C19/RES_hh_num!C19)</f>
        <v>528.49407685326855</v>
      </c>
      <c r="D19" s="72">
        <f>IF(RES_hh_emi!D19=0,0,1000000*RES_hh_emi!D19/RES_hh_num!D19)</f>
        <v>530.11083628146127</v>
      </c>
      <c r="E19" s="72">
        <f>IF(RES_hh_emi!E19=0,0,1000000*RES_hh_emi!E19/RES_hh_num!E19)</f>
        <v>559.53614401967252</v>
      </c>
      <c r="F19" s="72">
        <f>IF(RES_hh_emi!F19=0,0,1000000*RES_hh_emi!F19/RES_hh_num!F19)</f>
        <v>554.52070834927849</v>
      </c>
      <c r="G19" s="72">
        <f>IF(RES_hh_emi!G19=0,0,1000000*RES_hh_emi!G19/RES_hh_num!G19)</f>
        <v>597.54040076341562</v>
      </c>
      <c r="H19" s="72">
        <f>IF(RES_hh_emi!H19=0,0,1000000*RES_hh_emi!H19/RES_hh_num!H19)</f>
        <v>632.16113336723038</v>
      </c>
      <c r="I19" s="72">
        <f>IF(RES_hh_emi!I19=0,0,1000000*RES_hh_emi!I19/RES_hh_num!I19)</f>
        <v>597.84863460491874</v>
      </c>
      <c r="J19" s="72">
        <f>IF(RES_hh_emi!J19=0,0,1000000*RES_hh_emi!J19/RES_hh_num!J19)</f>
        <v>660.30135288933877</v>
      </c>
      <c r="K19" s="72">
        <f>IF(RES_hh_emi!K19=0,0,1000000*RES_hh_emi!K19/RES_hh_num!K19)</f>
        <v>647.01121186204648</v>
      </c>
      <c r="L19" s="72">
        <f>IF(RES_hh_emi!L19=0,0,1000000*RES_hh_emi!L19/RES_hh_num!L19)</f>
        <v>514.55181818181813</v>
      </c>
      <c r="M19" s="72">
        <f>IF(RES_hh_emi!M19=0,0,1000000*RES_hh_emi!M19/RES_hh_num!M19)</f>
        <v>643.41133310368559</v>
      </c>
      <c r="N19" s="72">
        <f>IF(RES_hh_emi!N19=0,0,1000000*RES_hh_emi!N19/RES_hh_num!N19)</f>
        <v>643.18977272727238</v>
      </c>
      <c r="O19" s="72">
        <f>IF(RES_hh_emi!O19=0,0,1000000*RES_hh_emi!O19/RES_hh_num!O19)</f>
        <v>620.95182845744637</v>
      </c>
      <c r="P19" s="72">
        <f>IF(RES_hh_emi!P19=0,0,1000000*RES_hh_emi!P19/RES_hh_num!P19)</f>
        <v>663.63223837209227</v>
      </c>
      <c r="Q19" s="72">
        <f>IF(RES_hh_emi!Q19=0,0,1000000*RES_hh_emi!Q19/RES_hh_num!Q19)</f>
        <v>542.35031467576766</v>
      </c>
      <c r="R19" s="72">
        <f>IF(RES_hh_emi!R19=0,0,1000000*RES_hh_emi!R19/RES_hh_num!R19)</f>
        <v>567.73362700964594</v>
      </c>
      <c r="S19" s="72">
        <f>IF(RES_hh_emi!S19=0,0,1000000*RES_hh_emi!S19/RES_hh_num!S19)</f>
        <v>595.0754046749455</v>
      </c>
      <c r="T19" s="72">
        <f>IF(RES_hh_emi!T19=0,0,1000000*RES_hh_emi!T19/RES_hh_num!T19)</f>
        <v>528.91210246679304</v>
      </c>
      <c r="U19" s="72">
        <f>IF(RES_hh_emi!U19=0,0,1000000*RES_hh_emi!U19/RES_hh_num!U19)</f>
        <v>491.66352832369984</v>
      </c>
      <c r="V19" s="72">
        <f>IF(RES_hh_emi!V19=0,0,1000000*RES_hh_emi!V19/RES_hh_num!V19)</f>
        <v>508.5683796226416</v>
      </c>
      <c r="W19" s="72">
        <f>IF(RES_hh_emi!W19=0,0,1000000*RES_hh_emi!W19/RES_hh_num!W19)</f>
        <v>469.05745811170254</v>
      </c>
      <c r="X19" s="72">
        <f>IF(RES_hh_emi!X19=0,0,1000000*RES_hh_emi!X19/RES_hh_num!X19)</f>
        <v>418.27976676871657</v>
      </c>
      <c r="Y19" s="72">
        <f>IF(RES_hh_emi!Y19=0,0,1000000*RES_hh_emi!Y19/RES_hh_num!Y19)</f>
        <v>521.01576908274535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693.29899754358564</v>
      </c>
      <c r="C20" s="72">
        <f>IF(RES_hh_emi!C20=0,0,1000000*RES_hh_emi!C20/RES_hh_num!C20)</f>
        <v>728.25876731443373</v>
      </c>
      <c r="D20" s="72">
        <f>IF(RES_hh_emi!D20=0,0,1000000*RES_hh_emi!D20/RES_hh_num!D20)</f>
        <v>774.10910247812672</v>
      </c>
      <c r="E20" s="72">
        <f>IF(RES_hh_emi!E20=0,0,1000000*RES_hh_emi!E20/RES_hh_num!E20)</f>
        <v>663.74385569453818</v>
      </c>
      <c r="F20" s="72">
        <f>IF(RES_hh_emi!F20=0,0,1000000*RES_hh_emi!F20/RES_hh_num!F20)</f>
        <v>622.91097968099075</v>
      </c>
      <c r="G20" s="72">
        <f>IF(RES_hh_emi!G20=0,0,1000000*RES_hh_emi!G20/RES_hh_num!G20)</f>
        <v>758.96565914269286</v>
      </c>
      <c r="H20" s="72">
        <f>IF(RES_hh_emi!H20=0,0,1000000*RES_hh_emi!H20/RES_hh_num!H20)</f>
        <v>792.85292200697495</v>
      </c>
      <c r="I20" s="72">
        <f>IF(RES_hh_emi!I20=0,0,1000000*RES_hh_emi!I20/RES_hh_num!I20)</f>
        <v>646.21811179001259</v>
      </c>
      <c r="J20" s="72">
        <f>IF(RES_hh_emi!J20=0,0,1000000*RES_hh_emi!J20/RES_hh_num!J20)</f>
        <v>541.44343270854222</v>
      </c>
      <c r="K20" s="72">
        <f>IF(RES_hh_emi!K20=0,0,1000000*RES_hh_emi!K20/RES_hh_num!K20)</f>
        <v>903.85754706585863</v>
      </c>
      <c r="L20" s="72">
        <f>IF(RES_hh_emi!L20=0,0,1000000*RES_hh_emi!L20/RES_hh_num!L20)</f>
        <v>972.60806440664146</v>
      </c>
      <c r="M20" s="72">
        <f>IF(RES_hh_emi!M20=0,0,1000000*RES_hh_emi!M20/RES_hh_num!M20)</f>
        <v>860.75602702682511</v>
      </c>
      <c r="N20" s="72">
        <f>IF(RES_hh_emi!N20=0,0,1000000*RES_hh_emi!N20/RES_hh_num!N20)</f>
        <v>835.41149491641659</v>
      </c>
      <c r="O20" s="72">
        <f>IF(RES_hh_emi!O20=0,0,1000000*RES_hh_emi!O20/RES_hh_num!O20)</f>
        <v>839.97644566732299</v>
      </c>
      <c r="P20" s="72">
        <f>IF(RES_hh_emi!P20=0,0,1000000*RES_hh_emi!P20/RES_hh_num!P20)</f>
        <v>788.08296449955333</v>
      </c>
      <c r="Q20" s="72">
        <f>IF(RES_hh_emi!Q20=0,0,1000000*RES_hh_emi!Q20/RES_hh_num!Q20)</f>
        <v>787.20745119453045</v>
      </c>
      <c r="R20" s="72">
        <f>IF(RES_hh_emi!R20=0,0,1000000*RES_hh_emi!R20/RES_hh_num!R20)</f>
        <v>821.5107175757995</v>
      </c>
      <c r="S20" s="72">
        <f>IF(RES_hh_emi!S20=0,0,1000000*RES_hh_emi!S20/RES_hh_num!S20)</f>
        <v>766.46620178517799</v>
      </c>
      <c r="T20" s="72">
        <f>IF(RES_hh_emi!T20=0,0,1000000*RES_hh_emi!T20/RES_hh_num!T20)</f>
        <v>784.23155551109016</v>
      </c>
      <c r="U20" s="72">
        <f>IF(RES_hh_emi!U20=0,0,1000000*RES_hh_emi!U20/RES_hh_num!U20)</f>
        <v>770.46313697735764</v>
      </c>
      <c r="V20" s="72">
        <f>IF(RES_hh_emi!V20=0,0,1000000*RES_hh_emi!V20/RES_hh_num!V20)</f>
        <v>817.2818955019311</v>
      </c>
      <c r="W20" s="72">
        <f>IF(RES_hh_emi!W20=0,0,1000000*RES_hh_emi!W20/RES_hh_num!W20)</f>
        <v>755.51651723213729</v>
      </c>
      <c r="X20" s="72">
        <f>IF(RES_hh_emi!X20=0,0,1000000*RES_hh_emi!X20/RES_hh_num!X20)</f>
        <v>709.21096337223878</v>
      </c>
      <c r="Y20" s="72">
        <f>IF(RES_hh_emi!Y20=0,0,1000000*RES_hh_emi!Y20/RES_hh_num!Y20)</f>
        <v>656.71398868980373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528.88966619807923</v>
      </c>
      <c r="C21" s="72">
        <f>IF(RES_hh_emi!C21=0,0,1000000*RES_hh_emi!C21/RES_hh_num!C21)</f>
        <v>526.88888004213436</v>
      </c>
      <c r="D21" s="72">
        <f>IF(RES_hh_emi!D21=0,0,1000000*RES_hh_emi!D21/RES_hh_num!D21)</f>
        <v>537.06515348841856</v>
      </c>
      <c r="E21" s="72">
        <f>IF(RES_hh_emi!E21=0,0,1000000*RES_hh_emi!E21/RES_hh_num!E21)</f>
        <v>533.99941068103828</v>
      </c>
      <c r="F21" s="72">
        <f>IF(RES_hh_emi!F21=0,0,1000000*RES_hh_emi!F21/RES_hh_num!F21)</f>
        <v>520.41122733197631</v>
      </c>
      <c r="G21" s="72">
        <f>IF(RES_hh_emi!G21=0,0,1000000*RES_hh_emi!G21/RES_hh_num!G21)</f>
        <v>538.46000279184625</v>
      </c>
      <c r="H21" s="72">
        <f>IF(RES_hh_emi!H21=0,0,1000000*RES_hh_emi!H21/RES_hh_num!H21)</f>
        <v>544.05141587942421</v>
      </c>
      <c r="I21" s="72">
        <f>IF(RES_hh_emi!I21=0,0,1000000*RES_hh_emi!I21/RES_hh_num!I21)</f>
        <v>567.24667196472592</v>
      </c>
      <c r="J21" s="72">
        <f>IF(RES_hh_emi!J21=0,0,1000000*RES_hh_emi!J21/RES_hh_num!J21)</f>
        <v>608.43809789633383</v>
      </c>
      <c r="K21" s="72">
        <f>IF(RES_hh_emi!K21=0,0,1000000*RES_hh_emi!K21/RES_hh_num!K21)</f>
        <v>509.69772066021551</v>
      </c>
      <c r="L21" s="72">
        <f>IF(RES_hh_emi!L21=0,0,1000000*RES_hh_emi!L21/RES_hh_num!L21)</f>
        <v>679.36098825946237</v>
      </c>
      <c r="M21" s="72">
        <f>IF(RES_hh_emi!M21=0,0,1000000*RES_hh_emi!M21/RES_hh_num!M21)</f>
        <v>578.52313476638722</v>
      </c>
      <c r="N21" s="72">
        <f>IF(RES_hh_emi!N21=0,0,1000000*RES_hh_emi!N21/RES_hh_num!N21)</f>
        <v>579.5897782508365</v>
      </c>
      <c r="O21" s="72">
        <f>IF(RES_hh_emi!O21=0,0,1000000*RES_hh_emi!O21/RES_hh_num!O21)</f>
        <v>569.91531337888046</v>
      </c>
      <c r="P21" s="72">
        <f>IF(RES_hh_emi!P21=0,0,1000000*RES_hh_emi!P21/RES_hh_num!P21)</f>
        <v>532.43029072759566</v>
      </c>
      <c r="Q21" s="72">
        <f>IF(RES_hh_emi!Q21=0,0,1000000*RES_hh_emi!Q21/RES_hh_num!Q21)</f>
        <v>529.40161751970106</v>
      </c>
      <c r="R21" s="72">
        <f>IF(RES_hh_emi!R21=0,0,1000000*RES_hh_emi!R21/RES_hh_num!R21)</f>
        <v>556.99075189952453</v>
      </c>
      <c r="S21" s="72">
        <f>IF(RES_hh_emi!S21=0,0,1000000*RES_hh_emi!S21/RES_hh_num!S21)</f>
        <v>510.50166161497521</v>
      </c>
      <c r="T21" s="72">
        <f>IF(RES_hh_emi!T21=0,0,1000000*RES_hh_emi!T21/RES_hh_num!T21)</f>
        <v>527.47432524899807</v>
      </c>
      <c r="U21" s="72">
        <f>IF(RES_hh_emi!U21=0,0,1000000*RES_hh_emi!U21/RES_hh_num!U21)</f>
        <v>483.16471157381307</v>
      </c>
      <c r="V21" s="72">
        <f>IF(RES_hh_emi!V21=0,0,1000000*RES_hh_emi!V21/RES_hh_num!V21)</f>
        <v>507.08693032485803</v>
      </c>
      <c r="W21" s="72">
        <f>IF(RES_hh_emi!W21=0,0,1000000*RES_hh_emi!W21/RES_hh_num!W21)</f>
        <v>547.92521010610869</v>
      </c>
      <c r="X21" s="72">
        <f>IF(RES_hh_emi!X21=0,0,1000000*RES_hh_emi!X21/RES_hh_num!X21)</f>
        <v>500.30101194906172</v>
      </c>
      <c r="Y21" s="72">
        <f>IF(RES_hh_emi!Y21=0,0,1000000*RES_hh_emi!Y21/RES_hh_num!Y21)</f>
        <v>427.25001150592368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80.999474934592627</v>
      </c>
      <c r="C27" s="69">
        <f>IF(RES_hh_emi!C27=0,0,1000000*RES_hh_emi!C27/RES_hh_num!C27)</f>
        <v>78.117524230122285</v>
      </c>
      <c r="D27" s="69">
        <f>IF(RES_hh_emi!D27=0,0,1000000*RES_hh_emi!D27/RES_hh_num!D27)</f>
        <v>80.493068685822095</v>
      </c>
      <c r="E27" s="69">
        <f>IF(RES_hh_emi!E27=0,0,1000000*RES_hh_emi!E27/RES_hh_num!E27)</f>
        <v>80.860090658050538</v>
      </c>
      <c r="F27" s="69">
        <f>IF(RES_hh_emi!F27=0,0,1000000*RES_hh_emi!F27/RES_hh_num!F27)</f>
        <v>85.630212247507032</v>
      </c>
      <c r="G27" s="69">
        <f>IF(RES_hh_emi!G27=0,0,1000000*RES_hh_emi!G27/RES_hh_num!G27)</f>
        <v>87.72778479854108</v>
      </c>
      <c r="H27" s="69">
        <f>IF(RES_hh_emi!H27=0,0,1000000*RES_hh_emi!H27/RES_hh_num!H27)</f>
        <v>89.863697828987981</v>
      </c>
      <c r="I27" s="69">
        <f>IF(RES_hh_emi!I27=0,0,1000000*RES_hh_emi!I27/RES_hh_num!I27)</f>
        <v>79.184924117343996</v>
      </c>
      <c r="J27" s="69">
        <f>IF(RES_hh_emi!J27=0,0,1000000*RES_hh_emi!J27/RES_hh_num!J27)</f>
        <v>76.881060288222685</v>
      </c>
      <c r="K27" s="69">
        <f>IF(RES_hh_emi!K27=0,0,1000000*RES_hh_emi!K27/RES_hh_num!K27)</f>
        <v>68.682391372646038</v>
      </c>
      <c r="L27" s="69">
        <f>IF(RES_hh_emi!L27=0,0,1000000*RES_hh_emi!L27/RES_hh_num!L27)</f>
        <v>75.809499693195377</v>
      </c>
      <c r="M27" s="69">
        <f>IF(RES_hh_emi!M27=0,0,1000000*RES_hh_emi!M27/RES_hh_num!M27)</f>
        <v>73.108660489407811</v>
      </c>
      <c r="N27" s="69">
        <f>IF(RES_hh_emi!N27=0,0,1000000*RES_hh_emi!N27/RES_hh_num!N27)</f>
        <v>73.185091110848902</v>
      </c>
      <c r="O27" s="69">
        <f>IF(RES_hh_emi!O27=0,0,1000000*RES_hh_emi!O27/RES_hh_num!O27)</f>
        <v>73.419066135058529</v>
      </c>
      <c r="P27" s="69">
        <f>IF(RES_hh_emi!P27=0,0,1000000*RES_hh_emi!P27/RES_hh_num!P27)</f>
        <v>79.67948680946175</v>
      </c>
      <c r="Q27" s="69">
        <f>IF(RES_hh_emi!Q27=0,0,1000000*RES_hh_emi!Q27/RES_hh_num!Q27)</f>
        <v>65.893131429588905</v>
      </c>
      <c r="R27" s="69">
        <f>IF(RES_hh_emi!R27=0,0,1000000*RES_hh_emi!R27/RES_hh_num!R27)</f>
        <v>67.31618375455551</v>
      </c>
      <c r="S27" s="69">
        <f>IF(RES_hh_emi!S27=0,0,1000000*RES_hh_emi!S27/RES_hh_num!S27)</f>
        <v>67.240896319776454</v>
      </c>
      <c r="T27" s="69">
        <f>IF(RES_hh_emi!T27=0,0,1000000*RES_hh_emi!T27/RES_hh_num!T27)</f>
        <v>59.876212893978632</v>
      </c>
      <c r="U27" s="69">
        <f>IF(RES_hh_emi!U27=0,0,1000000*RES_hh_emi!U27/RES_hh_num!U27)</f>
        <v>54.550275023175772</v>
      </c>
      <c r="V27" s="69">
        <f>IF(RES_hh_emi!V27=0,0,1000000*RES_hh_emi!V27/RES_hh_num!V27)</f>
        <v>59.416921551426398</v>
      </c>
      <c r="W27" s="69">
        <f>IF(RES_hh_emi!W27=0,0,1000000*RES_hh_emi!W27/RES_hh_num!W27)</f>
        <v>61.534059198792377</v>
      </c>
      <c r="X27" s="69">
        <f>IF(RES_hh_emi!X27=0,0,1000000*RES_hh_emi!X27/RES_hh_num!X27)</f>
        <v>63.798123358905521</v>
      </c>
      <c r="Y27" s="69">
        <f>IF(RES_hh_emi!Y27=0,0,1000000*RES_hh_emi!Y27/RES_hh_num!Y27)</f>
        <v>91.952054075898545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151.07478698858353</v>
      </c>
      <c r="C28" s="72">
        <f>IF(RES_hh_emi!C28=0,0,1000000*RES_hh_emi!C28/RES_hh_num!C28)</f>
        <v>376.06742378535887</v>
      </c>
      <c r="D28" s="72">
        <f>IF(RES_hh_emi!D28=0,0,1000000*RES_hh_emi!D28/RES_hh_num!D28)</f>
        <v>283.76771839629265</v>
      </c>
      <c r="E28" s="72">
        <f>IF(RES_hh_emi!E28=0,0,1000000*RES_hh_emi!E28/RES_hh_num!E28)</f>
        <v>265.89200079418742</v>
      </c>
      <c r="F28" s="72">
        <f>IF(RES_hh_emi!F28=0,0,1000000*RES_hh_emi!F28/RES_hh_num!F28)</f>
        <v>301.7362006639043</v>
      </c>
      <c r="G28" s="72">
        <f>IF(RES_hh_emi!G28=0,0,1000000*RES_hh_emi!G28/RES_hh_num!G28)</f>
        <v>353.50729102123688</v>
      </c>
      <c r="H28" s="72">
        <f>IF(RES_hh_emi!H28=0,0,1000000*RES_hh_emi!H28/RES_hh_num!H28)</f>
        <v>318.78284532052589</v>
      </c>
      <c r="I28" s="72">
        <f>IF(RES_hh_emi!I28=0,0,1000000*RES_hh_emi!I28/RES_hh_num!I28)</f>
        <v>333.95988962183128</v>
      </c>
      <c r="J28" s="72">
        <f>IF(RES_hh_emi!J28=0,0,1000000*RES_hh_emi!J28/RES_hh_num!J28)</f>
        <v>323.56750637852429</v>
      </c>
      <c r="K28" s="72">
        <f>IF(RES_hh_emi!K28=0,0,1000000*RES_hh_emi!K28/RES_hh_num!K28)</f>
        <v>335.27089462548804</v>
      </c>
      <c r="L28" s="72">
        <f>IF(RES_hh_emi!L28=0,0,1000000*RES_hh_emi!L28/RES_hh_num!L28)</f>
        <v>556.72603813900548</v>
      </c>
      <c r="M28" s="72">
        <f>IF(RES_hh_emi!M28=0,0,1000000*RES_hh_emi!M28/RES_hh_num!M28)</f>
        <v>496.15244422490605</v>
      </c>
      <c r="N28" s="72">
        <f>IF(RES_hh_emi!N28=0,0,1000000*RES_hh_emi!N28/RES_hh_num!N28)</f>
        <v>324.54173190413115</v>
      </c>
      <c r="O28" s="72">
        <f>IF(RES_hh_emi!O28=0,0,1000000*RES_hh_emi!O28/RES_hh_num!O28)</f>
        <v>313.33408096893533</v>
      </c>
      <c r="P28" s="72">
        <f>IF(RES_hh_emi!P28=0,0,1000000*RES_hh_emi!P28/RES_hh_num!P28)</f>
        <v>315.94519831034319</v>
      </c>
      <c r="Q28" s="72">
        <f>IF(RES_hh_emi!Q28=0,0,1000000*RES_hh_emi!Q28/RES_hh_num!Q28)</f>
        <v>322.03780544029468</v>
      </c>
      <c r="R28" s="72">
        <f>IF(RES_hh_emi!R28=0,0,1000000*RES_hh_emi!R28/RES_hh_num!R28)</f>
        <v>359.27342669432869</v>
      </c>
      <c r="S28" s="72">
        <f>IF(RES_hh_emi!S28=0,0,1000000*RES_hh_emi!S28/RES_hh_num!S28)</f>
        <v>299.1835095703384</v>
      </c>
      <c r="T28" s="72">
        <f>IF(RES_hh_emi!T28=0,0,1000000*RES_hh_emi!T28/RES_hh_num!T28)</f>
        <v>271.25492073624838</v>
      </c>
      <c r="U28" s="72">
        <f>IF(RES_hh_emi!U28=0,0,1000000*RES_hh_emi!U28/RES_hh_num!U28)</f>
        <v>225.42646380820639</v>
      </c>
      <c r="V28" s="72">
        <f>IF(RES_hh_emi!V28=0,0,1000000*RES_hh_emi!V28/RES_hh_num!V28)</f>
        <v>302.1672607134517</v>
      </c>
      <c r="W28" s="72">
        <f>IF(RES_hh_emi!W28=0,0,1000000*RES_hh_emi!W28/RES_hh_num!W28)</f>
        <v>356.71879987232666</v>
      </c>
      <c r="X28" s="72">
        <f>IF(RES_hh_emi!X28=0,0,1000000*RES_hh_emi!X28/RES_hh_num!X28)</f>
        <v>289.8340248962653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175.29209361837377</v>
      </c>
      <c r="C29" s="72">
        <f>IF(RES_hh_emi!C29=0,0,1000000*RES_hh_emi!C29/RES_hh_num!C29)</f>
        <v>174.44799133184006</v>
      </c>
      <c r="D29" s="72">
        <f>IF(RES_hh_emi!D29=0,0,1000000*RES_hh_emi!D29/RES_hh_num!D29)</f>
        <v>188.54184202121755</v>
      </c>
      <c r="E29" s="72">
        <f>IF(RES_hh_emi!E29=0,0,1000000*RES_hh_emi!E29/RES_hh_num!E29)</f>
        <v>197.18010996637994</v>
      </c>
      <c r="F29" s="72">
        <f>IF(RES_hh_emi!F29=0,0,1000000*RES_hh_emi!F29/RES_hh_num!F29)</f>
        <v>212.13471977579314</v>
      </c>
      <c r="G29" s="72">
        <f>IF(RES_hh_emi!G29=0,0,1000000*RES_hh_emi!G29/RES_hh_num!G29)</f>
        <v>221.14121387718995</v>
      </c>
      <c r="H29" s="72">
        <f>IF(RES_hh_emi!H29=0,0,1000000*RES_hh_emi!H29/RES_hh_num!H29)</f>
        <v>229.73138508854038</v>
      </c>
      <c r="I29" s="72">
        <f>IF(RES_hh_emi!I29=0,0,1000000*RES_hh_emi!I29/RES_hh_num!I29)</f>
        <v>210.93580541315637</v>
      </c>
      <c r="J29" s="72">
        <f>IF(RES_hh_emi!J29=0,0,1000000*RES_hh_emi!J29/RES_hh_num!J29)</f>
        <v>218.66259477563955</v>
      </c>
      <c r="K29" s="72">
        <f>IF(RES_hh_emi!K29=0,0,1000000*RES_hh_emi!K29/RES_hh_num!K29)</f>
        <v>203.51181420229472</v>
      </c>
      <c r="L29" s="72">
        <f>IF(RES_hh_emi!L29=0,0,1000000*RES_hh_emi!L29/RES_hh_num!L29)</f>
        <v>204.4850209644199</v>
      </c>
      <c r="M29" s="72">
        <f>IF(RES_hh_emi!M29=0,0,1000000*RES_hh_emi!M29/RES_hh_num!M29)</f>
        <v>212.4481774461027</v>
      </c>
      <c r="N29" s="72">
        <f>IF(RES_hh_emi!N29=0,0,1000000*RES_hh_emi!N29/RES_hh_num!N29)</f>
        <v>213.81277984017711</v>
      </c>
      <c r="O29" s="72">
        <f>IF(RES_hh_emi!O29=0,0,1000000*RES_hh_emi!O29/RES_hh_num!O29)</f>
        <v>208.77175637158106</v>
      </c>
      <c r="P29" s="72">
        <f>IF(RES_hh_emi!P29=0,0,1000000*RES_hh_emi!P29/RES_hh_num!P29)</f>
        <v>226.41622542297125</v>
      </c>
      <c r="Q29" s="72">
        <f>IF(RES_hh_emi!Q29=0,0,1000000*RES_hh_emi!Q29/RES_hh_num!Q29)</f>
        <v>181.37437777450552</v>
      </c>
      <c r="R29" s="72">
        <f>IF(RES_hh_emi!R29=0,0,1000000*RES_hh_emi!R29/RES_hh_num!R29)</f>
        <v>188.71682725661321</v>
      </c>
      <c r="S29" s="72">
        <f>IF(RES_hh_emi!S29=0,0,1000000*RES_hh_emi!S29/RES_hh_num!S29)</f>
        <v>214.82382016587084</v>
      </c>
      <c r="T29" s="72">
        <f>IF(RES_hh_emi!T29=0,0,1000000*RES_hh_emi!T29/RES_hh_num!T29)</f>
        <v>181.92164294201794</v>
      </c>
      <c r="U29" s="72">
        <f>IF(RES_hh_emi!U29=0,0,1000000*RES_hh_emi!U29/RES_hh_num!U29)</f>
        <v>169.94254838709804</v>
      </c>
      <c r="V29" s="72">
        <f>IF(RES_hh_emi!V29=0,0,1000000*RES_hh_emi!V29/RES_hh_num!V29)</f>
        <v>175.72637640846798</v>
      </c>
      <c r="W29" s="72">
        <f>IF(RES_hh_emi!W29=0,0,1000000*RES_hh_emi!W29/RES_hh_num!W29)</f>
        <v>171.39710694692326</v>
      </c>
      <c r="X29" s="72">
        <f>IF(RES_hh_emi!X29=0,0,1000000*RES_hh_emi!X29/RES_hh_num!X29)</f>
        <v>164.07294910188185</v>
      </c>
      <c r="Y29" s="72">
        <f>IF(RES_hh_emi!Y29=0,0,1000000*RES_hh_emi!Y29/RES_hh_num!Y29)</f>
        <v>221.07294063472719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151.7012839327279</v>
      </c>
      <c r="C30" s="72">
        <f>IF(RES_hh_emi!C30=0,0,1000000*RES_hh_emi!C30/RES_hh_num!C30)</f>
        <v>151.50875274942666</v>
      </c>
      <c r="D30" s="72">
        <f>IF(RES_hh_emi!D30=0,0,1000000*RES_hh_emi!D30/RES_hh_num!D30)</f>
        <v>168.14671433796431</v>
      </c>
      <c r="E30" s="72">
        <f>IF(RES_hh_emi!E30=0,0,1000000*RES_hh_emi!E30/RES_hh_num!E30)</f>
        <v>179.0104932563261</v>
      </c>
      <c r="F30" s="72">
        <f>IF(RES_hh_emi!F30=0,0,1000000*RES_hh_emi!F30/RES_hh_num!F30)</f>
        <v>196.9883043541858</v>
      </c>
      <c r="G30" s="72">
        <f>IF(RES_hh_emi!G30=0,0,1000000*RES_hh_emi!G30/RES_hh_num!G30)</f>
        <v>190.97443486661032</v>
      </c>
      <c r="H30" s="72">
        <f>IF(RES_hh_emi!H30=0,0,1000000*RES_hh_emi!H30/RES_hh_num!H30)</f>
        <v>195.93567466002077</v>
      </c>
      <c r="I30" s="72">
        <f>IF(RES_hh_emi!I30=0,0,1000000*RES_hh_emi!I30/RES_hh_num!I30)</f>
        <v>193.37662426731868</v>
      </c>
      <c r="J30" s="72">
        <f>IF(RES_hh_emi!J30=0,0,1000000*RES_hh_emi!J30/RES_hh_num!J30)</f>
        <v>203.91711896997469</v>
      </c>
      <c r="K30" s="72">
        <f>IF(RES_hh_emi!K30=0,0,1000000*RES_hh_emi!K30/RES_hh_num!K30)</f>
        <v>173.52512765004263</v>
      </c>
      <c r="L30" s="72">
        <f>IF(RES_hh_emi!L30=0,0,1000000*RES_hh_emi!L30/RES_hh_num!L30)</f>
        <v>228.91686458283203</v>
      </c>
      <c r="M30" s="72">
        <f>IF(RES_hh_emi!M30=0,0,1000000*RES_hh_emi!M30/RES_hh_num!M30)</f>
        <v>190.36153784872269</v>
      </c>
      <c r="N30" s="72">
        <f>IF(RES_hh_emi!N30=0,0,1000000*RES_hh_emi!N30/RES_hh_num!N30)</f>
        <v>187.12343003893017</v>
      </c>
      <c r="O30" s="72">
        <f>IF(RES_hh_emi!O30=0,0,1000000*RES_hh_emi!O30/RES_hh_num!O30)</f>
        <v>183.73672499626045</v>
      </c>
      <c r="P30" s="72">
        <f>IF(RES_hh_emi!P30=0,0,1000000*RES_hh_emi!P30/RES_hh_num!P30)</f>
        <v>182.36138884337456</v>
      </c>
      <c r="Q30" s="72">
        <f>IF(RES_hh_emi!Q30=0,0,1000000*RES_hh_emi!Q30/RES_hh_num!Q30)</f>
        <v>168.0987960170643</v>
      </c>
      <c r="R30" s="72">
        <f>IF(RES_hh_emi!R30=0,0,1000000*RES_hh_emi!R30/RES_hh_num!R30)</f>
        <v>172.60713380987207</v>
      </c>
      <c r="S30" s="72">
        <f>IF(RES_hh_emi!S30=0,0,1000000*RES_hh_emi!S30/RES_hh_num!S30)</f>
        <v>163.96708592898071</v>
      </c>
      <c r="T30" s="72">
        <f>IF(RES_hh_emi!T30=0,0,1000000*RES_hh_emi!T30/RES_hh_num!T30)</f>
        <v>166.01187756179922</v>
      </c>
      <c r="U30" s="72">
        <f>IF(RES_hh_emi!U30=0,0,1000000*RES_hh_emi!U30/RES_hh_num!U30)</f>
        <v>148.68019680967774</v>
      </c>
      <c r="V30" s="72">
        <f>IF(RES_hh_emi!V30=0,0,1000000*RES_hh_emi!V30/RES_hh_num!V30)</f>
        <v>161.76650042746249</v>
      </c>
      <c r="W30" s="72">
        <f>IF(RES_hh_emi!W30=0,0,1000000*RES_hh_emi!W30/RES_hh_num!W30)</f>
        <v>165.25214021033747</v>
      </c>
      <c r="X30" s="72">
        <f>IF(RES_hh_emi!X30=0,0,1000000*RES_hh_emi!X30/RES_hh_num!X30)</f>
        <v>163.86858923162544</v>
      </c>
      <c r="Y30" s="72">
        <f>IF(RES_hh_emi!Y30=0,0,1000000*RES_hh_emi!Y30/RES_hh_num!Y30)</f>
        <v>168.09925285586345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253.97934855744785</v>
      </c>
      <c r="C3" s="65">
        <f>IF(RES_hh_fech!C3=0,0,RES_hh_fech!C3/RES_summary!C$19)</f>
        <v>277.52940387833092</v>
      </c>
      <c r="D3" s="65">
        <f>IF(RES_hh_fech!D3=0,0,RES_hh_fech!D3/RES_summary!D$19)</f>
        <v>275.01381967032324</v>
      </c>
      <c r="E3" s="65">
        <f>IF(RES_hh_fech!E3=0,0,RES_hh_fech!E3/RES_summary!E$19)</f>
        <v>286.80816215139004</v>
      </c>
      <c r="F3" s="65">
        <f>IF(RES_hh_fech!F3=0,0,RES_hh_fech!F3/RES_summary!F$19)</f>
        <v>279.50652718215787</v>
      </c>
      <c r="G3" s="65">
        <f>IF(RES_hh_fech!G3=0,0,RES_hh_fech!G3/RES_summary!G$19)</f>
        <v>284.09081062633197</v>
      </c>
      <c r="H3" s="65">
        <f>IF(RES_hh_fech!H3=0,0,RES_hh_fech!H3/RES_summary!H$19)</f>
        <v>283.0567471242814</v>
      </c>
      <c r="I3" s="65">
        <f>IF(RES_hh_fech!I3=0,0,RES_hh_fech!I3/RES_summary!I$19)</f>
        <v>279.09055584011855</v>
      </c>
      <c r="J3" s="65">
        <f>IF(RES_hh_fech!J3=0,0,RES_hh_fech!J3/RES_summary!J$19)</f>
        <v>275.6681496016941</v>
      </c>
      <c r="K3" s="65">
        <f>IF(RES_hh_fech!K3=0,0,RES_hh_fech!K3/RES_summary!K$19)</f>
        <v>286.80035600986139</v>
      </c>
      <c r="L3" s="65">
        <f>IF(RES_hh_fech!L3=0,0,RES_hh_fech!L3/RES_summary!L$19)</f>
        <v>260.4877111760245</v>
      </c>
      <c r="M3" s="65">
        <f>IF(RES_hh_fech!M3=0,0,RES_hh_fech!M3/RES_summary!M$19)</f>
        <v>247.76277161045624</v>
      </c>
      <c r="N3" s="65">
        <f>IF(RES_hh_fech!N3=0,0,RES_hh_fech!N3/RES_summary!N$19)</f>
        <v>258.5553864263108</v>
      </c>
      <c r="O3" s="65">
        <f>IF(RES_hh_fech!O3=0,0,RES_hh_fech!O3/RES_summary!O$19)</f>
        <v>236.90309283665079</v>
      </c>
      <c r="P3" s="65">
        <f>IF(RES_hh_fech!P3=0,0,RES_hh_fech!P3/RES_summary!P$19)</f>
        <v>229.55532361787868</v>
      </c>
      <c r="Q3" s="65">
        <f>IF(RES_hh_fech!Q3=0,0,RES_hh_fech!Q3/RES_summary!Q$19)</f>
        <v>206.56237726611383</v>
      </c>
      <c r="R3" s="65">
        <f>IF(RES_hh_fech!R3=0,0,RES_hh_fech!R3/RES_summary!R$19)</f>
        <v>214.13659076097298</v>
      </c>
      <c r="S3" s="65">
        <f>IF(RES_hh_fech!S3=0,0,RES_hh_fech!S3/RES_summary!S$19)</f>
        <v>218.48709047442665</v>
      </c>
      <c r="T3" s="65">
        <f>IF(RES_hh_fech!T3=0,0,RES_hh_fech!T3/RES_summary!T$19)</f>
        <v>221.78285238690324</v>
      </c>
      <c r="U3" s="65">
        <f>IF(RES_hh_fech!U3=0,0,RES_hh_fech!U3/RES_summary!U$19)</f>
        <v>210.44014661304439</v>
      </c>
      <c r="V3" s="65">
        <f>IF(RES_hh_fech!V3=0,0,RES_hh_fech!V3/RES_summary!V$19)</f>
        <v>199.07898300138419</v>
      </c>
      <c r="W3" s="65">
        <f>IF(RES_hh_fech!W3=0,0,RES_hh_fech!W3/RES_summary!W$19)</f>
        <v>214.40773569561398</v>
      </c>
      <c r="X3" s="65">
        <f>IF(RES_hh_fech!X3=0,0,RES_hh_fech!X3/RES_summary!X$19)</f>
        <v>196.27335432756743</v>
      </c>
      <c r="Y3" s="65">
        <f>IF(RES_hh_fech!Y3=0,0,RES_hh_fech!Y3/RES_summary!Y$19)</f>
        <v>184.43587956581146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206.34668862510509</v>
      </c>
      <c r="C4" s="69">
        <f>IF(RES_hh_fech!C4=0,0,RES_hh_fech!C4/RES_summary!C$19)</f>
        <v>229.5501289591983</v>
      </c>
      <c r="D4" s="69">
        <f>IF(RES_hh_fech!D4=0,0,RES_hh_fech!D4/RES_summary!D$19)</f>
        <v>225.93564138318192</v>
      </c>
      <c r="E4" s="69">
        <f>IF(RES_hh_fech!E4=0,0,RES_hh_fech!E4/RES_summary!E$19)</f>
        <v>236.63642540407389</v>
      </c>
      <c r="F4" s="69">
        <f>IF(RES_hh_fech!F4=0,0,RES_hh_fech!F4/RES_summary!F$19)</f>
        <v>230.14953768099784</v>
      </c>
      <c r="G4" s="69">
        <f>IF(RES_hh_fech!G4=0,0,RES_hh_fech!G4/RES_summary!G$19)</f>
        <v>233.14879194114712</v>
      </c>
      <c r="H4" s="69">
        <f>IF(RES_hh_fech!H4=0,0,RES_hh_fech!H4/RES_summary!H$19)</f>
        <v>231.02243857195211</v>
      </c>
      <c r="I4" s="69">
        <f>IF(RES_hh_fech!I4=0,0,RES_hh_fech!I4/RES_summary!I$19)</f>
        <v>227.87183411785455</v>
      </c>
      <c r="J4" s="69">
        <f>IF(RES_hh_fech!J4=0,0,RES_hh_fech!J4/RES_summary!J$19)</f>
        <v>221.70155422372585</v>
      </c>
      <c r="K4" s="69">
        <f>IF(RES_hh_fech!K4=0,0,RES_hh_fech!K4/RES_summary!K$19)</f>
        <v>233.84149761617849</v>
      </c>
      <c r="L4" s="69">
        <f>IF(RES_hh_fech!L4=0,0,RES_hh_fech!L4/RES_summary!L$19)</f>
        <v>205.42354172783902</v>
      </c>
      <c r="M4" s="69">
        <f>IF(RES_hh_fech!M4=0,0,RES_hh_fech!M4/RES_summary!M$19)</f>
        <v>196.49700840241184</v>
      </c>
      <c r="N4" s="69">
        <f>IF(RES_hh_fech!N4=0,0,RES_hh_fech!N4/RES_summary!N$19)</f>
        <v>205.72141241400752</v>
      </c>
      <c r="O4" s="69">
        <f>IF(RES_hh_fech!O4=0,0,RES_hh_fech!O4/RES_summary!O$19)</f>
        <v>186.74021617325485</v>
      </c>
      <c r="P4" s="69">
        <f>IF(RES_hh_fech!P4=0,0,RES_hh_fech!P4/RES_summary!P$19)</f>
        <v>181.68818113297098</v>
      </c>
      <c r="Q4" s="69">
        <f>IF(RES_hh_fech!Q4=0,0,RES_hh_fech!Q4/RES_summary!Q$19)</f>
        <v>161.05303469530875</v>
      </c>
      <c r="R4" s="69">
        <f>IF(RES_hh_fech!R4=0,0,RES_hh_fech!R4/RES_summary!R$19)</f>
        <v>166.35601387549735</v>
      </c>
      <c r="S4" s="69">
        <f>IF(RES_hh_fech!S4=0,0,RES_hh_fech!S4/RES_summary!S$19)</f>
        <v>173.64842137637234</v>
      </c>
      <c r="T4" s="69">
        <f>IF(RES_hh_fech!T4=0,0,RES_hh_fech!T4/RES_summary!T$19)</f>
        <v>176.63486144751889</v>
      </c>
      <c r="U4" s="69">
        <f>IF(RES_hh_fech!U4=0,0,RES_hh_fech!U4/RES_summary!U$19)</f>
        <v>167.81058151868334</v>
      </c>
      <c r="V4" s="69">
        <f>IF(RES_hh_fech!V4=0,0,RES_hh_fech!V4/RES_summary!V$19)</f>
        <v>155.70369924453681</v>
      </c>
      <c r="W4" s="69">
        <f>IF(RES_hh_fech!W4=0,0,RES_hh_fech!W4/RES_summary!W$19)</f>
        <v>168.08018772767042</v>
      </c>
      <c r="X4" s="69">
        <f>IF(RES_hh_fech!X4=0,0,RES_hh_fech!X4/RES_summary!X$19)</f>
        <v>154.20639492020655</v>
      </c>
      <c r="Y4" s="69">
        <f>IF(RES_hh_fech!Y4=0,0,RES_hh_fech!Y4/RES_summary!Y$19)</f>
        <v>143.56524633771767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118.00277206647357</v>
      </c>
      <c r="C5" s="72">
        <f>IF(RES_hh_fech!C5=0,0,RES_hh_fech!C5/RES_summary!C$19)</f>
        <v>314.85293788706684</v>
      </c>
      <c r="D5" s="72">
        <f>IF(RES_hh_fech!D5=0,0,RES_hh_fech!D5/RES_summary!D$19)</f>
        <v>204.63059646685784</v>
      </c>
      <c r="E5" s="72">
        <f>IF(RES_hh_fech!E5=0,0,RES_hh_fech!E5/RES_summary!E$19)</f>
        <v>198.91708503563103</v>
      </c>
      <c r="F5" s="72">
        <f>IF(RES_hh_fech!F5=0,0,RES_hh_fech!F5/RES_summary!F$19)</f>
        <v>202.46025998821077</v>
      </c>
      <c r="G5" s="72">
        <f>IF(RES_hh_fech!G5=0,0,RES_hh_fech!G5/RES_summary!G$19)</f>
        <v>244.89010370387658</v>
      </c>
      <c r="H5" s="72">
        <f>IF(RES_hh_fech!H5=0,0,RES_hh_fech!H5/RES_summary!H$19)</f>
        <v>214.87843358230009</v>
      </c>
      <c r="I5" s="72">
        <f>IF(RES_hh_fech!I5=0,0,RES_hh_fech!I5/RES_summary!I$19)</f>
        <v>216.84270403857235</v>
      </c>
      <c r="J5" s="72">
        <f>IF(RES_hh_fech!J5=0,0,RES_hh_fech!J5/RES_summary!J$19)</f>
        <v>210.72919539815348</v>
      </c>
      <c r="K5" s="72">
        <f>IF(RES_hh_fech!K5=0,0,RES_hh_fech!K5/RES_summary!K$19)</f>
        <v>212.08952860530587</v>
      </c>
      <c r="L5" s="72">
        <f>IF(RES_hh_fech!L5=0,0,RES_hh_fech!L5/RES_summary!L$19)</f>
        <v>281.12315164302925</v>
      </c>
      <c r="M5" s="72">
        <f>IF(RES_hh_fech!M5=0,0,RES_hh_fech!M5/RES_summary!M$19)</f>
        <v>267.62960840214384</v>
      </c>
      <c r="N5" s="72">
        <f>IF(RES_hh_fech!N5=0,0,RES_hh_fech!N5/RES_summary!N$19)</f>
        <v>166.45070415435535</v>
      </c>
      <c r="O5" s="72">
        <f>IF(RES_hh_fech!O5=0,0,RES_hh_fech!O5/RES_summary!O$19)</f>
        <v>174.38738945059262</v>
      </c>
      <c r="P5" s="72">
        <f>IF(RES_hh_fech!P5=0,0,RES_hh_fech!P5/RES_summary!P$19)</f>
        <v>187.87272923271999</v>
      </c>
      <c r="Q5" s="72">
        <f>IF(RES_hh_fech!Q5=0,0,RES_hh_fech!Q5/RES_summary!Q$19)</f>
        <v>177.28519555894985</v>
      </c>
      <c r="R5" s="72">
        <f>IF(RES_hh_fech!R5=0,0,RES_hh_fech!R5/RES_summary!R$19)</f>
        <v>189.48341035552951</v>
      </c>
      <c r="S5" s="72">
        <f>IF(RES_hh_fech!S5=0,0,RES_hh_fech!S5/RES_summary!S$19)</f>
        <v>192.52017702051921</v>
      </c>
      <c r="T5" s="72">
        <f>IF(RES_hh_fech!T5=0,0,RES_hh_fech!T5/RES_summary!T$19)</f>
        <v>178.10101511412159</v>
      </c>
      <c r="U5" s="72">
        <f>IF(RES_hh_fech!U5=0,0,RES_hh_fech!U5/RES_summary!U$19)</f>
        <v>189.75514694817073</v>
      </c>
      <c r="V5" s="72">
        <f>IF(RES_hh_fech!V5=0,0,RES_hh_fech!V5/RES_summary!V$19)</f>
        <v>94.436153306524773</v>
      </c>
      <c r="W5" s="72">
        <f>IF(RES_hh_fech!W5=0,0,RES_hh_fech!W5/RES_summary!W$19)</f>
        <v>141.53317095399976</v>
      </c>
      <c r="X5" s="72">
        <f>IF(RES_hh_fech!X5=0,0,RES_hh_fech!X5/RES_summary!X$19)</f>
        <v>179.76915398276884</v>
      </c>
      <c r="Y5" s="72">
        <f>IF(RES_hh_fech!Y5=0,0,RES_hh_fech!Y5/RES_summary!Y$19)</f>
        <v>161.41444774999718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251.90154471756676</v>
      </c>
      <c r="C6" s="72">
        <f>IF(RES_hh_fech!C6=0,0,RES_hh_fech!C6/RES_summary!C$19)</f>
        <v>257.34892878060771</v>
      </c>
      <c r="D6" s="72">
        <f>IF(RES_hh_fech!D6=0,0,RES_hh_fech!D6/RES_summary!D$19)</f>
        <v>233.1742264135238</v>
      </c>
      <c r="E6" s="72">
        <f>IF(RES_hh_fech!E6=0,0,RES_hh_fech!E6/RES_summary!E$19)</f>
        <v>248.62214803088864</v>
      </c>
      <c r="F6" s="72">
        <f>IF(RES_hh_fech!F6=0,0,RES_hh_fech!F6/RES_summary!F$19)</f>
        <v>246.11636383841193</v>
      </c>
      <c r="G6" s="72">
        <f>IF(RES_hh_fech!G6=0,0,RES_hh_fech!G6/RES_summary!G$19)</f>
        <v>273.62329928441051</v>
      </c>
      <c r="H6" s="72">
        <f>IF(RES_hh_fech!H6=0,0,RES_hh_fech!H6/RES_summary!H$19)</f>
        <v>284.55203967588585</v>
      </c>
      <c r="I6" s="72">
        <f>IF(RES_hh_fech!I6=0,0,RES_hh_fech!I6/RES_summary!I$19)</f>
        <v>250.81259556804383</v>
      </c>
      <c r="J6" s="72">
        <f>IF(RES_hh_fech!J6=0,0,RES_hh_fech!J6/RES_summary!J$19)</f>
        <v>264.00760609303074</v>
      </c>
      <c r="K6" s="72">
        <f>IF(RES_hh_fech!K6=0,0,RES_hh_fech!K6/RES_summary!K$19)</f>
        <v>258.75322567848286</v>
      </c>
      <c r="L6" s="72">
        <f>IF(RES_hh_fech!L6=0,0,RES_hh_fech!L6/RES_summary!L$19)</f>
        <v>226.30262921787613</v>
      </c>
      <c r="M6" s="72">
        <f>IF(RES_hh_fech!M6=0,0,RES_hh_fech!M6/RES_summary!M$19)</f>
        <v>229.78784250862452</v>
      </c>
      <c r="N6" s="72">
        <f>IF(RES_hh_fech!N6=0,0,RES_hh_fech!N6/RES_summary!N$19)</f>
        <v>224.83434103760507</v>
      </c>
      <c r="O6" s="72">
        <f>IF(RES_hh_fech!O6=0,0,RES_hh_fech!O6/RES_summary!O$19)</f>
        <v>220.57013639222333</v>
      </c>
      <c r="P6" s="72">
        <f>IF(RES_hh_fech!P6=0,0,RES_hh_fech!P6/RES_summary!P$19)</f>
        <v>241.19328648064737</v>
      </c>
      <c r="Q6" s="72">
        <f>IF(RES_hh_fech!Q6=0,0,RES_hh_fech!Q6/RES_summary!Q$19)</f>
        <v>185.25150572507286</v>
      </c>
      <c r="R6" s="72">
        <f>IF(RES_hh_fech!R6=0,0,RES_hh_fech!R6/RES_summary!R$19)</f>
        <v>187.71938676442164</v>
      </c>
      <c r="S6" s="72">
        <f>IF(RES_hh_fech!S6=0,0,RES_hh_fech!S6/RES_summary!S$19)</f>
        <v>205.01697149742057</v>
      </c>
      <c r="T6" s="72">
        <f>IF(RES_hh_fech!T6=0,0,RES_hh_fech!T6/RES_summary!T$19)</f>
        <v>187.71504271488888</v>
      </c>
      <c r="U6" s="72">
        <f>IF(RES_hh_fech!U6=0,0,RES_hh_fech!U6/RES_summary!U$19)</f>
        <v>176.27792797891735</v>
      </c>
      <c r="V6" s="72">
        <f>IF(RES_hh_fech!V6=0,0,RES_hh_fech!V6/RES_summary!V$19)</f>
        <v>178.06778443602386</v>
      </c>
      <c r="W6" s="72">
        <f>IF(RES_hh_fech!W6=0,0,RES_hh_fech!W6/RES_summary!W$19)</f>
        <v>163.94059035250962</v>
      </c>
      <c r="X6" s="72">
        <f>IF(RES_hh_fech!X6=0,0,RES_hh_fech!X6/RES_summary!X$19)</f>
        <v>146.19884414371967</v>
      </c>
      <c r="Y6" s="72">
        <f>IF(RES_hh_fech!Y6=0,0,RES_hh_fech!Y6/RES_summary!Y$19)</f>
        <v>180.45805809937144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252.24739823305367</v>
      </c>
      <c r="C7" s="72">
        <f>IF(RES_hh_fech!C7=0,0,RES_hh_fech!C7/RES_summary!C$19)</f>
        <v>289.69420488447065</v>
      </c>
      <c r="D7" s="72">
        <f>IF(RES_hh_fech!D7=0,0,RES_hh_fech!D7/RES_summary!D$19)</f>
        <v>300.77400448611178</v>
      </c>
      <c r="E7" s="72">
        <f>IF(RES_hh_fech!E7=0,0,RES_hh_fech!E7/RES_summary!E$19)</f>
        <v>267.94633041412641</v>
      </c>
      <c r="F7" s="72">
        <f>IF(RES_hh_fech!F7=0,0,RES_hh_fech!F7/RES_summary!F$19)</f>
        <v>254.24879107676003</v>
      </c>
      <c r="G7" s="72">
        <f>IF(RES_hh_fech!G7=0,0,RES_hh_fech!G7/RES_summary!G$19)</f>
        <v>296.70320941056235</v>
      </c>
      <c r="H7" s="72">
        <f>IF(RES_hh_fech!H7=0,0,RES_hh_fech!H7/RES_summary!H$19)</f>
        <v>296.44560150955903</v>
      </c>
      <c r="I7" s="72">
        <f>IF(RES_hh_fech!I7=0,0,RES_hh_fech!I7/RES_summary!I$19)</f>
        <v>234.68444703853115</v>
      </c>
      <c r="J7" s="72">
        <f>IF(RES_hh_fech!J7=0,0,RES_hh_fech!J7/RES_summary!J$19)</f>
        <v>164.5984287301934</v>
      </c>
      <c r="K7" s="72">
        <f>IF(RES_hh_fech!K7=0,0,RES_hh_fech!K7/RES_summary!K$19)</f>
        <v>303.62293286295989</v>
      </c>
      <c r="L7" s="72">
        <f>IF(RES_hh_fech!L7=0,0,RES_hh_fech!L7/RES_summary!L$19)</f>
        <v>276.45745019983184</v>
      </c>
      <c r="M7" s="72">
        <f>IF(RES_hh_fech!M7=0,0,RES_hh_fech!M7/RES_summary!M$19)</f>
        <v>246.78218857589096</v>
      </c>
      <c r="N7" s="72">
        <f>IF(RES_hh_fech!N7=0,0,RES_hh_fech!N7/RES_summary!N$19)</f>
        <v>240.9724808321034</v>
      </c>
      <c r="O7" s="72">
        <f>IF(RES_hh_fech!O7=0,0,RES_hh_fech!O7/RES_summary!O$19)</f>
        <v>230.57478462839859</v>
      </c>
      <c r="P7" s="72">
        <f>IF(RES_hh_fech!P7=0,0,RES_hh_fech!P7/RES_summary!P$19)</f>
        <v>222.52896157940793</v>
      </c>
      <c r="Q7" s="72">
        <f>IF(RES_hh_fech!Q7=0,0,RES_hh_fech!Q7/RES_summary!Q$19)</f>
        <v>200.26768119235072</v>
      </c>
      <c r="R7" s="72">
        <f>IF(RES_hh_fech!R7=0,0,RES_hh_fech!R7/RES_summary!R$19)</f>
        <v>202.7534910937554</v>
      </c>
      <c r="S7" s="72">
        <f>IF(RES_hh_fech!S7=0,0,RES_hh_fech!S7/RES_summary!S$19)</f>
        <v>210.91853336780059</v>
      </c>
      <c r="T7" s="72">
        <f>IF(RES_hh_fech!T7=0,0,RES_hh_fech!T7/RES_summary!T$19)</f>
        <v>215.38651054998653</v>
      </c>
      <c r="U7" s="72">
        <f>IF(RES_hh_fech!U7=0,0,RES_hh_fech!U7/RES_summary!U$19)</f>
        <v>206.86594715656423</v>
      </c>
      <c r="V7" s="72">
        <f>IF(RES_hh_fech!V7=0,0,RES_hh_fech!V7/RES_summary!V$19)</f>
        <v>199.87804687839443</v>
      </c>
      <c r="W7" s="72">
        <f>IF(RES_hh_fech!W7=0,0,RES_hh_fech!W7/RES_summary!W$19)</f>
        <v>188.47839358390834</v>
      </c>
      <c r="X7" s="72">
        <f>IF(RES_hh_fech!X7=0,0,RES_hh_fech!X7/RES_summary!X$19)</f>
        <v>184.66378176944468</v>
      </c>
      <c r="Y7" s="72">
        <f>IF(RES_hh_fech!Y7=0,0,RES_hh_fech!Y7/RES_summary!Y$19)</f>
        <v>173.4133955857844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230.78021423748589</v>
      </c>
      <c r="C8" s="72">
        <f>IF(RES_hh_fech!C8=0,0,RES_hh_fech!C8/RES_summary!C$19)</f>
        <v>254.27596928039065</v>
      </c>
      <c r="D8" s="72">
        <f>IF(RES_hh_fech!D8=0,0,RES_hh_fech!D8/RES_summary!D$19)</f>
        <v>254.09297201824461</v>
      </c>
      <c r="E8" s="72">
        <f>IF(RES_hh_fech!E8=0,0,RES_hh_fech!E8/RES_summary!E$19)</f>
        <v>262.40701907406935</v>
      </c>
      <c r="F8" s="72">
        <f>IF(RES_hh_fech!F8=0,0,RES_hh_fech!F8/RES_summary!F$19)</f>
        <v>261.24088201557947</v>
      </c>
      <c r="G8" s="72">
        <f>IF(RES_hh_fech!G8=0,0,RES_hh_fech!G8/RES_summary!G$19)</f>
        <v>260.39506740945922</v>
      </c>
      <c r="H8" s="72">
        <f>IF(RES_hh_fech!H8=0,0,RES_hh_fech!H8/RES_summary!H$19)</f>
        <v>254.12300518345532</v>
      </c>
      <c r="I8" s="72">
        <f>IF(RES_hh_fech!I8=0,0,RES_hh_fech!I8/RES_summary!I$19)</f>
        <v>261.00645736883683</v>
      </c>
      <c r="J8" s="72">
        <f>IF(RES_hh_fech!J8=0,0,RES_hh_fech!J8/RES_summary!J$19)</f>
        <v>254.22427407830114</v>
      </c>
      <c r="K8" s="72">
        <f>IF(RES_hh_fech!K8=0,0,RES_hh_fech!K8/RES_summary!K$19)</f>
        <v>230.896856303628</v>
      </c>
      <c r="L8" s="72">
        <f>IF(RES_hh_fech!L8=0,0,RES_hh_fech!L8/RES_summary!L$19)</f>
        <v>268.27899620672031</v>
      </c>
      <c r="M8" s="72">
        <f>IF(RES_hh_fech!M8=0,0,RES_hh_fech!M8/RES_summary!M$19)</f>
        <v>230.3406825733245</v>
      </c>
      <c r="N8" s="72">
        <f>IF(RES_hh_fech!N8=0,0,RES_hh_fech!N8/RES_summary!N$19)</f>
        <v>228.65028925963512</v>
      </c>
      <c r="O8" s="72">
        <f>IF(RES_hh_fech!O8=0,0,RES_hh_fech!O8/RES_summary!O$19)</f>
        <v>213.87988478255792</v>
      </c>
      <c r="P8" s="72">
        <f>IF(RES_hh_fech!P8=0,0,RES_hh_fech!P8/RES_summary!P$19)</f>
        <v>205.25981600856463</v>
      </c>
      <c r="Q8" s="72">
        <f>IF(RES_hh_fech!Q8=0,0,RES_hh_fech!Q8/RES_summary!Q$19)</f>
        <v>183.83150560454169</v>
      </c>
      <c r="R8" s="72">
        <f>IF(RES_hh_fech!R8=0,0,RES_hh_fech!R8/RES_summary!R$19)</f>
        <v>187.08194183716347</v>
      </c>
      <c r="S8" s="72">
        <f>IF(RES_hh_fech!S8=0,0,RES_hh_fech!S8/RES_summary!S$19)</f>
        <v>189.96313464184234</v>
      </c>
      <c r="T8" s="72">
        <f>IF(RES_hh_fech!T8=0,0,RES_hh_fech!T8/RES_summary!T$19)</f>
        <v>194.31461459585717</v>
      </c>
      <c r="U8" s="72">
        <f>IF(RES_hh_fech!U8=0,0,RES_hh_fech!U8/RES_summary!U$19)</f>
        <v>176.71470444613581</v>
      </c>
      <c r="V8" s="72">
        <f>IF(RES_hh_fech!V8=0,0,RES_hh_fech!V8/RES_summary!V$19)</f>
        <v>167.56227653731898</v>
      </c>
      <c r="W8" s="72">
        <f>IF(RES_hh_fech!W8=0,0,RES_hh_fech!W8/RES_summary!W$19)</f>
        <v>179.37881167068159</v>
      </c>
      <c r="X8" s="72">
        <f>IF(RES_hh_fech!X8=0,0,RES_hh_fech!X8/RES_summary!X$19)</f>
        <v>166.66742733811338</v>
      </c>
      <c r="Y8" s="72">
        <f>IF(RES_hh_fech!Y8=0,0,RES_hh_fech!Y8/RES_summary!Y$19)</f>
        <v>142.0665592119602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263.3469358413696</v>
      </c>
      <c r="C9" s="72">
        <f>IF(RES_hh_fech!C9=0,0,RES_hh_fech!C9/RES_summary!C$19)</f>
        <v>286.86792705820216</v>
      </c>
      <c r="D9" s="72">
        <f>IF(RES_hh_fech!D9=0,0,RES_hh_fech!D9/RES_summary!D$19)</f>
        <v>276.28767196180888</v>
      </c>
      <c r="E9" s="72">
        <f>IF(RES_hh_fech!E9=0,0,RES_hh_fech!E9/RES_summary!E$19)</f>
        <v>286.71771439557165</v>
      </c>
      <c r="F9" s="72">
        <f>IF(RES_hh_fech!F9=0,0,RES_hh_fech!F9/RES_summary!F$19)</f>
        <v>278.01617265366497</v>
      </c>
      <c r="G9" s="72">
        <f>IF(RES_hh_fech!G9=0,0,RES_hh_fech!G9/RES_summary!G$19)</f>
        <v>273.19544821104148</v>
      </c>
      <c r="H9" s="72">
        <f>IF(RES_hh_fech!H9=0,0,RES_hh_fech!H9/RES_summary!H$19)</f>
        <v>269.64887977362304</v>
      </c>
      <c r="I9" s="72">
        <f>IF(RES_hh_fech!I9=0,0,RES_hh_fech!I9/RES_summary!I$19)</f>
        <v>260.71844115043194</v>
      </c>
      <c r="J9" s="72">
        <f>IF(RES_hh_fech!J9=0,0,RES_hh_fech!J9/RES_summary!J$19)</f>
        <v>258.84025997620409</v>
      </c>
      <c r="K9" s="72">
        <f>IF(RES_hh_fech!K9=0,0,RES_hh_fech!K9/RES_summary!K$19)</f>
        <v>286.06430510769786</v>
      </c>
      <c r="L9" s="72">
        <f>IF(RES_hh_fech!L9=0,0,RES_hh_fech!L9/RES_summary!L$19)</f>
        <v>205.45562286697881</v>
      </c>
      <c r="M9" s="72">
        <f>IF(RES_hh_fech!M9=0,0,RES_hh_fech!M9/RES_summary!M$19)</f>
        <v>217.06149614960594</v>
      </c>
      <c r="N9" s="72">
        <f>IF(RES_hh_fech!N9=0,0,RES_hh_fech!N9/RES_summary!N$19)</f>
        <v>230.26445962198497</v>
      </c>
      <c r="O9" s="72">
        <f>IF(RES_hh_fech!O9=0,0,RES_hh_fech!O9/RES_summary!O$19)</f>
        <v>201.24440075152296</v>
      </c>
      <c r="P9" s="72">
        <f>IF(RES_hh_fech!P9=0,0,RES_hh_fech!P9/RES_summary!P$19)</f>
        <v>199.1603673198488</v>
      </c>
      <c r="Q9" s="72">
        <f>IF(RES_hh_fech!Q9=0,0,RES_hh_fech!Q9/RES_summary!Q$19)</f>
        <v>164.40563803600827</v>
      </c>
      <c r="R9" s="72">
        <f>IF(RES_hh_fech!R9=0,0,RES_hh_fech!R9/RES_summary!R$19)</f>
        <v>163.53469147916189</v>
      </c>
      <c r="S9" s="72">
        <f>IF(RES_hh_fech!S9=0,0,RES_hh_fech!S9/RES_summary!S$19)</f>
        <v>181.96254547182519</v>
      </c>
      <c r="T9" s="72">
        <f>IF(RES_hh_fech!T9=0,0,RES_hh_fech!T9/RES_summary!T$19)</f>
        <v>191.75499383295235</v>
      </c>
      <c r="U9" s="72">
        <f>IF(RES_hh_fech!U9=0,0,RES_hh_fech!U9/RES_summary!U$19)</f>
        <v>184.85703423542182</v>
      </c>
      <c r="V9" s="72">
        <f>IF(RES_hh_fech!V9=0,0,RES_hh_fech!V9/RES_summary!V$19)</f>
        <v>168.97798595911993</v>
      </c>
      <c r="W9" s="72">
        <f>IF(RES_hh_fech!W9=0,0,RES_hh_fech!W9/RES_summary!W$19)</f>
        <v>174.56814198045143</v>
      </c>
      <c r="X9" s="72">
        <f>IF(RES_hh_fech!X9=0,0,RES_hh_fech!X9/RES_summary!X$19)</f>
        <v>164.5553780912683</v>
      </c>
      <c r="Y9" s="72">
        <f>IF(RES_hh_fech!Y9=0,0,RES_hh_fech!Y9/RES_summary!Y$19)</f>
        <v>153.65605024132589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155.31821613376499</v>
      </c>
      <c r="C11" s="72">
        <f>IF(RES_hh_fech!C11=0,0,RES_hh_fech!C11/RES_summary!C$19)</f>
        <v>170.07518801525669</v>
      </c>
      <c r="D11" s="72">
        <f>IF(RES_hh_fech!D11=0,0,RES_hh_fech!D11/RES_summary!D$19)</f>
        <v>173.73206047105379</v>
      </c>
      <c r="E11" s="72">
        <f>IF(RES_hh_fech!E11=0,0,RES_hh_fech!E11/RES_summary!E$19)</f>
        <v>182.83019084238387</v>
      </c>
      <c r="F11" s="72">
        <f>IF(RES_hh_fech!F11=0,0,RES_hh_fech!F11/RES_summary!F$19)</f>
        <v>173.24510308473896</v>
      </c>
      <c r="G11" s="72">
        <f>IF(RES_hh_fech!G11=0,0,RES_hh_fech!G11/RES_summary!G$19)</f>
        <v>180.1279884133435</v>
      </c>
      <c r="H11" s="72">
        <f>IF(RES_hh_fech!H11=0,0,RES_hh_fech!H11/RES_summary!H$19)</f>
        <v>179.77225464324221</v>
      </c>
      <c r="I11" s="72">
        <f>IF(RES_hh_fech!I11=0,0,RES_hh_fech!I11/RES_summary!I$19)</f>
        <v>180.16557466030824</v>
      </c>
      <c r="J11" s="72">
        <f>IF(RES_hh_fech!J11=0,0,RES_hh_fech!J11/RES_summary!J$19)</f>
        <v>169.45553209826565</v>
      </c>
      <c r="K11" s="72">
        <f>IF(RES_hh_fech!K11=0,0,RES_hh_fech!K11/RES_summary!K$19)</f>
        <v>166.62009630480622</v>
      </c>
      <c r="L11" s="72">
        <f>IF(RES_hh_fech!L11=0,0,RES_hh_fech!L11/RES_summary!L$19)</f>
        <v>184.46982006135576</v>
      </c>
      <c r="M11" s="72">
        <f>IF(RES_hh_fech!M11=0,0,RES_hh_fech!M11/RES_summary!M$19)</f>
        <v>157.48055020243879</v>
      </c>
      <c r="N11" s="72">
        <f>IF(RES_hh_fech!N11=0,0,RES_hh_fech!N11/RES_summary!N$19)</f>
        <v>167.83856172852586</v>
      </c>
      <c r="O11" s="72">
        <f>IF(RES_hh_fech!O11=0,0,RES_hh_fech!O11/RES_summary!O$19)</f>
        <v>159.28341276486685</v>
      </c>
      <c r="P11" s="72">
        <f>IF(RES_hh_fech!P11=0,0,RES_hh_fech!P11/RES_summary!P$19)</f>
        <v>150.06134323697324</v>
      </c>
      <c r="Q11" s="72">
        <f>IF(RES_hh_fech!Q11=0,0,RES_hh_fech!Q11/RES_summary!Q$19)</f>
        <v>146.3832890201534</v>
      </c>
      <c r="R11" s="72">
        <f>IF(RES_hh_fech!R11=0,0,RES_hh_fech!R11/RES_summary!R$19)</f>
        <v>159.16173130689828</v>
      </c>
      <c r="S11" s="72">
        <f>IF(RES_hh_fech!S11=0,0,RES_hh_fech!S11/RES_summary!S$19)</f>
        <v>155.40696997452147</v>
      </c>
      <c r="T11" s="72">
        <f>IF(RES_hh_fech!T11=0,0,RES_hh_fech!T11/RES_summary!T$19)</f>
        <v>150.86476047959616</v>
      </c>
      <c r="U11" s="72">
        <f>IF(RES_hh_fech!U11=0,0,RES_hh_fech!U11/RES_summary!U$19)</f>
        <v>143.06875255932133</v>
      </c>
      <c r="V11" s="72">
        <f>IF(RES_hh_fech!V11=0,0,RES_hh_fech!V11/RES_summary!V$19)</f>
        <v>134.1842882456566</v>
      </c>
      <c r="W11" s="72">
        <f>IF(RES_hh_fech!W11=0,0,RES_hh_fech!W11/RES_summary!W$19)</f>
        <v>155.85966410751396</v>
      </c>
      <c r="X11" s="72">
        <f>IF(RES_hh_fech!X11=0,0,RES_hh_fech!X11/RES_summary!X$19)</f>
        <v>137.09993823781798</v>
      </c>
      <c r="Y11" s="72">
        <f>IF(RES_hh_fech!Y11=0,0,RES_hh_fech!Y11/RES_summary!Y$19)</f>
        <v>129.08327880118836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30.668445556436819</v>
      </c>
      <c r="S12" s="72">
        <f>IF(RES_hh_fech!S12=0,0,RES_hh_fech!S12/RES_summary!S$19)</f>
        <v>33.181981343531078</v>
      </c>
      <c r="T12" s="72">
        <f>IF(RES_hh_fech!T12=0,0,RES_hh_fech!T12/RES_summary!T$19)</f>
        <v>37.988432449187464</v>
      </c>
      <c r="U12" s="72">
        <f>IF(RES_hh_fech!U12=0,0,RES_hh_fech!U12/RES_summary!U$19)</f>
        <v>39.597681485455063</v>
      </c>
      <c r="V12" s="72">
        <f>IF(RES_hh_fech!V12=0,0,RES_hh_fech!V12/RES_summary!V$19)</f>
        <v>40.768683518464357</v>
      </c>
      <c r="W12" s="72">
        <f>IF(RES_hh_fech!W12=0,0,RES_hh_fech!W12/RES_summary!W$19)</f>
        <v>42.981456376170392</v>
      </c>
      <c r="X12" s="72">
        <f>IF(RES_hh_fech!X12=0,0,RES_hh_fech!X12/RES_summary!X$19)</f>
        <v>38.436239210971756</v>
      </c>
      <c r="Y12" s="72">
        <f>IF(RES_hh_fech!Y12=0,0,RES_hh_fech!Y12/RES_summary!Y$19)</f>
        <v>36.644816248416468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165.01622815342162</v>
      </c>
      <c r="C13" s="74">
        <f>IF(RES_hh_fech!C13=0,0,RES_hh_fech!C13/RES_summary!C$19)</f>
        <v>189.01792004021641</v>
      </c>
      <c r="D13" s="74">
        <f>IF(RES_hh_fech!D13=0,0,RES_hh_fech!D13/RES_summary!D$19)</f>
        <v>171.89873153789381</v>
      </c>
      <c r="E13" s="74">
        <f>IF(RES_hh_fech!E13=0,0,RES_hh_fech!E13/RES_summary!E$19)</f>
        <v>188.59339472468051</v>
      </c>
      <c r="F13" s="74">
        <f>IF(RES_hh_fech!F13=0,0,RES_hh_fech!F13/RES_summary!F$19)</f>
        <v>191.42352224506965</v>
      </c>
      <c r="G13" s="74">
        <f>IF(RES_hh_fech!G13=0,0,RES_hh_fech!G13/RES_summary!G$19)</f>
        <v>143.62160672034395</v>
      </c>
      <c r="H13" s="74">
        <f>IF(RES_hh_fech!H13=0,0,RES_hh_fech!H13/RES_summary!H$19)</f>
        <v>177.18993584074798</v>
      </c>
      <c r="I13" s="74">
        <f>IF(RES_hh_fech!I13=0,0,RES_hh_fech!I13/RES_summary!I$19)</f>
        <v>223.44193327260956</v>
      </c>
      <c r="J13" s="74">
        <f>IF(RES_hh_fech!J13=0,0,RES_hh_fech!J13/RES_summary!J$19)</f>
        <v>182.39900498059487</v>
      </c>
      <c r="K13" s="74">
        <f>IF(RES_hh_fech!K13=0,0,RES_hh_fech!K13/RES_summary!K$19)</f>
        <v>200.27488138881714</v>
      </c>
      <c r="L13" s="74">
        <f>IF(RES_hh_fech!L13=0,0,RES_hh_fech!L13/RES_summary!L$19)</f>
        <v>139.95128856426388</v>
      </c>
      <c r="M13" s="74">
        <f>IF(RES_hh_fech!M13=0,0,RES_hh_fech!M13/RES_summary!M$19)</f>
        <v>72.388728575303034</v>
      </c>
      <c r="N13" s="74">
        <f>IF(RES_hh_fech!N13=0,0,RES_hh_fech!N13/RES_summary!N$19)</f>
        <v>214.96203240946338</v>
      </c>
      <c r="O13" s="74">
        <f>IF(RES_hh_fech!O13=0,0,RES_hh_fech!O13/RES_summary!O$19)</f>
        <v>152.85248194941059</v>
      </c>
      <c r="P13" s="74">
        <f>IF(RES_hh_fech!P13=0,0,RES_hh_fech!P13/RES_summary!P$19)</f>
        <v>279.60640538098676</v>
      </c>
      <c r="Q13" s="74">
        <f>IF(RES_hh_fech!Q13=0,0,RES_hh_fech!Q13/RES_summary!Q$19)</f>
        <v>208.40110765385614</v>
      </c>
      <c r="R13" s="74">
        <f>IF(RES_hh_fech!R13=0,0,RES_hh_fech!R13/RES_summary!R$19)</f>
        <v>219.02024768730141</v>
      </c>
      <c r="S13" s="74">
        <f>IF(RES_hh_fech!S13=0,0,RES_hh_fech!S13/RES_summary!S$19)</f>
        <v>142.88031324277324</v>
      </c>
      <c r="T13" s="74">
        <f>IF(RES_hh_fech!T13=0,0,RES_hh_fech!T13/RES_summary!T$19)</f>
        <v>137.83401294724104</v>
      </c>
      <c r="U13" s="74">
        <f>IF(RES_hh_fech!U13=0,0,RES_hh_fech!U13/RES_summary!U$19)</f>
        <v>125.94601524249784</v>
      </c>
      <c r="V13" s="74">
        <f>IF(RES_hh_fech!V13=0,0,RES_hh_fech!V13/RES_summary!V$19)</f>
        <v>174.57516691290147</v>
      </c>
      <c r="W13" s="74">
        <f>IF(RES_hh_fech!W13=0,0,RES_hh_fech!W13/RES_summary!W$19)</f>
        <v>169.26029388883083</v>
      </c>
      <c r="X13" s="74">
        <f>IF(RES_hh_fech!X13=0,0,RES_hh_fech!X13/RES_summary!X$19)</f>
        <v>146.22625259969683</v>
      </c>
      <c r="Y13" s="74">
        <f>IF(RES_hh_fech!Y13=0,0,RES_hh_fech!Y13/RES_summary!Y$19)</f>
        <v>140.57709030910752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0.86990303219177956</v>
      </c>
      <c r="C14" s="76">
        <f>IF(RES_hh_fech!C14=0,0,RES_hh_fech!C14/RES_summary!C$19)</f>
        <v>0.97139548739536419</v>
      </c>
      <c r="D14" s="76">
        <f>IF(RES_hh_fech!D14=0,0,RES_hh_fech!D14/RES_summary!D$19)</f>
        <v>0.94529101724241915</v>
      </c>
      <c r="E14" s="76">
        <f>IF(RES_hh_fech!E14=0,0,RES_hh_fech!E14/RES_summary!E$19)</f>
        <v>0.99345579220967506</v>
      </c>
      <c r="F14" s="76">
        <f>IF(RES_hh_fech!F14=0,0,RES_hh_fech!F14/RES_summary!F$19)</f>
        <v>0.97269650337048252</v>
      </c>
      <c r="G14" s="76">
        <f>IF(RES_hh_fech!G14=0,0,RES_hh_fech!G14/RES_summary!G$19)</f>
        <v>0.99646383776624492</v>
      </c>
      <c r="H14" s="76">
        <f>IF(RES_hh_fech!H14=0,0,RES_hh_fech!H14/RES_summary!H$19)</f>
        <v>0.99026277094486426</v>
      </c>
      <c r="I14" s="76">
        <f>IF(RES_hh_fech!I14=0,0,RES_hh_fech!I14/RES_summary!I$19)</f>
        <v>0.98328222743080806</v>
      </c>
      <c r="J14" s="76">
        <f>IF(RES_hh_fech!J14=0,0,RES_hh_fech!J14/RES_summary!J$19)</f>
        <v>0.97516253676339704</v>
      </c>
      <c r="K14" s="76">
        <f>IF(RES_hh_fech!K14=0,0,RES_hh_fech!K14/RES_summary!K$19)</f>
        <v>1.0499234409356153</v>
      </c>
      <c r="L14" s="76">
        <f>IF(RES_hh_fech!L14=0,0,RES_hh_fech!L14/RES_summary!L$19)</f>
        <v>0.92470915052239266</v>
      </c>
      <c r="M14" s="76">
        <f>IF(RES_hh_fech!M14=0,0,RES_hh_fech!M14/RES_summary!M$19)</f>
        <v>0.9076241910425954</v>
      </c>
      <c r="N14" s="76">
        <f>IF(RES_hh_fech!N14=0,0,RES_hh_fech!N14/RES_summary!N$19)</f>
        <v>0.96070476350097556</v>
      </c>
      <c r="O14" s="76">
        <f>IF(RES_hh_fech!O14=0,0,RES_hh_fech!O14/RES_summary!O$19)</f>
        <v>0.88894389461995749</v>
      </c>
      <c r="P14" s="76">
        <f>IF(RES_hh_fech!P14=0,0,RES_hh_fech!P14/RES_summary!P$19)</f>
        <v>0.86594958592221072</v>
      </c>
      <c r="Q14" s="76">
        <f>IF(RES_hh_fech!Q14=0,0,RES_hh_fech!Q14/RES_summary!Q$19)</f>
        <v>0.77231894028303782</v>
      </c>
      <c r="R14" s="76">
        <f>IF(RES_hh_fech!R14=0,0,RES_hh_fech!R14/RES_summary!R$19)</f>
        <v>0.80003240644012419</v>
      </c>
      <c r="S14" s="76">
        <f>IF(RES_hh_fech!S14=0,0,RES_hh_fech!S14/RES_summary!S$19)</f>
        <v>0.84795596853847821</v>
      </c>
      <c r="T14" s="76">
        <f>IF(RES_hh_fech!T14=0,0,RES_hh_fech!T14/RES_summary!T$19)</f>
        <v>0.88541669577518134</v>
      </c>
      <c r="U14" s="76">
        <f>IF(RES_hh_fech!U14=0,0,RES_hh_fech!U14/RES_summary!U$19)</f>
        <v>0.84940755546748803</v>
      </c>
      <c r="V14" s="76">
        <f>IF(RES_hh_fech!V14=0,0,RES_hh_fech!V14/RES_summary!V$19)</f>
        <v>0.80846614758302981</v>
      </c>
      <c r="W14" s="76">
        <f>IF(RES_hh_fech!W14=0,0,RES_hh_fech!W14/RES_summary!W$19)</f>
        <v>0.86229412436715747</v>
      </c>
      <c r="X14" s="76">
        <f>IF(RES_hh_fech!X14=0,0,RES_hh_fech!X14/RES_summary!X$19)</f>
        <v>0.8121298118485818</v>
      </c>
      <c r="Y14" s="76">
        <f>IF(RES_hh_fech!Y14=0,0,RES_hh_fech!Y14/RES_summary!Y$19)</f>
        <v>0.76485656169557426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1.0184399964179734E-4</v>
      </c>
      <c r="C15" s="69">
        <f>IF(RES_hh_fech!C15=0,0,RES_hh_fech!C15/RES_summary!C$19)</f>
        <v>1.2846169260059045E-4</v>
      </c>
      <c r="D15" s="69">
        <f>IF(RES_hh_fech!D15=0,0,RES_hh_fech!D15/RES_summary!D$19)</f>
        <v>1.6626616767452944E-4</v>
      </c>
      <c r="E15" s="69">
        <f>IF(RES_hh_fech!E15=0,0,RES_hh_fech!E15/RES_summary!E$19)</f>
        <v>2.0800544697487086E-4</v>
      </c>
      <c r="F15" s="69">
        <f>IF(RES_hh_fech!F15=0,0,RES_hh_fech!F15/RES_summary!F$19)</f>
        <v>2.8744849067002896E-4</v>
      </c>
      <c r="G15" s="69">
        <f>IF(RES_hh_fech!G15=0,0,RES_hh_fech!G15/RES_summary!G$19)</f>
        <v>4.355696445464014E-4</v>
      </c>
      <c r="H15" s="69">
        <f>IF(RES_hh_fech!H15=0,0,RES_hh_fech!H15/RES_summary!H$19)</f>
        <v>1.493251551278076E-3</v>
      </c>
      <c r="I15" s="69">
        <f>IF(RES_hh_fech!I15=0,0,RES_hh_fech!I15/RES_summary!I$19)</f>
        <v>1.7388327203245852E-3</v>
      </c>
      <c r="J15" s="69">
        <f>IF(RES_hh_fech!J15=0,0,RES_hh_fech!J15/RES_summary!J$19)</f>
        <v>2.4090872889482072E-3</v>
      </c>
      <c r="K15" s="69">
        <f>IF(RES_hh_fech!K15=0,0,RES_hh_fech!K15/RES_summary!K$19)</f>
        <v>2.9383110057621528E-3</v>
      </c>
      <c r="L15" s="69">
        <f>IF(RES_hh_fech!L15=0,0,RES_hh_fech!L15/RES_summary!L$19)</f>
        <v>8.1820794210604279E-3</v>
      </c>
      <c r="M15" s="69">
        <f>IF(RES_hh_fech!M15=0,0,RES_hh_fech!M15/RES_summary!M$19)</f>
        <v>4.5655981340662717E-3</v>
      </c>
      <c r="N15" s="69">
        <f>IF(RES_hh_fech!N15=0,0,RES_hh_fech!N15/RES_summary!N$19)</f>
        <v>5.3148092527960751E-3</v>
      </c>
      <c r="O15" s="69">
        <f>IF(RES_hh_fech!O15=0,0,RES_hh_fech!O15/RES_summary!O$19)</f>
        <v>5.1568994736757622E-3</v>
      </c>
      <c r="P15" s="69">
        <f>IF(RES_hh_fech!P15=0,0,RES_hh_fech!P15/RES_summary!P$19)</f>
        <v>7.5046398189474138E-3</v>
      </c>
      <c r="Q15" s="69">
        <f>IF(RES_hh_fech!Q15=0,0,RES_hh_fech!Q15/RES_summary!Q$19)</f>
        <v>5.902163992760179E-3</v>
      </c>
      <c r="R15" s="69">
        <f>IF(RES_hh_fech!R15=0,0,RES_hh_fech!R15/RES_summary!R$19)</f>
        <v>6.4216656151302211E-3</v>
      </c>
      <c r="S15" s="69">
        <f>IF(RES_hh_fech!S15=0,0,RES_hh_fech!S15/RES_summary!S$19)</f>
        <v>6.7998069893101922E-3</v>
      </c>
      <c r="T15" s="69">
        <f>IF(RES_hh_fech!T15=0,0,RES_hh_fech!T15/RES_summary!T$19)</f>
        <v>9.6302753413706459E-3</v>
      </c>
      <c r="U15" s="69">
        <f>IF(RES_hh_fech!U15=0,0,RES_hh_fech!U15/RES_summary!U$19)</f>
        <v>7.3888402903910209E-3</v>
      </c>
      <c r="V15" s="69">
        <f>IF(RES_hh_fech!V15=0,0,RES_hh_fech!V15/RES_summary!V$19)</f>
        <v>8.2210544533294454E-3</v>
      </c>
      <c r="W15" s="69">
        <f>IF(RES_hh_fech!W15=0,0,RES_hh_fech!W15/RES_summary!W$19)</f>
        <v>1.5238233083757192E-2</v>
      </c>
      <c r="X15" s="69">
        <f>IF(RES_hh_fech!X15=0,0,RES_hh_fech!X15/RES_summary!X$19)</f>
        <v>1.659875449536986E-2</v>
      </c>
      <c r="Y15" s="69">
        <f>IF(RES_hh_fech!Y15=0,0,RES_hh_fech!Y15/RES_summary!Y$19)</f>
        <v>1.783356224460193E-2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1.0184399964179734E-4</v>
      </c>
      <c r="C16" s="72">
        <f>IF(RES_hh_fech!C16=0,0,RES_hh_fech!C16/RES_summary!C$19)</f>
        <v>1.2846169260059045E-4</v>
      </c>
      <c r="D16" s="72">
        <f>IF(RES_hh_fech!D16=0,0,RES_hh_fech!D16/RES_summary!D$19)</f>
        <v>1.6626616767452944E-4</v>
      </c>
      <c r="E16" s="72">
        <f>IF(RES_hh_fech!E16=0,0,RES_hh_fech!E16/RES_summary!E$19)</f>
        <v>2.0800544697487086E-4</v>
      </c>
      <c r="F16" s="72">
        <f>IF(RES_hh_fech!F16=0,0,RES_hh_fech!F16/RES_summary!F$19)</f>
        <v>2.8744849067002896E-4</v>
      </c>
      <c r="G16" s="72">
        <f>IF(RES_hh_fech!G16=0,0,RES_hh_fech!G16/RES_summary!G$19)</f>
        <v>4.355696445464014E-4</v>
      </c>
      <c r="H16" s="72">
        <f>IF(RES_hh_fech!H16=0,0,RES_hh_fech!H16/RES_summary!H$19)</f>
        <v>1.493251551278076E-3</v>
      </c>
      <c r="I16" s="72">
        <f>IF(RES_hh_fech!I16=0,0,RES_hh_fech!I16/RES_summary!I$19)</f>
        <v>1.7388327203245852E-3</v>
      </c>
      <c r="J16" s="72">
        <f>IF(RES_hh_fech!J16=0,0,RES_hh_fech!J16/RES_summary!J$19)</f>
        <v>2.4090872889482072E-3</v>
      </c>
      <c r="K16" s="72">
        <f>IF(RES_hh_fech!K16=0,0,RES_hh_fech!K16/RES_summary!K$19)</f>
        <v>2.9383110057621528E-3</v>
      </c>
      <c r="L16" s="72">
        <f>IF(RES_hh_fech!L16=0,0,RES_hh_fech!L16/RES_summary!L$19)</f>
        <v>8.1820794210604279E-3</v>
      </c>
      <c r="M16" s="72">
        <f>IF(RES_hh_fech!M16=0,0,RES_hh_fech!M16/RES_summary!M$19)</f>
        <v>4.5655981340662717E-3</v>
      </c>
      <c r="N16" s="72">
        <f>IF(RES_hh_fech!N16=0,0,RES_hh_fech!N16/RES_summary!N$19)</f>
        <v>5.3148092527960751E-3</v>
      </c>
      <c r="O16" s="72">
        <f>IF(RES_hh_fech!O16=0,0,RES_hh_fech!O16/RES_summary!O$19)</f>
        <v>5.1568994736757622E-3</v>
      </c>
      <c r="P16" s="72">
        <f>IF(RES_hh_fech!P16=0,0,RES_hh_fech!P16/RES_summary!P$19)</f>
        <v>7.5046398189474138E-3</v>
      </c>
      <c r="Q16" s="72">
        <f>IF(RES_hh_fech!Q16=0,0,RES_hh_fech!Q16/RES_summary!Q$19)</f>
        <v>5.902163992760179E-3</v>
      </c>
      <c r="R16" s="72">
        <f>IF(RES_hh_fech!R16=0,0,RES_hh_fech!R16/RES_summary!R$19)</f>
        <v>6.4216656151302211E-3</v>
      </c>
      <c r="S16" s="72">
        <f>IF(RES_hh_fech!S16=0,0,RES_hh_fech!S16/RES_summary!S$19)</f>
        <v>6.7998069893101922E-3</v>
      </c>
      <c r="T16" s="72">
        <f>IF(RES_hh_fech!T16=0,0,RES_hh_fech!T16/RES_summary!T$19)</f>
        <v>9.6302753413706459E-3</v>
      </c>
      <c r="U16" s="72">
        <f>IF(RES_hh_fech!U16=0,0,RES_hh_fech!U16/RES_summary!U$19)</f>
        <v>7.3888402903910209E-3</v>
      </c>
      <c r="V16" s="72">
        <f>IF(RES_hh_fech!V16=0,0,RES_hh_fech!V16/RES_summary!V$19)</f>
        <v>8.2210544533294454E-3</v>
      </c>
      <c r="W16" s="72">
        <f>IF(RES_hh_fech!W16=0,0,RES_hh_fech!W16/RES_summary!W$19)</f>
        <v>1.5238233083757192E-2</v>
      </c>
      <c r="X16" s="72">
        <f>IF(RES_hh_fech!X16=0,0,RES_hh_fech!X16/RES_summary!X$19)</f>
        <v>1.659875449536986E-2</v>
      </c>
      <c r="Y16" s="72">
        <f>IF(RES_hh_fech!Y16=0,0,RES_hh_fech!Y16/RES_summary!Y$19)</f>
        <v>1.783356224460193E-2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36.063885265906094</v>
      </c>
      <c r="C17" s="69">
        <f>IF(RES_hh_fech!C17=0,0,RES_hh_fech!C17/RES_summary!C$19)</f>
        <v>36.398940147182955</v>
      </c>
      <c r="D17" s="69">
        <f>IF(RES_hh_fech!D17=0,0,RES_hh_fech!D17/RES_summary!D$19)</f>
        <v>36.494542160609129</v>
      </c>
      <c r="E17" s="69">
        <f>IF(RES_hh_fech!E17=0,0,RES_hh_fech!E17/RES_summary!E$19)</f>
        <v>36.691479156946812</v>
      </c>
      <c r="F17" s="69">
        <f>IF(RES_hh_fech!F17=0,0,RES_hh_fech!F17/RES_summary!F$19)</f>
        <v>34.986342673521229</v>
      </c>
      <c r="G17" s="69">
        <f>IF(RES_hh_fech!G17=0,0,RES_hh_fech!G17/RES_summary!G$19)</f>
        <v>36.835575581089785</v>
      </c>
      <c r="H17" s="69">
        <f>IF(RES_hh_fech!H17=0,0,RES_hh_fech!H17/RES_summary!H$19)</f>
        <v>37.519799316699341</v>
      </c>
      <c r="I17" s="69">
        <f>IF(RES_hh_fech!I17=0,0,RES_hh_fech!I17/RES_summary!I$19)</f>
        <v>37.496363497782724</v>
      </c>
      <c r="J17" s="69">
        <f>IF(RES_hh_fech!J17=0,0,RES_hh_fech!J17/RES_summary!J$19)</f>
        <v>39.752175106726803</v>
      </c>
      <c r="K17" s="69">
        <f>IF(RES_hh_fech!K17=0,0,RES_hh_fech!K17/RES_summary!K$19)</f>
        <v>38.853822122333888</v>
      </c>
      <c r="L17" s="69">
        <f>IF(RES_hh_fech!L17=0,0,RES_hh_fech!L17/RES_summary!L$19)</f>
        <v>40.636934221086477</v>
      </c>
      <c r="M17" s="69">
        <f>IF(RES_hh_fech!M17=0,0,RES_hh_fech!M17/RES_summary!M$19)</f>
        <v>37.635118378879241</v>
      </c>
      <c r="N17" s="69">
        <f>IF(RES_hh_fech!N17=0,0,RES_hh_fech!N17/RES_summary!N$19)</f>
        <v>38.852662049743877</v>
      </c>
      <c r="O17" s="69">
        <f>IF(RES_hh_fech!O17=0,0,RES_hh_fech!O17/RES_summary!O$19)</f>
        <v>36.930241458407089</v>
      </c>
      <c r="P17" s="69">
        <f>IF(RES_hh_fech!P17=0,0,RES_hh_fech!P17/RES_summary!P$19)</f>
        <v>34.711168113671505</v>
      </c>
      <c r="Q17" s="69">
        <f>IF(RES_hh_fech!Q17=0,0,RES_hh_fech!Q17/RES_summary!Q$19)</f>
        <v>33.936580830477823</v>
      </c>
      <c r="R17" s="69">
        <f>IF(RES_hh_fech!R17=0,0,RES_hh_fech!R17/RES_summary!R$19)</f>
        <v>36.016921970671248</v>
      </c>
      <c r="S17" s="69">
        <f>IF(RES_hh_fech!S17=0,0,RES_hh_fech!S17/RES_summary!S$19)</f>
        <v>33.490857916487101</v>
      </c>
      <c r="T17" s="69">
        <f>IF(RES_hh_fech!T17=0,0,RES_hh_fech!T17/RES_summary!T$19)</f>
        <v>34.048091758035483</v>
      </c>
      <c r="U17" s="69">
        <f>IF(RES_hh_fech!U17=0,0,RES_hh_fech!U17/RES_summary!U$19)</f>
        <v>32.326471400625017</v>
      </c>
      <c r="V17" s="69">
        <f>IF(RES_hh_fech!V17=0,0,RES_hh_fech!V17/RES_summary!V$19)</f>
        <v>32.901485661837413</v>
      </c>
      <c r="W17" s="69">
        <f>IF(RES_hh_fech!W17=0,0,RES_hh_fech!W17/RES_summary!W$19)</f>
        <v>35.642682018500565</v>
      </c>
      <c r="X17" s="69">
        <f>IF(RES_hh_fech!X17=0,0,RES_hh_fech!X17/RES_summary!X$19)</f>
        <v>31.697321122769885</v>
      </c>
      <c r="Y17" s="69">
        <f>IF(RES_hh_fech!Y17=0,0,RES_hh_fech!Y17/RES_summary!Y$19)</f>
        <v>29.165247822734493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23.241910659193259</v>
      </c>
      <c r="C18" s="72">
        <f>IF(RES_hh_fech!C18=0,0,RES_hh_fech!C18/RES_summary!C$19)</f>
        <v>53.971148759709941</v>
      </c>
      <c r="D18" s="72">
        <f>IF(RES_hh_fech!D18=0,0,RES_hh_fech!D18/RES_summary!D$19)</f>
        <v>36.192840321927648</v>
      </c>
      <c r="E18" s="72">
        <f>IF(RES_hh_fech!E18=0,0,RES_hh_fech!E18/RES_summary!E$19)</f>
        <v>33.919752012157758</v>
      </c>
      <c r="F18" s="72">
        <f>IF(RES_hh_fech!F18=0,0,RES_hh_fech!F18/RES_summary!F$19)</f>
        <v>35.7002311839246</v>
      </c>
      <c r="G18" s="72">
        <f>IF(RES_hh_fech!G18=0,0,RES_hh_fech!G18/RES_summary!G$19)</f>
        <v>42.922418117208352</v>
      </c>
      <c r="H18" s="72">
        <f>IF(RES_hh_fech!H18=0,0,RES_hh_fech!H18/RES_summary!H$19)</f>
        <v>38.450263278289761</v>
      </c>
      <c r="I18" s="72">
        <f>IF(RES_hh_fech!I18=0,0,RES_hh_fech!I18/RES_summary!I$19)</f>
        <v>40.366422566979175</v>
      </c>
      <c r="J18" s="72">
        <f>IF(RES_hh_fech!J18=0,0,RES_hh_fech!J18/RES_summary!J$19)</f>
        <v>41.095826523542961</v>
      </c>
      <c r="K18" s="72">
        <f>IF(RES_hh_fech!K18=0,0,RES_hh_fech!K18/RES_summary!K$19)</f>
        <v>39.435670471074374</v>
      </c>
      <c r="L18" s="72">
        <f>IF(RES_hh_fech!L18=0,0,RES_hh_fech!L18/RES_summary!L$19)</f>
        <v>55.202378108261307</v>
      </c>
      <c r="M18" s="72">
        <f>IF(RES_hh_fech!M18=0,0,RES_hh_fech!M18/RES_summary!M$19)</f>
        <v>43.943721629259059</v>
      </c>
      <c r="N18" s="72">
        <f>IF(RES_hh_fech!N18=0,0,RES_hh_fech!N18/RES_summary!N$19)</f>
        <v>35.427158633800545</v>
      </c>
      <c r="O18" s="72">
        <f>IF(RES_hh_fech!O18=0,0,RES_hh_fech!O18/RES_summary!O$19)</f>
        <v>38.73714076904951</v>
      </c>
      <c r="P18" s="72">
        <f>IF(RES_hh_fech!P18=0,0,RES_hh_fech!P18/RES_summary!P$19)</f>
        <v>39.184523859966617</v>
      </c>
      <c r="Q18" s="72">
        <f>IF(RES_hh_fech!Q18=0,0,RES_hh_fech!Q18/RES_summary!Q$19)</f>
        <v>40.442156327473185</v>
      </c>
      <c r="R18" s="72">
        <f>IF(RES_hh_fech!R18=0,0,RES_hh_fech!R18/RES_summary!R$19)</f>
        <v>46.409281356655541</v>
      </c>
      <c r="S18" s="72">
        <f>IF(RES_hh_fech!S18=0,0,RES_hh_fech!S18/RES_summary!S$19)</f>
        <v>37.814454283240394</v>
      </c>
      <c r="T18" s="72">
        <f>IF(RES_hh_fech!T18=0,0,RES_hh_fech!T18/RES_summary!T$19)</f>
        <v>36.145323339292688</v>
      </c>
      <c r="U18" s="72">
        <f>IF(RES_hh_fech!U18=0,0,RES_hh_fech!U18/RES_summary!U$19)</f>
        <v>37.157283918193997</v>
      </c>
      <c r="V18" s="72">
        <f>IF(RES_hh_fech!V18=0,0,RES_hh_fech!V18/RES_summary!V$19)</f>
        <v>21.177165053252711</v>
      </c>
      <c r="W18" s="72">
        <f>IF(RES_hh_fech!W18=0,0,RES_hh_fech!W18/RES_summary!W$19)</f>
        <v>31.087963217794808</v>
      </c>
      <c r="X18" s="72">
        <f>IF(RES_hh_fech!X18=0,0,RES_hh_fech!X18/RES_summary!X$19)</f>
        <v>35.788316002615559</v>
      </c>
      <c r="Y18" s="72">
        <f>IF(RES_hh_fech!Y18=0,0,RES_hh_fech!Y18/RES_summary!Y$19)</f>
        <v>31.801120953431322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41.180579598760509</v>
      </c>
      <c r="C19" s="72">
        <f>IF(RES_hh_fech!C19=0,0,RES_hh_fech!C19/RES_summary!C$19)</f>
        <v>35.764800967441204</v>
      </c>
      <c r="D19" s="72">
        <f>IF(RES_hh_fech!D19=0,0,RES_hh_fech!D19/RES_summary!D$19)</f>
        <v>35.871348367803094</v>
      </c>
      <c r="E19" s="72">
        <f>IF(RES_hh_fech!E19=0,0,RES_hh_fech!E19/RES_summary!E$19)</f>
        <v>37.833755099515827</v>
      </c>
      <c r="F19" s="72">
        <f>IF(RES_hh_fech!F19=0,0,RES_hh_fech!F19/RES_summary!F$19)</f>
        <v>37.439724401761616</v>
      </c>
      <c r="G19" s="72">
        <f>IF(RES_hh_fech!G19=0,0,RES_hh_fech!G19/RES_summary!G$19)</f>
        <v>40.27864830555167</v>
      </c>
      <c r="H19" s="72">
        <f>IF(RES_hh_fech!H19=0,0,RES_hh_fech!H19/RES_summary!H$19)</f>
        <v>42.533557490491496</v>
      </c>
      <c r="I19" s="72">
        <f>IF(RES_hh_fech!I19=0,0,RES_hh_fech!I19/RES_summary!I$19)</f>
        <v>40.138846212404793</v>
      </c>
      <c r="J19" s="72">
        <f>IF(RES_hh_fech!J19=0,0,RES_hh_fech!J19/RES_summary!J$19)</f>
        <v>44.202504914250163</v>
      </c>
      <c r="K19" s="72">
        <f>IF(RES_hh_fech!K19=0,0,RES_hh_fech!K19/RES_summary!K$19)</f>
        <v>43.117409726780231</v>
      </c>
      <c r="L19" s="72">
        <f>IF(RES_hh_fech!L19=0,0,RES_hh_fech!L19/RES_summary!L$19)</f>
        <v>34.166974286932742</v>
      </c>
      <c r="M19" s="72">
        <f>IF(RES_hh_fech!M19=0,0,RES_hh_fech!M19/RES_summary!M$19)</f>
        <v>42.562310089054769</v>
      </c>
      <c r="N19" s="72">
        <f>IF(RES_hh_fech!N19=0,0,RES_hh_fech!N19/RES_summary!N$19)</f>
        <v>42.372271848342088</v>
      </c>
      <c r="O19" s="72">
        <f>IF(RES_hh_fech!O19=0,0,RES_hh_fech!O19/RES_summary!O$19)</f>
        <v>40.721594411956367</v>
      </c>
      <c r="P19" s="72">
        <f>IF(RES_hh_fech!P19=0,0,RES_hh_fech!P19/RES_summary!P$19)</f>
        <v>43.307136729016648</v>
      </c>
      <c r="Q19" s="72">
        <f>IF(RES_hh_fech!Q19=0,0,RES_hh_fech!Q19/RES_summary!Q$19)</f>
        <v>35.182223158843904</v>
      </c>
      <c r="R19" s="72">
        <f>IF(RES_hh_fech!R19=0,0,RES_hh_fech!R19/RES_summary!R$19)</f>
        <v>36.624548450378903</v>
      </c>
      <c r="S19" s="72">
        <f>IF(RES_hh_fech!S19=0,0,RES_hh_fech!S19/RES_summary!S$19)</f>
        <v>38.031927310901409</v>
      </c>
      <c r="T19" s="72">
        <f>IF(RES_hh_fech!T19=0,0,RES_hh_fech!T19/RES_summary!T$19)</f>
        <v>33.539270352822804</v>
      </c>
      <c r="U19" s="72">
        <f>IF(RES_hh_fech!U19=0,0,RES_hh_fech!U19/RES_summary!U$19)</f>
        <v>30.944097773220506</v>
      </c>
      <c r="V19" s="72">
        <f>IF(RES_hh_fech!V19=0,0,RES_hh_fech!V19/RES_summary!V$19)</f>
        <v>31.746727166904311</v>
      </c>
      <c r="W19" s="72">
        <f>IF(RES_hh_fech!W19=0,0,RES_hh_fech!W19/RES_summary!W$19)</f>
        <v>29.0786941989901</v>
      </c>
      <c r="X19" s="72">
        <f>IF(RES_hh_fech!X19=0,0,RES_hh_fech!X19/RES_summary!X$19)</f>
        <v>25.739661582362562</v>
      </c>
      <c r="Y19" s="72">
        <f>IF(RES_hh_fech!Y19=0,0,RES_hh_fech!Y19/RES_summary!Y$19)</f>
        <v>31.71397244946575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41.278239263472472</v>
      </c>
      <c r="C20" s="72">
        <f>IF(RES_hh_fech!C20=0,0,RES_hh_fech!C20/RES_summary!C$19)</f>
        <v>43.19048162025144</v>
      </c>
      <c r="D20" s="72">
        <f>IF(RES_hh_fech!D20=0,0,RES_hh_fech!D20/RES_summary!D$19)</f>
        <v>45.906040014346125</v>
      </c>
      <c r="E20" s="72">
        <f>IF(RES_hh_fech!E20=0,0,RES_hh_fech!E20/RES_summary!E$19)</f>
        <v>39.519465990007383</v>
      </c>
      <c r="F20" s="72">
        <f>IF(RES_hh_fech!F20=0,0,RES_hh_fech!F20/RES_summary!F$19)</f>
        <v>37.033956393164303</v>
      </c>
      <c r="G20" s="72">
        <f>IF(RES_hh_fech!G20=0,0,RES_hh_fech!G20/RES_summary!G$19)</f>
        <v>45.428022379467237</v>
      </c>
      <c r="H20" s="72">
        <f>IF(RES_hh_fech!H20=0,0,RES_hh_fech!H20/RES_summary!H$19)</f>
        <v>47.500937404001604</v>
      </c>
      <c r="I20" s="72">
        <f>IF(RES_hh_fech!I20=0,0,RES_hh_fech!I20/RES_summary!I$19)</f>
        <v>38.632997013765937</v>
      </c>
      <c r="J20" s="72">
        <f>IF(RES_hh_fech!J20=0,0,RES_hh_fech!J20/RES_summary!J$19)</f>
        <v>32.274789327310764</v>
      </c>
      <c r="K20" s="72">
        <f>IF(RES_hh_fech!K20=0,0,RES_hh_fech!K20/RES_summary!K$19)</f>
        <v>52.091671191550766</v>
      </c>
      <c r="L20" s="72">
        <f>IF(RES_hh_fech!L20=0,0,RES_hh_fech!L20/RES_summary!L$19)</f>
        <v>55.713404599276785</v>
      </c>
      <c r="M20" s="72">
        <f>IF(RES_hh_fech!M20=0,0,RES_hh_fech!M20/RES_summary!M$19)</f>
        <v>49.120297240308375</v>
      </c>
      <c r="N20" s="72">
        <f>IF(RES_hh_fech!N20=0,0,RES_hh_fech!N20/RES_summary!N$19)</f>
        <v>47.477462038356087</v>
      </c>
      <c r="O20" s="72">
        <f>IF(RES_hh_fech!O20=0,0,RES_hh_fech!O20/RES_summary!O$19)</f>
        <v>47.520215382088608</v>
      </c>
      <c r="P20" s="72">
        <f>IF(RES_hh_fech!P20=0,0,RES_hh_fech!P20/RES_summary!P$19)</f>
        <v>44.365804818056361</v>
      </c>
      <c r="Q20" s="72">
        <f>IF(RES_hh_fech!Q20=0,0,RES_hh_fech!Q20/RES_summary!Q$19)</f>
        <v>43.973876280670886</v>
      </c>
      <c r="R20" s="72">
        <f>IF(RES_hh_fech!R20=0,0,RES_hh_fech!R20/RES_summary!R$19)</f>
        <v>45.603683979889638</v>
      </c>
      <c r="S20" s="72">
        <f>IF(RES_hh_fech!S20=0,0,RES_hh_fech!S20/RES_summary!S$19)</f>
        <v>42.119955560494802</v>
      </c>
      <c r="T20" s="72">
        <f>IF(RES_hh_fech!T20=0,0,RES_hh_fech!T20/RES_summary!T$19)</f>
        <v>42.728080203709119</v>
      </c>
      <c r="U20" s="72">
        <f>IF(RES_hh_fech!U20=0,0,RES_hh_fech!U20/RES_summary!U$19)</f>
        <v>41.664309454673443</v>
      </c>
      <c r="V20" s="72">
        <f>IF(RES_hh_fech!V20=0,0,RES_hh_fech!V20/RES_summary!V$19)</f>
        <v>43.839544889221159</v>
      </c>
      <c r="W20" s="72">
        <f>IF(RES_hh_fech!W20=0,0,RES_hh_fech!W20/RES_summary!W$19)</f>
        <v>40.221273714485235</v>
      </c>
      <c r="X20" s="72">
        <f>IF(RES_hh_fech!X20=0,0,RES_hh_fech!X20/RES_summary!X$19)</f>
        <v>37.477916067379951</v>
      </c>
      <c r="Y20" s="72">
        <f>IF(RES_hh_fech!Y20=0,0,RES_hh_fech!Y20/RES_summary!Y$19)</f>
        <v>34.326998029595202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40.222398227541461</v>
      </c>
      <c r="C21" s="72">
        <f>IF(RES_hh_fech!C21=0,0,RES_hh_fech!C21/RES_summary!C$19)</f>
        <v>40.105249191348832</v>
      </c>
      <c r="D21" s="72">
        <f>IF(RES_hh_fech!D21=0,0,RES_hh_fech!D21/RES_summary!D$19)</f>
        <v>40.876574335299637</v>
      </c>
      <c r="E21" s="72">
        <f>IF(RES_hh_fech!E21=0,0,RES_hh_fech!E21/RES_summary!E$19)</f>
        <v>40.612392837909319</v>
      </c>
      <c r="F21" s="72">
        <f>IF(RES_hh_fech!F21=0,0,RES_hh_fech!F21/RES_summary!F$19)</f>
        <v>39.521009488490812</v>
      </c>
      <c r="G21" s="72">
        <f>IF(RES_hh_fech!G21=0,0,RES_hh_fech!G21/RES_summary!G$19)</f>
        <v>40.825128547672442</v>
      </c>
      <c r="H21" s="72">
        <f>IF(RES_hh_fech!H21=0,0,RES_hh_fech!H21/RES_summary!H$19)</f>
        <v>41.172795990059477</v>
      </c>
      <c r="I21" s="72">
        <f>IF(RES_hh_fech!I21=0,0,RES_hh_fech!I21/RES_summary!I$19)</f>
        <v>42.836314396295883</v>
      </c>
      <c r="J21" s="72">
        <f>IF(RES_hh_fech!J21=0,0,RES_hh_fech!J21/RES_summary!J$19)</f>
        <v>45.812879753261406</v>
      </c>
      <c r="K21" s="72">
        <f>IF(RES_hh_fech!K21=0,0,RES_hh_fech!K21/RES_summary!K$19)</f>
        <v>38.20498607452928</v>
      </c>
      <c r="L21" s="72">
        <f>IF(RES_hh_fech!L21=0,0,RES_hh_fech!L21/RES_summary!L$19)</f>
        <v>50.739304036125368</v>
      </c>
      <c r="M21" s="72">
        <f>IF(RES_hh_fech!M21=0,0,RES_hh_fech!M21/RES_summary!M$19)</f>
        <v>43.045099288427892</v>
      </c>
      <c r="N21" s="72">
        <f>IF(RES_hh_fech!N21=0,0,RES_hh_fech!N21/RES_summary!N$19)</f>
        <v>42.946703643193629</v>
      </c>
      <c r="O21" s="72">
        <f>IF(RES_hh_fech!O21=0,0,RES_hh_fech!O21/RES_summary!O$19)</f>
        <v>42.038158972238037</v>
      </c>
      <c r="P21" s="72">
        <f>IF(RES_hh_fech!P21=0,0,RES_hh_fech!P21/RES_summary!P$19)</f>
        <v>39.080602353194763</v>
      </c>
      <c r="Q21" s="72">
        <f>IF(RES_hh_fech!Q21=0,0,RES_hh_fech!Q21/RES_summary!Q$19)</f>
        <v>38.627370427875285</v>
      </c>
      <c r="R21" s="72">
        <f>IF(RES_hh_fech!R21=0,0,RES_hh_fech!R21/RES_summary!R$19)</f>
        <v>40.414959030602326</v>
      </c>
      <c r="S21" s="72">
        <f>IF(RES_hh_fech!S21=0,0,RES_hh_fech!S21/RES_summary!S$19)</f>
        <v>36.697796808326075</v>
      </c>
      <c r="T21" s="72">
        <f>IF(RES_hh_fech!T21=0,0,RES_hh_fech!T21/RES_summary!T$19)</f>
        <v>37.621657809755284</v>
      </c>
      <c r="U21" s="72">
        <f>IF(RES_hh_fech!U21=0,0,RES_hh_fech!U21/RES_summary!U$19)</f>
        <v>34.203577785993666</v>
      </c>
      <c r="V21" s="72">
        <f>IF(RES_hh_fech!V21=0,0,RES_hh_fech!V21/RES_summary!V$19)</f>
        <v>35.603977713382285</v>
      </c>
      <c r="W21" s="72">
        <f>IF(RES_hh_fech!W21=0,0,RES_hh_fech!W21/RES_summary!W$19)</f>
        <v>38.206445499973434</v>
      </c>
      <c r="X21" s="72">
        <f>IF(RES_hh_fech!X21=0,0,RES_hh_fech!X21/RES_summary!X$19)</f>
        <v>34.62851396126932</v>
      </c>
      <c r="Y21" s="72">
        <f>IF(RES_hh_fech!Y21=0,0,RES_hh_fech!Y21/RES_summary!Y$19)</f>
        <v>29.251514576903453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46.668262441445627</v>
      </c>
      <c r="C22" s="72">
        <f>IF(RES_hh_fech!C22=0,0,RES_hh_fech!C22/RES_summary!C$19)</f>
        <v>46.946071408856987</v>
      </c>
      <c r="D22" s="72">
        <f>IF(RES_hh_fech!D22=0,0,RES_hh_fech!D22/RES_summary!D$19)</f>
        <v>46.23573017811561</v>
      </c>
      <c r="E22" s="72">
        <f>IF(RES_hh_fech!E22=0,0,RES_hh_fech!E22/RES_summary!E$19)</f>
        <v>45.749619883526591</v>
      </c>
      <c r="F22" s="72">
        <f>IF(RES_hh_fech!F22=0,0,RES_hh_fech!F22/RES_summary!F$19)</f>
        <v>44.940877473592032</v>
      </c>
      <c r="G22" s="72">
        <f>IF(RES_hh_fech!G22=0,0,RES_hh_fech!G22/RES_summary!G$19)</f>
        <v>47.152408564848905</v>
      </c>
      <c r="H22" s="72">
        <f>IF(RES_hh_fech!H22=0,0,RES_hh_fech!H22/RES_summary!H$19)</f>
        <v>45.711700755240606</v>
      </c>
      <c r="I22" s="72">
        <f>IF(RES_hh_fech!I22=0,0,RES_hh_fech!I22/RES_summary!I$19)</f>
        <v>44.188083552669426</v>
      </c>
      <c r="J22" s="72">
        <f>IF(RES_hh_fech!J22=0,0,RES_hh_fech!J22/RES_summary!J$19)</f>
        <v>41.072874350842774</v>
      </c>
      <c r="K22" s="72">
        <f>IF(RES_hh_fech!K22=0,0,RES_hh_fech!K22/RES_summary!K$19)</f>
        <v>45.817648310344943</v>
      </c>
      <c r="L22" s="72">
        <f>IF(RES_hh_fech!L22=0,0,RES_hh_fech!L22/RES_summary!L$19)</f>
        <v>42.892827732999265</v>
      </c>
      <c r="M22" s="72">
        <f>IF(RES_hh_fech!M22=0,0,RES_hh_fech!M22/RES_summary!M$19)</f>
        <v>42.660424100112472</v>
      </c>
      <c r="N22" s="72">
        <f>IF(RES_hh_fech!N22=0,0,RES_hh_fech!N22/RES_summary!N$19)</f>
        <v>44.638892853839351</v>
      </c>
      <c r="O22" s="72">
        <f>IF(RES_hh_fech!O22=0,0,RES_hh_fech!O22/RES_summary!O$19)</f>
        <v>38.636461816265282</v>
      </c>
      <c r="P22" s="72">
        <f>IF(RES_hh_fech!P22=0,0,RES_hh_fech!P22/RES_summary!P$19)</f>
        <v>39.335833012027095</v>
      </c>
      <c r="Q22" s="72">
        <f>IF(RES_hh_fech!Q22=0,0,RES_hh_fech!Q22/RES_summary!Q$19)</f>
        <v>33.015478958147618</v>
      </c>
      <c r="R22" s="72">
        <f>IF(RES_hh_fech!R22=0,0,RES_hh_fech!R22/RES_summary!R$19)</f>
        <v>33.184702230662303</v>
      </c>
      <c r="S22" s="72">
        <f>IF(RES_hh_fech!S22=0,0,RES_hh_fech!S22/RES_summary!S$19)</f>
        <v>36.624191648301235</v>
      </c>
      <c r="T22" s="72">
        <f>IF(RES_hh_fech!T22=0,0,RES_hh_fech!T22/RES_summary!T$19)</f>
        <v>37.435319950514753</v>
      </c>
      <c r="U22" s="72">
        <f>IF(RES_hh_fech!U22=0,0,RES_hh_fech!U22/RES_summary!U$19)</f>
        <v>35.716774444699652</v>
      </c>
      <c r="V22" s="72">
        <f>IF(RES_hh_fech!V22=0,0,RES_hh_fech!V22/RES_summary!V$19)</f>
        <v>33.464575727683098</v>
      </c>
      <c r="W22" s="72">
        <f>IF(RES_hh_fech!W22=0,0,RES_hh_fech!W22/RES_summary!W$19)</f>
        <v>35.251644185725176</v>
      </c>
      <c r="X22" s="72">
        <f>IF(RES_hh_fech!X22=0,0,RES_hh_fech!X22/RES_summary!X$19)</f>
        <v>33.463174245708252</v>
      </c>
      <c r="Y22" s="72">
        <f>IF(RES_hh_fech!Y22=0,0,RES_hh_fech!Y22/RES_summary!Y$19)</f>
        <v>31.225353078171953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27.362523699700461</v>
      </c>
      <c r="C24" s="72">
        <f>IF(RES_hh_fech!C24=0,0,RES_hh_fech!C24/RES_summary!C$19)</f>
        <v>27.182834450843991</v>
      </c>
      <c r="D24" s="72">
        <f>IF(RES_hh_fech!D24=0,0,RES_hh_fech!D24/RES_summary!D$19)</f>
        <v>28.206642915099362</v>
      </c>
      <c r="E24" s="72">
        <f>IF(RES_hh_fech!E24=0,0,RES_hh_fech!E24/RES_summary!E$19)</f>
        <v>28.583493238666712</v>
      </c>
      <c r="F24" s="72">
        <f>IF(RES_hh_fech!F24=0,0,RES_hh_fech!F24/RES_summary!F$19)</f>
        <v>26.33840102602975</v>
      </c>
      <c r="G24" s="72">
        <f>IF(RES_hh_fech!G24=0,0,RES_hh_fech!G24/RES_summary!G$19)</f>
        <v>28.183561642060326</v>
      </c>
      <c r="H24" s="72">
        <f>IF(RES_hh_fech!H24=0,0,RES_hh_fech!H24/RES_summary!H$19)</f>
        <v>29.828408860184894</v>
      </c>
      <c r="I24" s="72">
        <f>IF(RES_hh_fech!I24=0,0,RES_hh_fech!I24/RES_summary!I$19)</f>
        <v>30.58437059801642</v>
      </c>
      <c r="J24" s="72">
        <f>IF(RES_hh_fech!J24=0,0,RES_hh_fech!J24/RES_summary!J$19)</f>
        <v>32.098782857759645</v>
      </c>
      <c r="K24" s="72">
        <f>IF(RES_hh_fech!K24=0,0,RES_hh_fech!K24/RES_summary!K$19)</f>
        <v>29.343360097422622</v>
      </c>
      <c r="L24" s="72">
        <f>IF(RES_hh_fech!L24=0,0,RES_hh_fech!L24/RES_summary!L$19)</f>
        <v>34.504382520107278</v>
      </c>
      <c r="M24" s="72">
        <f>IF(RES_hh_fech!M24=0,0,RES_hh_fech!M24/RES_summary!M$19)</f>
        <v>31.566419284971435</v>
      </c>
      <c r="N24" s="72">
        <f>IF(RES_hh_fech!N24=0,0,RES_hh_fech!N24/RES_summary!N$19)</f>
        <v>32.673852251091141</v>
      </c>
      <c r="O24" s="72">
        <f>IF(RES_hh_fech!O24=0,0,RES_hh_fech!O24/RES_summary!O$19)</f>
        <v>32.209211073112158</v>
      </c>
      <c r="P24" s="72">
        <f>IF(RES_hh_fech!P24=0,0,RES_hh_fech!P24/RES_summary!P$19)</f>
        <v>28.876764214466888</v>
      </c>
      <c r="Q24" s="72">
        <f>IF(RES_hh_fech!Q24=0,0,RES_hh_fech!Q24/RES_summary!Q$19)</f>
        <v>30.486442337368036</v>
      </c>
      <c r="R24" s="72">
        <f>IF(RES_hh_fech!R24=0,0,RES_hh_fech!R24/RES_summary!R$19)</f>
        <v>33.854198332553942</v>
      </c>
      <c r="S24" s="72">
        <f>IF(RES_hh_fech!S24=0,0,RES_hh_fech!S24/RES_summary!S$19)</f>
        <v>29.721068257404209</v>
      </c>
      <c r="T24" s="72">
        <f>IF(RES_hh_fech!T24=0,0,RES_hh_fech!T24/RES_summary!T$19)</f>
        <v>29.516209300166345</v>
      </c>
      <c r="U24" s="72">
        <f>IF(RES_hh_fech!U24=0,0,RES_hh_fech!U24/RES_summary!U$19)</f>
        <v>28.449911945821775</v>
      </c>
      <c r="V24" s="72">
        <f>IF(RES_hh_fech!V24=0,0,RES_hh_fech!V24/RES_summary!V$19)</f>
        <v>29.573870110512317</v>
      </c>
      <c r="W24" s="72">
        <f>IF(RES_hh_fech!W24=0,0,RES_hh_fech!W24/RES_summary!W$19)</f>
        <v>34.230792895978674</v>
      </c>
      <c r="X24" s="72">
        <f>IF(RES_hh_fech!X24=0,0,RES_hh_fech!X24/RES_summary!X$19)</f>
        <v>28.940650505791726</v>
      </c>
      <c r="Y24" s="72">
        <f>IF(RES_hh_fech!Y24=0,0,RES_hh_fech!Y24/RES_summary!Y$19)</f>
        <v>26.67724574182855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32.695963419123032</v>
      </c>
      <c r="C25" s="74">
        <f>IF(RES_hh_fech!C25=0,0,RES_hh_fech!C25/RES_summary!C$19)</f>
        <v>32.514085538210942</v>
      </c>
      <c r="D25" s="74">
        <f>IF(RES_hh_fech!D25=0,0,RES_hh_fech!D25/RES_summary!D$19)</f>
        <v>33.426031375671144</v>
      </c>
      <c r="E25" s="74">
        <f>IF(RES_hh_fech!E25=0,0,RES_hh_fech!E25/RES_summary!E$19)</f>
        <v>35.998936458280312</v>
      </c>
      <c r="F25" s="74">
        <f>IF(RES_hh_fech!F25=0,0,RES_hh_fech!F25/RES_summary!F$19)</f>
        <v>31.785752423278247</v>
      </c>
      <c r="G25" s="74">
        <f>IF(RES_hh_fech!G25=0,0,RES_hh_fech!G25/RES_summary!G$19)</f>
        <v>32.713125706510255</v>
      </c>
      <c r="H25" s="74">
        <f>IF(RES_hh_fech!H25=0,0,RES_hh_fech!H25/RES_summary!H$19)</f>
        <v>36.880557302221106</v>
      </c>
      <c r="I25" s="74">
        <f>IF(RES_hh_fech!I25=0,0,RES_hh_fech!I25/RES_summary!I$19)</f>
        <v>37.101353086072351</v>
      </c>
      <c r="J25" s="74">
        <f>IF(RES_hh_fech!J25=0,0,RES_hh_fech!J25/RES_summary!J$19)</f>
        <v>50.852388154651912</v>
      </c>
      <c r="K25" s="74">
        <f>IF(RES_hh_fech!K25=0,0,RES_hh_fech!K25/RES_summary!K$19)</f>
        <v>44.414494611407804</v>
      </c>
      <c r="L25" s="74">
        <f>IF(RES_hh_fech!L25=0,0,RES_hh_fech!L25/RES_summary!L$19)</f>
        <v>42.440832135188863</v>
      </c>
      <c r="M25" s="74">
        <f>IF(RES_hh_fech!M25=0,0,RES_hh_fech!M25/RES_summary!M$19)</f>
        <v>35.724185760056621</v>
      </c>
      <c r="N25" s="74">
        <f>IF(RES_hh_fech!N25=0,0,RES_hh_fech!N25/RES_summary!N$19)</f>
        <v>36.798944583414183</v>
      </c>
      <c r="O25" s="74">
        <f>IF(RES_hh_fech!O25=0,0,RES_hh_fech!O25/RES_summary!O$19)</f>
        <v>40.7228208422192</v>
      </c>
      <c r="P25" s="74">
        <f>IF(RES_hh_fech!P25=0,0,RES_hh_fech!P25/RES_summary!P$19)</f>
        <v>34.6888624024918</v>
      </c>
      <c r="Q25" s="74">
        <f>IF(RES_hh_fech!Q25=0,0,RES_hh_fech!Q25/RES_summary!Q$19)</f>
        <v>41.115675661072686</v>
      </c>
      <c r="R25" s="74">
        <f>IF(RES_hh_fech!R25=0,0,RES_hh_fech!R25/RES_summary!R$19)</f>
        <v>44.041416629236529</v>
      </c>
      <c r="S25" s="74">
        <f>IF(RES_hh_fech!S25=0,0,RES_hh_fech!S25/RES_summary!S$19)</f>
        <v>32.68668167383386</v>
      </c>
      <c r="T25" s="74">
        <f>IF(RES_hh_fech!T25=0,0,RES_hh_fech!T25/RES_summary!T$19)</f>
        <v>34.413288224505116</v>
      </c>
      <c r="U25" s="74">
        <f>IF(RES_hh_fech!U25=0,0,RES_hh_fech!U25/RES_summary!U$19)</f>
        <v>31.991673301600716</v>
      </c>
      <c r="V25" s="74">
        <f>IF(RES_hh_fech!V25=0,0,RES_hh_fech!V25/RES_summary!V$19)</f>
        <v>36.941229061131345</v>
      </c>
      <c r="W25" s="74">
        <f>IF(RES_hh_fech!W25=0,0,RES_hh_fech!W25/RES_summary!W$19)</f>
        <v>38.041348564390795</v>
      </c>
      <c r="X25" s="74">
        <f>IF(RES_hh_fech!X25=0,0,RES_hh_fech!X25/RES_summary!X$19)</f>
        <v>32.737894059001405</v>
      </c>
      <c r="Y25" s="74">
        <f>IF(RES_hh_fech!Y25=0,0,RES_hh_fech!Y25/RES_summary!Y$19)</f>
        <v>30.352087867507304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X26" s="77">
        <f>IF(RES_hh_fech!X26=0,0,RES_hh_fech!X26/RES_summary!X$19)</f>
        <v>0</v>
      </c>
      <c r="Y26" s="77">
        <f>IF(RES_hh_fech!Y26=0,0,RES_hh_fech!Y26/RES_summary!Y$19)</f>
        <v>0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11.568672822437069</v>
      </c>
      <c r="C27" s="69">
        <f>IF(RES_hh_fech!C27=0,0,RES_hh_fech!C27/RES_summary!C$19)</f>
        <v>11.580206310257074</v>
      </c>
      <c r="D27" s="69">
        <f>IF(RES_hh_fech!D27=0,0,RES_hh_fech!D27/RES_summary!D$19)</f>
        <v>12.583469860364477</v>
      </c>
      <c r="E27" s="69">
        <f>IF(RES_hh_fech!E27=0,0,RES_hh_fech!E27/RES_summary!E$19)</f>
        <v>13.480049584922435</v>
      </c>
      <c r="F27" s="69">
        <f>IF(RES_hh_fech!F27=0,0,RES_hh_fech!F27/RES_summary!F$19)</f>
        <v>14.370359379148177</v>
      </c>
      <c r="G27" s="69">
        <f>IF(RES_hh_fech!G27=0,0,RES_hh_fech!G27/RES_summary!G$19)</f>
        <v>14.106007534450541</v>
      </c>
      <c r="H27" s="69">
        <f>IF(RES_hh_fech!H27=0,0,RES_hh_fech!H27/RES_summary!H$19)</f>
        <v>14.513015984078773</v>
      </c>
      <c r="I27" s="69">
        <f>IF(RES_hh_fech!I27=0,0,RES_hh_fech!I27/RES_summary!I$19)</f>
        <v>13.72061939176098</v>
      </c>
      <c r="J27" s="69">
        <f>IF(RES_hh_fech!J27=0,0,RES_hh_fech!J27/RES_summary!J$19)</f>
        <v>14.212011183952534</v>
      </c>
      <c r="K27" s="69">
        <f>IF(RES_hh_fech!K27=0,0,RES_hh_fech!K27/RES_summary!K$19)</f>
        <v>14.102097960343222</v>
      </c>
      <c r="L27" s="69">
        <f>IF(RES_hh_fech!L27=0,0,RES_hh_fech!L27/RES_summary!L$19)</f>
        <v>14.419053147677991</v>
      </c>
      <c r="M27" s="69">
        <f>IF(RES_hh_fech!M27=0,0,RES_hh_fech!M27/RES_summary!M$19)</f>
        <v>13.626079231031095</v>
      </c>
      <c r="N27" s="69">
        <f>IF(RES_hh_fech!N27=0,0,RES_hh_fech!N27/RES_summary!N$19)</f>
        <v>13.975997153306686</v>
      </c>
      <c r="O27" s="69">
        <f>IF(RES_hh_fech!O27=0,0,RES_hh_fech!O27/RES_summary!O$19)</f>
        <v>13.227478305515165</v>
      </c>
      <c r="P27" s="69">
        <f>IF(RES_hh_fech!P27=0,0,RES_hh_fech!P27/RES_summary!P$19)</f>
        <v>13.148469731417253</v>
      </c>
      <c r="Q27" s="69">
        <f>IF(RES_hh_fech!Q27=0,0,RES_hh_fech!Q27/RES_summary!Q$19)</f>
        <v>11.566859576334528</v>
      </c>
      <c r="R27" s="69">
        <f>IF(RES_hh_fech!R27=0,0,RES_hh_fech!R27/RES_summary!R$19)</f>
        <v>11.757233249189273</v>
      </c>
      <c r="S27" s="69">
        <f>IF(RES_hh_fech!S27=0,0,RES_hh_fech!S27/RES_summary!S$19)</f>
        <v>11.341011374577878</v>
      </c>
      <c r="T27" s="69">
        <f>IF(RES_hh_fech!T27=0,0,RES_hh_fech!T27/RES_summary!T$19)</f>
        <v>11.090268906007481</v>
      </c>
      <c r="U27" s="69">
        <f>IF(RES_hh_fech!U27=0,0,RES_hh_fech!U27/RES_summary!U$19)</f>
        <v>10.295704853445582</v>
      </c>
      <c r="V27" s="69">
        <f>IF(RES_hh_fech!V27=0,0,RES_hh_fech!V27/RES_summary!V$19)</f>
        <v>10.465577040556628</v>
      </c>
      <c r="W27" s="69">
        <f>IF(RES_hh_fech!W27=0,0,RES_hh_fech!W27/RES_summary!W$19)</f>
        <v>10.669627716359219</v>
      </c>
      <c r="X27" s="69">
        <f>IF(RES_hh_fech!X27=0,0,RES_hh_fech!X27/RES_summary!X$19)</f>
        <v>10.353039530095632</v>
      </c>
      <c r="Y27" s="69">
        <f>IF(RES_hh_fech!Y27=0,0,RES_hh_fech!Y27/RES_summary!Y$19)</f>
        <v>11.687551843114731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7.0104428526720239</v>
      </c>
      <c r="C28" s="72">
        <f>IF(RES_hh_fech!C28=0,0,RES_hh_fech!C28/RES_summary!C$19)</f>
        <v>17.518597049119791</v>
      </c>
      <c r="D28" s="72">
        <f>IF(RES_hh_fech!D28=0,0,RES_hh_fech!D28/RES_summary!D$19)</f>
        <v>13.217883755259413</v>
      </c>
      <c r="E28" s="72">
        <f>IF(RES_hh_fech!E28=0,0,RES_hh_fech!E28/RES_summary!E$19)</f>
        <v>12.050444963417597</v>
      </c>
      <c r="F28" s="72">
        <f>IF(RES_hh_fech!F28=0,0,RES_hh_fech!F28/RES_summary!F$19)</f>
        <v>13.654908687387941</v>
      </c>
      <c r="G28" s="72">
        <f>IF(RES_hh_fech!G28=0,0,RES_hh_fech!G28/RES_summary!G$19)</f>
        <v>15.97174979361149</v>
      </c>
      <c r="H28" s="72">
        <f>IF(RES_hh_fech!H28=0,0,RES_hh_fech!H28/RES_summary!H$19)</f>
        <v>14.376241808258097</v>
      </c>
      <c r="I28" s="72">
        <f>IF(RES_hh_fech!I28=0,0,RES_hh_fech!I28/RES_summary!I$19)</f>
        <v>15.028459336118104</v>
      </c>
      <c r="J28" s="72">
        <f>IF(RES_hh_fech!J28=0,0,RES_hh_fech!J28/RES_summary!J$19)</f>
        <v>14.518311319207671</v>
      </c>
      <c r="K28" s="72">
        <f>IF(RES_hh_fech!K28=0,0,RES_hh_fech!K28/RES_summary!K$19)</f>
        <v>14.97556506734532</v>
      </c>
      <c r="L28" s="72">
        <f>IF(RES_hh_fech!L28=0,0,RES_hh_fech!L28/RES_summary!L$19)</f>
        <v>24.720586747178768</v>
      </c>
      <c r="M28" s="72">
        <f>IF(RES_hh_fech!M28=0,0,RES_hh_fech!M28/RES_summary!M$19)</f>
        <v>21.914176125460678</v>
      </c>
      <c r="N28" s="72">
        <f>IF(RES_hh_fech!N28=0,0,RES_hh_fech!N28/RES_summary!N$19)</f>
        <v>14.330445046872255</v>
      </c>
      <c r="O28" s="72">
        <f>IF(RES_hh_fech!O28=0,0,RES_hh_fech!O28/RES_summary!O$19)</f>
        <v>13.420717816271519</v>
      </c>
      <c r="P28" s="72">
        <f>IF(RES_hh_fech!P28=0,0,RES_hh_fech!P28/RES_summary!P$19)</f>
        <v>13.466198169376966</v>
      </c>
      <c r="Q28" s="72">
        <f>IF(RES_hh_fech!Q28=0,0,RES_hh_fech!Q28/RES_summary!Q$19)</f>
        <v>13.644307140304248</v>
      </c>
      <c r="R28" s="72">
        <f>IF(RES_hh_fech!R28=0,0,RES_hh_fech!R28/RES_summary!R$19)</f>
        <v>15.137494657242309</v>
      </c>
      <c r="S28" s="72">
        <f>IF(RES_hh_fech!S28=0,0,RES_hh_fech!S28/RES_summary!S$19)</f>
        <v>12.488642456803609</v>
      </c>
      <c r="T28" s="72">
        <f>IF(RES_hh_fech!T28=0,0,RES_hh_fech!T28/RES_summary!T$19)</f>
        <v>11.234376570444008</v>
      </c>
      <c r="U28" s="72">
        <f>IF(RES_hh_fech!U28=0,0,RES_hh_fech!U28/RES_summary!U$19)</f>
        <v>9.2665052412516324</v>
      </c>
      <c r="V28" s="72">
        <f>IF(RES_hh_fech!V28=0,0,RES_hh_fech!V28/RES_summary!V$19)</f>
        <v>12.319646857399047</v>
      </c>
      <c r="W28" s="72">
        <f>IF(RES_hh_fech!W28=0,0,RES_hh_fech!W28/RES_summary!W$19)</f>
        <v>14.443621493862212</v>
      </c>
      <c r="X28" s="72">
        <f>IF(RES_hh_fech!X28=0,0,RES_hh_fech!X28/RES_summary!X$19)</f>
        <v>11.648944856171923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11.852192867823463</v>
      </c>
      <c r="C29" s="72">
        <f>IF(RES_hh_fech!C29=0,0,RES_hh_fech!C29/RES_summary!C$19)</f>
        <v>11.805425949712955</v>
      </c>
      <c r="D29" s="72">
        <f>IF(RES_hh_fech!D29=0,0,RES_hh_fech!D29/RES_summary!D$19)</f>
        <v>12.758181184320213</v>
      </c>
      <c r="E29" s="72">
        <f>IF(RES_hh_fech!E29=0,0,RES_hh_fech!E29/RES_summary!E$19)</f>
        <v>13.332586412328942</v>
      </c>
      <c r="F29" s="72">
        <f>IF(RES_hh_fech!F29=0,0,RES_hh_fech!F29/RES_summary!F$19)</f>
        <v>14.322757157426112</v>
      </c>
      <c r="G29" s="72">
        <f>IF(RES_hh_fech!G29=0,0,RES_hh_fech!G29/RES_summary!G$19)</f>
        <v>14.906555553803937</v>
      </c>
      <c r="H29" s="72">
        <f>IF(RES_hh_fech!H29=0,0,RES_hh_fech!H29/RES_summary!H$19)</f>
        <v>15.456965889355622</v>
      </c>
      <c r="I29" s="72">
        <f>IF(RES_hh_fech!I29=0,0,RES_hh_fech!I29/RES_summary!I$19)</f>
        <v>14.161979076465672</v>
      </c>
      <c r="J29" s="72">
        <f>IF(RES_hh_fech!J29=0,0,RES_hh_fech!J29/RES_summary!J$19)</f>
        <v>14.63791400371815</v>
      </c>
      <c r="K29" s="72">
        <f>IF(RES_hh_fech!K29=0,0,RES_hh_fech!K29/RES_summary!K$19)</f>
        <v>13.562210540289188</v>
      </c>
      <c r="L29" s="72">
        <f>IF(RES_hh_fech!L29=0,0,RES_hh_fech!L29/RES_summary!L$19)</f>
        <v>13.578096911680699</v>
      </c>
      <c r="M29" s="72">
        <f>IF(RES_hh_fech!M29=0,0,RES_hh_fech!M29/RES_summary!M$19)</f>
        <v>14.053661695229101</v>
      </c>
      <c r="N29" s="72">
        <f>IF(RES_hh_fech!N29=0,0,RES_hh_fech!N29/RES_summary!N$19)</f>
        <v>14.085630114456558</v>
      </c>
      <c r="O29" s="72">
        <f>IF(RES_hh_fech!O29=0,0,RES_hh_fech!O29/RES_summary!O$19)</f>
        <v>13.691108388801469</v>
      </c>
      <c r="P29" s="72">
        <f>IF(RES_hh_fech!P29=0,0,RES_hh_fech!P29/RES_summary!P$19)</f>
        <v>14.775410031485993</v>
      </c>
      <c r="Q29" s="72">
        <f>IF(RES_hh_fech!Q29=0,0,RES_hh_fech!Q29/RES_summary!Q$19)</f>
        <v>11.765741922679574</v>
      </c>
      <c r="R29" s="72">
        <f>IF(RES_hh_fech!R29=0,0,RES_hh_fech!R29/RES_summary!R$19)</f>
        <v>12.174139868491901</v>
      </c>
      <c r="S29" s="72">
        <f>IF(RES_hh_fech!S29=0,0,RES_hh_fech!S29/RES_summary!S$19)</f>
        <v>13.729627958092859</v>
      </c>
      <c r="T29" s="72">
        <f>IF(RES_hh_fech!T29=0,0,RES_hh_fech!T29/RES_summary!T$19)</f>
        <v>11.535979489229179</v>
      </c>
      <c r="U29" s="72">
        <f>IF(RES_hh_fech!U29=0,0,RES_hh_fech!U29/RES_summary!U$19)</f>
        <v>10.695767593439156</v>
      </c>
      <c r="V29" s="72">
        <f>IF(RES_hh_fech!V29=0,0,RES_hh_fech!V29/RES_summary!V$19)</f>
        <v>10.969493093549643</v>
      </c>
      <c r="W29" s="72">
        <f>IF(RES_hh_fech!W29=0,0,RES_hh_fech!W29/RES_summary!W$19)</f>
        <v>10.625572567517416</v>
      </c>
      <c r="X29" s="72">
        <f>IF(RES_hh_fech!X29=0,0,RES_hh_fech!X29/RES_summary!X$19)</f>
        <v>10.096549056932433</v>
      </c>
      <c r="Y29" s="72">
        <f>IF(RES_hh_fech!Y29=0,0,RES_hh_fech!Y29/RES_summary!Y$19)</f>
        <v>13.456600672480977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11.536979910827529</v>
      </c>
      <c r="C30" s="72">
        <f>IF(RES_hh_fech!C30=0,0,RES_hh_fech!C30/RES_summary!C$19)</f>
        <v>11.53240562450341</v>
      </c>
      <c r="D30" s="72">
        <f>IF(RES_hh_fech!D30=0,0,RES_hh_fech!D30/RES_summary!D$19)</f>
        <v>12.797817216827506</v>
      </c>
      <c r="E30" s="72">
        <f>IF(RES_hh_fech!E30=0,0,RES_hh_fech!E30/RES_summary!E$19)</f>
        <v>13.614330519507412</v>
      </c>
      <c r="F30" s="72">
        <f>IF(RES_hh_fech!F30=0,0,RES_hh_fech!F30/RES_summary!F$19)</f>
        <v>14.959663121443842</v>
      </c>
      <c r="G30" s="72">
        <f>IF(RES_hh_fech!G30=0,0,RES_hh_fech!G30/RES_summary!G$19)</f>
        <v>14.479359306771759</v>
      </c>
      <c r="H30" s="72">
        <f>IF(RES_hh_fech!H30=0,0,RES_hh_fech!H30/RES_summary!H$19)</f>
        <v>14.828046255355407</v>
      </c>
      <c r="I30" s="72">
        <f>IF(RES_hh_fech!I30=0,0,RES_hh_fech!I30/RES_summary!I$19)</f>
        <v>14.603068265377772</v>
      </c>
      <c r="J30" s="72">
        <f>IF(RES_hh_fech!J30=0,0,RES_hh_fech!J30/RES_summary!J$19)</f>
        <v>15.354118164695635</v>
      </c>
      <c r="K30" s="72">
        <f>IF(RES_hh_fech!K30=0,0,RES_hh_fech!K30/RES_summary!K$19)</f>
        <v>13.006777971978225</v>
      </c>
      <c r="L30" s="72">
        <f>IF(RES_hh_fech!L30=0,0,RES_hh_fech!L30/RES_summary!L$19)</f>
        <v>17.097070028738266</v>
      </c>
      <c r="M30" s="72">
        <f>IF(RES_hh_fech!M30=0,0,RES_hh_fech!M30/RES_summary!M$19)</f>
        <v>14.163878339463409</v>
      </c>
      <c r="N30" s="72">
        <f>IF(RES_hh_fech!N30=0,0,RES_hh_fech!N30/RES_summary!N$19)</f>
        <v>13.865555943434581</v>
      </c>
      <c r="O30" s="72">
        <f>IF(RES_hh_fech!O30=0,0,RES_hh_fech!O30/RES_summary!O$19)</f>
        <v>13.552809466792294</v>
      </c>
      <c r="P30" s="72">
        <f>IF(RES_hh_fech!P30=0,0,RES_hh_fech!P30/RES_summary!P$19)</f>
        <v>13.385400954977797</v>
      </c>
      <c r="Q30" s="72">
        <f>IF(RES_hh_fech!Q30=0,0,RES_hh_fech!Q30/RES_summary!Q$19)</f>
        <v>12.265195736749629</v>
      </c>
      <c r="R30" s="72">
        <f>IF(RES_hh_fech!R30=0,0,RES_hh_fech!R30/RES_summary!R$19)</f>
        <v>12.524283783034932</v>
      </c>
      <c r="S30" s="72">
        <f>IF(RES_hh_fech!S30=0,0,RES_hh_fech!S30/RES_summary!S$19)</f>
        <v>11.786897585483874</v>
      </c>
      <c r="T30" s="72">
        <f>IF(RES_hh_fech!T30=0,0,RES_hh_fech!T30/RES_summary!T$19)</f>
        <v>11.840656030104748</v>
      </c>
      <c r="U30" s="72">
        <f>IF(RES_hh_fech!U30=0,0,RES_hh_fech!U30/RES_summary!U$19)</f>
        <v>10.525178174233764</v>
      </c>
      <c r="V30" s="72">
        <f>IF(RES_hh_fech!V30=0,0,RES_hh_fech!V30/RES_summary!V$19)</f>
        <v>11.358073993943105</v>
      </c>
      <c r="W30" s="72">
        <f>IF(RES_hh_fech!W30=0,0,RES_hh_fech!W30/RES_summary!W$19)</f>
        <v>11.522917311064285</v>
      </c>
      <c r="X30" s="72">
        <f>IF(RES_hh_fech!X30=0,0,RES_hh_fech!X30/RES_summary!X$19)</f>
        <v>11.342223170635123</v>
      </c>
      <c r="Y30" s="72">
        <f>IF(RES_hh_fech!Y30=0,0,RES_hh_fech!Y30/RES_summary!Y$19)</f>
        <v>11.508853394639829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12.007257637423889</v>
      </c>
      <c r="C31" s="72">
        <f>IF(RES_hh_fech!C31=0,0,RES_hh_fech!C31/RES_summary!C$19)</f>
        <v>12.015456207526521</v>
      </c>
      <c r="D31" s="72">
        <f>IF(RES_hh_fech!D31=0,0,RES_hh_fech!D31/RES_summary!D$19)</f>
        <v>13.075203074644284</v>
      </c>
      <c r="E31" s="72">
        <f>IF(RES_hh_fech!E31=0,0,RES_hh_fech!E31/RES_summary!E$19)</f>
        <v>14.280726731885203</v>
      </c>
      <c r="F31" s="72">
        <f>IF(RES_hh_fech!F31=0,0,RES_hh_fech!F31/RES_summary!F$19)</f>
        <v>15.568894306696317</v>
      </c>
      <c r="G31" s="72">
        <f>IF(RES_hh_fech!G31=0,0,RES_hh_fech!G31/RES_summary!G$19)</f>
        <v>14.707175812507971</v>
      </c>
      <c r="H31" s="72">
        <f>IF(RES_hh_fech!H31=0,0,RES_hh_fech!H31/RES_summary!H$19)</f>
        <v>15.008938595110516</v>
      </c>
      <c r="I31" s="72">
        <f>IF(RES_hh_fech!I31=0,0,RES_hh_fech!I31/RES_summary!I$19)</f>
        <v>14.997684833901111</v>
      </c>
      <c r="J31" s="72">
        <f>IF(RES_hh_fech!J31=0,0,RES_hh_fech!J31/RES_summary!J$19)</f>
        <v>14.138148799311685</v>
      </c>
      <c r="K31" s="72">
        <f>IF(RES_hh_fech!K31=0,0,RES_hh_fech!K31/RES_summary!K$19)</f>
        <v>15.931799546114588</v>
      </c>
      <c r="L31" s="72">
        <f>IF(RES_hh_fech!L31=0,0,RES_hh_fech!L31/RES_summary!L$19)</f>
        <v>14.636021472767688</v>
      </c>
      <c r="M31" s="72">
        <f>IF(RES_hh_fech!M31=0,0,RES_hh_fech!M31/RES_summary!M$19)</f>
        <v>14.826131208403368</v>
      </c>
      <c r="N31" s="72">
        <f>IF(RES_hh_fech!N31=0,0,RES_hh_fech!N31/RES_summary!N$19)</f>
        <v>15.678970647498639</v>
      </c>
      <c r="O31" s="72">
        <f>IF(RES_hh_fech!O31=0,0,RES_hh_fech!O31/RES_summary!O$19)</f>
        <v>14.029435064425082</v>
      </c>
      <c r="P31" s="72">
        <f>IF(RES_hh_fech!P31=0,0,RES_hh_fech!P31/RES_summary!P$19)</f>
        <v>14.09665894384584</v>
      </c>
      <c r="Q31" s="72">
        <f>IF(RES_hh_fech!Q31=0,0,RES_hh_fech!Q31/RES_summary!Q$19)</f>
        <v>11.964030753631906</v>
      </c>
      <c r="R31" s="72">
        <f>IF(RES_hh_fech!R31=0,0,RES_hh_fech!R31/RES_summary!R$19)</f>
        <v>11.778889134178105</v>
      </c>
      <c r="S31" s="72">
        <f>IF(RES_hh_fech!S31=0,0,RES_hh_fech!S31/RES_summary!S$19)</f>
        <v>12.349690375130207</v>
      </c>
      <c r="T31" s="72">
        <f>IF(RES_hh_fech!T31=0,0,RES_hh_fech!T31/RES_summary!T$19)</f>
        <v>12.739154433248743</v>
      </c>
      <c r="U31" s="72">
        <f>IF(RES_hh_fech!U31=0,0,RES_hh_fech!U31/RES_summary!U$19)</f>
        <v>12.218461466201823</v>
      </c>
      <c r="V31" s="72">
        <f>IF(RES_hh_fech!V31=0,0,RES_hh_fech!V31/RES_summary!V$19)</f>
        <v>11.197075306848072</v>
      </c>
      <c r="W31" s="72">
        <f>IF(RES_hh_fech!W31=0,0,RES_hh_fech!W31/RES_summary!W$19)</f>
        <v>11.88129367644987</v>
      </c>
      <c r="X31" s="72">
        <f>IF(RES_hh_fech!X31=0,0,RES_hh_fech!X31/RES_summary!X$19)</f>
        <v>11.875543345673497</v>
      </c>
      <c r="Y31" s="72">
        <f>IF(RES_hh_fech!Y31=0,0,RES_hh_fech!Y31/RES_summary!Y$19)</f>
        <v>12.182143070114675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8.6186161831288537</v>
      </c>
      <c r="C32" s="77">
        <f>IF(RES_hh_fech!C32=0,0,RES_hh_fech!C32/RES_summary!C$19)</f>
        <v>9.2040788265903348</v>
      </c>
      <c r="D32" s="77">
        <f>IF(RES_hh_fech!D32=0,0,RES_hh_fech!D32/RES_summary!D$19)</f>
        <v>10.363761228630549</v>
      </c>
      <c r="E32" s="77">
        <f>IF(RES_hh_fech!E32=0,0,RES_hh_fech!E32/RES_summary!E$19)</f>
        <v>11.309880437983384</v>
      </c>
      <c r="F32" s="77">
        <f>IF(RES_hh_fech!F32=0,0,RES_hh_fech!F32/RES_summary!F$19)</f>
        <v>10.696816827209513</v>
      </c>
      <c r="G32" s="77">
        <f>IF(RES_hh_fech!G32=0,0,RES_hh_fech!G32/RES_summary!G$19)</f>
        <v>10.694137481615108</v>
      </c>
      <c r="H32" s="77">
        <f>IF(RES_hh_fech!H32=0,0,RES_hh_fech!H32/RES_summary!H$19)</f>
        <v>11.715609705178448</v>
      </c>
      <c r="I32" s="77">
        <f>IF(RES_hh_fech!I32=0,0,RES_hh_fech!I32/RES_summary!I$19)</f>
        <v>10.521887910574243</v>
      </c>
      <c r="J32" s="77">
        <f>IF(RES_hh_fech!J32=0,0,RES_hh_fech!J32/RES_summary!J$19)</f>
        <v>13.494475623093411</v>
      </c>
      <c r="K32" s="77">
        <f>IF(RES_hh_fech!K32=0,0,RES_hh_fech!K32/RES_summary!K$19)</f>
        <v>12.005874255102261</v>
      </c>
      <c r="L32" s="77">
        <f>IF(RES_hh_fech!L32=0,0,RES_hh_fech!L32/RES_summary!L$19)</f>
        <v>14.216483725155461</v>
      </c>
      <c r="M32" s="77">
        <f>IF(RES_hh_fech!M32=0,0,RES_hh_fech!M32/RES_summary!M$19)</f>
        <v>10.611896865600217</v>
      </c>
      <c r="N32" s="77">
        <f>IF(RES_hh_fech!N32=0,0,RES_hh_fech!N32/RES_summary!N$19)</f>
        <v>10.52837979165721</v>
      </c>
      <c r="O32" s="77">
        <f>IF(RES_hh_fech!O32=0,0,RES_hh_fech!O32/RES_summary!O$19)</f>
        <v>11.009813902260694</v>
      </c>
      <c r="P32" s="77">
        <f>IF(RES_hh_fech!P32=0,0,RES_hh_fech!P32/RES_summary!P$19)</f>
        <v>9.2984250538952917</v>
      </c>
      <c r="Q32" s="77">
        <f>IF(RES_hh_fech!Q32=0,0,RES_hh_fech!Q32/RES_summary!Q$19)</f>
        <v>10.427722065778127</v>
      </c>
      <c r="R32" s="77">
        <f>IF(RES_hh_fech!R32=0,0,RES_hh_fech!R32/RES_summary!R$19)</f>
        <v>10.975258226783946</v>
      </c>
      <c r="S32" s="77">
        <f>IF(RES_hh_fech!S32=0,0,RES_hh_fech!S32/RES_summary!S$19)</f>
        <v>7.3421866234090229</v>
      </c>
      <c r="T32" s="77">
        <f>IF(RES_hh_fech!T32=0,0,RES_hh_fech!T32/RES_summary!T$19)</f>
        <v>7.6757455816578908</v>
      </c>
      <c r="U32" s="77">
        <f>IF(RES_hh_fech!U32=0,0,RES_hh_fech!U32/RES_summary!U$19)</f>
        <v>6.9279177019573241</v>
      </c>
      <c r="V32" s="77">
        <f>IF(RES_hh_fech!V32=0,0,RES_hh_fech!V32/RES_summary!V$19)</f>
        <v>8.5231777600506433</v>
      </c>
      <c r="W32" s="77">
        <f>IF(RES_hh_fech!W32=0,0,RES_hh_fech!W32/RES_summary!W$19)</f>
        <v>8.6407215703902782</v>
      </c>
      <c r="X32" s="77">
        <f>IF(RES_hh_fech!X32=0,0,RES_hh_fech!X32/RES_summary!X$19)</f>
        <v>8.1116575572611218</v>
      </c>
      <c r="Y32" s="77">
        <f>IF(RES_hh_fech!Y32=0,0,RES_hh_fech!Y32/RES_summary!Y$19)</f>
        <v>8.2751559167810367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142.75024963807908</v>
      </c>
      <c r="C3" s="65">
        <f>IF(RES_hh_tesh!C3=0,0,RES_hh_tesh!C3/RES_summary!C$19)</f>
        <v>157.13182186966409</v>
      </c>
      <c r="D3" s="65">
        <f>IF(RES_hh_tesh!D3=0,0,RES_hh_tesh!D3/RES_summary!D$19)</f>
        <v>157.52664127251936</v>
      </c>
      <c r="E3" s="65">
        <f>IF(RES_hh_tesh!E3=0,0,RES_hh_tesh!E3/RES_summary!E$19)</f>
        <v>165.67385251487283</v>
      </c>
      <c r="F3" s="65">
        <f>IF(RES_hh_tesh!F3=0,0,RES_hh_tesh!F3/RES_summary!F$19)</f>
        <v>161.99030646306875</v>
      </c>
      <c r="G3" s="65">
        <f>IF(RES_hh_tesh!G3=0,0,RES_hh_tesh!G3/RES_summary!G$19)</f>
        <v>166.96200906958393</v>
      </c>
      <c r="H3" s="65">
        <f>IF(RES_hh_tesh!H3=0,0,RES_hh_tesh!H3/RES_summary!H$19)</f>
        <v>168.35961322015123</v>
      </c>
      <c r="I3" s="65">
        <f>IF(RES_hh_tesh!I3=0,0,RES_hh_tesh!I3/RES_summary!I$19)</f>
        <v>168.33681566757397</v>
      </c>
      <c r="J3" s="65">
        <f>IF(RES_hh_tesh!J3=0,0,RES_hh_tesh!J3/RES_summary!J$19)</f>
        <v>168.67820761920157</v>
      </c>
      <c r="K3" s="65">
        <f>IF(RES_hh_tesh!K3=0,0,RES_hh_tesh!K3/RES_summary!K$19)</f>
        <v>177.05289588916426</v>
      </c>
      <c r="L3" s="65">
        <f>IF(RES_hh_tesh!L3=0,0,RES_hh_tesh!L3/RES_summary!L$19)</f>
        <v>167.30531769313683</v>
      </c>
      <c r="M3" s="65">
        <f>IF(RES_hh_tesh!M3=0,0,RES_hh_tesh!M3/RES_summary!M$19)</f>
        <v>160.76767860743487</v>
      </c>
      <c r="N3" s="65">
        <f>IF(RES_hh_tesh!N3=0,0,RES_hh_tesh!N3/RES_summary!N$19)</f>
        <v>171.95588479498224</v>
      </c>
      <c r="O3" s="65">
        <f>IF(RES_hh_tesh!O3=0,0,RES_hh_tesh!O3/RES_summary!O$19)</f>
        <v>161.71044763930846</v>
      </c>
      <c r="P3" s="65">
        <f>IF(RES_hh_tesh!P3=0,0,RES_hh_tesh!P3/RES_summary!P$19)</f>
        <v>157.3153066831909</v>
      </c>
      <c r="Q3" s="65">
        <f>IF(RES_hh_tesh!Q3=0,0,RES_hh_tesh!Q3/RES_summary!Q$19)</f>
        <v>143.71957517097198</v>
      </c>
      <c r="R3" s="65">
        <f>IF(RES_hh_tesh!R3=0,0,RES_hh_tesh!R3/RES_summary!R$19)</f>
        <v>151.21283030940944</v>
      </c>
      <c r="S3" s="65">
        <f>IF(RES_hh_tesh!S3=0,0,RES_hh_tesh!S3/RES_summary!S$19)</f>
        <v>155.90266426055112</v>
      </c>
      <c r="T3" s="65">
        <f>IF(RES_hh_tesh!T3=0,0,RES_hh_tesh!T3/RES_summary!T$19)</f>
        <v>160.363846159725</v>
      </c>
      <c r="U3" s="65">
        <f>IF(RES_hh_tesh!U3=0,0,RES_hh_tesh!U3/RES_summary!U$19)</f>
        <v>154.8055474240513</v>
      </c>
      <c r="V3" s="65">
        <f>IF(RES_hh_tesh!V3=0,0,RES_hh_tesh!V3/RES_summary!V$19)</f>
        <v>148.64952276084207</v>
      </c>
      <c r="W3" s="65">
        <f>IF(RES_hh_tesh!W3=0,0,RES_hh_tesh!W3/RES_summary!W$19)</f>
        <v>163.59513505479575</v>
      </c>
      <c r="X3" s="65">
        <f>IF(RES_hh_tesh!X3=0,0,RES_hh_tesh!X3/RES_summary!X$19)</f>
        <v>151.10720383319381</v>
      </c>
      <c r="Y3" s="65">
        <f>IF(RES_hh_tesh!Y3=0,0,RES_hh_tesh!Y3/RES_summary!Y$19)</f>
        <v>143.56435843512799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114.89149866147643</v>
      </c>
      <c r="C4" s="69">
        <f>IF(RES_hh_tesh!C4=0,0,RES_hh_tesh!C4/RES_summary!C$19)</f>
        <v>128.89415380126883</v>
      </c>
      <c r="D4" s="69">
        <f>IF(RES_hh_tesh!D4=0,0,RES_hh_tesh!D4/RES_summary!D$19)</f>
        <v>128.293225993861</v>
      </c>
      <c r="E4" s="69">
        <f>IF(RES_hh_tesh!E4=0,0,RES_hh_tesh!E4/RES_summary!E$19)</f>
        <v>135.4950266794423</v>
      </c>
      <c r="F4" s="69">
        <f>IF(RES_hh_tesh!F4=0,0,RES_hh_tesh!F4/RES_summary!F$19)</f>
        <v>132.27113216130226</v>
      </c>
      <c r="G4" s="69">
        <f>IF(RES_hh_tesh!G4=0,0,RES_hh_tesh!G4/RES_summary!G$19)</f>
        <v>135.93093864750008</v>
      </c>
      <c r="H4" s="69">
        <f>IF(RES_hh_tesh!H4=0,0,RES_hh_tesh!H4/RES_summary!H$19)</f>
        <v>136.15056809467512</v>
      </c>
      <c r="I4" s="69">
        <f>IF(RES_hh_tesh!I4=0,0,RES_hh_tesh!I4/RES_summary!I$19)</f>
        <v>136.22468918981761</v>
      </c>
      <c r="J4" s="69">
        <f>IF(RES_hh_tesh!J4=0,0,RES_hh_tesh!J4/RES_summary!J$19)</f>
        <v>134.08983499849251</v>
      </c>
      <c r="K4" s="69">
        <f>IF(RES_hh_tesh!K4=0,0,RES_hh_tesh!K4/RES_summary!K$19)</f>
        <v>143.03343527671774</v>
      </c>
      <c r="L4" s="69">
        <f>IF(RES_hh_tesh!L4=0,0,RES_hh_tesh!L4/RES_summary!L$19)</f>
        <v>131.09154829641355</v>
      </c>
      <c r="M4" s="69">
        <f>IF(RES_hh_tesh!M4=0,0,RES_hh_tesh!M4/RES_summary!M$19)</f>
        <v>126.62004286472515</v>
      </c>
      <c r="N4" s="69">
        <f>IF(RES_hh_tesh!N4=0,0,RES_hh_tesh!N4/RES_summary!N$19)</f>
        <v>136.0079352341742</v>
      </c>
      <c r="O4" s="69">
        <f>IF(RES_hh_tesh!O4=0,0,RES_hh_tesh!O4/RES_summary!O$19)</f>
        <v>126.84040577723322</v>
      </c>
      <c r="P4" s="69">
        <f>IF(RES_hh_tesh!P4=0,0,RES_hh_tesh!P4/RES_summary!P$19)</f>
        <v>123.9716706326579</v>
      </c>
      <c r="Q4" s="69">
        <f>IF(RES_hh_tesh!Q4=0,0,RES_hh_tesh!Q4/RES_summary!Q$19)</f>
        <v>111.42592708325898</v>
      </c>
      <c r="R4" s="69">
        <f>IF(RES_hh_tesh!R4=0,0,RES_hh_tesh!R4/RES_summary!R$19)</f>
        <v>116.81182946459479</v>
      </c>
      <c r="S4" s="69">
        <f>IF(RES_hh_tesh!S4=0,0,RES_hh_tesh!S4/RES_summary!S$19)</f>
        <v>123.40285624227842</v>
      </c>
      <c r="T4" s="69">
        <f>IF(RES_hh_tesh!T4=0,0,RES_hh_tesh!T4/RES_summary!T$19)</f>
        <v>127.17235178430398</v>
      </c>
      <c r="U4" s="69">
        <f>IF(RES_hh_tesh!U4=0,0,RES_hh_tesh!U4/RES_summary!U$19)</f>
        <v>122.97174633435692</v>
      </c>
      <c r="V4" s="69">
        <f>IF(RES_hh_tesh!V4=0,0,RES_hh_tesh!V4/RES_summary!V$19)</f>
        <v>115.76088923734719</v>
      </c>
      <c r="W4" s="69">
        <f>IF(RES_hh_tesh!W4=0,0,RES_hh_tesh!W4/RES_summary!W$19)</f>
        <v>127.73477773676525</v>
      </c>
      <c r="X4" s="69">
        <f>IF(RES_hh_tesh!X4=0,0,RES_hh_tesh!X4/RES_summary!X$19)</f>
        <v>118.35395100451018</v>
      </c>
      <c r="Y4" s="69">
        <f>IF(RES_hh_tesh!Y4=0,0,RES_hh_tesh!Y4/RES_summary!Y$19)</f>
        <v>111.69474992052437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69.789021458656705</v>
      </c>
      <c r="C5" s="72">
        <f>IF(RES_hh_tesh!C5=0,0,RES_hh_tesh!C5/RES_summary!C$19)</f>
        <v>186.71390390478902</v>
      </c>
      <c r="D5" s="72">
        <f>IF(RES_hh_tesh!D5=0,0,RES_hh_tesh!D5/RES_summary!D$19)</f>
        <v>121.78119824448517</v>
      </c>
      <c r="E5" s="72">
        <f>IF(RES_hh_tesh!E5=0,0,RES_hh_tesh!E5/RES_summary!E$19)</f>
        <v>118.66617529977559</v>
      </c>
      <c r="F5" s="72">
        <f>IF(RES_hh_tesh!F5=0,0,RES_hh_tesh!F5/RES_summary!F$19)</f>
        <v>121.37632985222282</v>
      </c>
      <c r="G5" s="72">
        <f>IF(RES_hh_tesh!G5=0,0,RES_hh_tesh!G5/RES_summary!G$19)</f>
        <v>147.81140385629155</v>
      </c>
      <c r="H5" s="72">
        <f>IF(RES_hh_tesh!H5=0,0,RES_hh_tesh!H5/RES_summary!H$19)</f>
        <v>130.55747931006258</v>
      </c>
      <c r="I5" s="72">
        <f>IF(RES_hh_tesh!I5=0,0,RES_hh_tesh!I5/RES_summary!I$19)</f>
        <v>132.84046643355094</v>
      </c>
      <c r="J5" s="72">
        <f>IF(RES_hh_tesh!J5=0,0,RES_hh_tesh!J5/RES_summary!J$19)</f>
        <v>130.61221436949603</v>
      </c>
      <c r="K5" s="72">
        <f>IF(RES_hh_tesh!K5=0,0,RES_hh_tesh!K5/RES_summary!K$19)</f>
        <v>132.84600795710077</v>
      </c>
      <c r="L5" s="72">
        <f>IF(RES_hh_tesh!L5=0,0,RES_hh_tesh!L5/RES_summary!L$19)</f>
        <v>178.09872676760293</v>
      </c>
      <c r="M5" s="72">
        <f>IF(RES_hh_tesh!M5=0,0,RES_hh_tesh!M5/RES_summary!M$19)</f>
        <v>171.71106676535484</v>
      </c>
      <c r="N5" s="72">
        <f>IF(RES_hh_tesh!N5=0,0,RES_hh_tesh!N5/RES_summary!N$19)</f>
        <v>108.12646229571655</v>
      </c>
      <c r="O5" s="72">
        <f>IF(RES_hh_tesh!O5=0,0,RES_hh_tesh!O5/RES_summary!O$19)</f>
        <v>114.40777801155402</v>
      </c>
      <c r="P5" s="72">
        <f>IF(RES_hh_tesh!P5=0,0,RES_hh_tesh!P5/RES_summary!P$19)</f>
        <v>123.37325379503913</v>
      </c>
      <c r="Q5" s="72">
        <f>IF(RES_hh_tesh!Q5=0,0,RES_hh_tesh!Q5/RES_summary!Q$19)</f>
        <v>116.71459774031895</v>
      </c>
      <c r="R5" s="72">
        <f>IF(RES_hh_tesh!R5=0,0,RES_hh_tesh!R5/RES_summary!R$19)</f>
        <v>124.99825343954828</v>
      </c>
      <c r="S5" s="72">
        <f>IF(RES_hh_tesh!S5=0,0,RES_hh_tesh!S5/RES_summary!S$19)</f>
        <v>127.33329963567245</v>
      </c>
      <c r="T5" s="72">
        <f>IF(RES_hh_tesh!T5=0,0,RES_hh_tesh!T5/RES_summary!T$19)</f>
        <v>118.02733957353246</v>
      </c>
      <c r="U5" s="72">
        <f>IF(RES_hh_tesh!U5=0,0,RES_hh_tesh!U5/RES_summary!U$19)</f>
        <v>125.89949254165532</v>
      </c>
      <c r="V5" s="72">
        <f>IF(RES_hh_tesh!V5=0,0,RES_hh_tesh!V5/RES_summary!V$19)</f>
        <v>62.769364676152037</v>
      </c>
      <c r="W5" s="72">
        <f>IF(RES_hh_tesh!W5=0,0,RES_hh_tesh!W5/RES_summary!W$19)</f>
        <v>94.272686577145379</v>
      </c>
      <c r="X5" s="72">
        <f>IF(RES_hh_tesh!X5=0,0,RES_hh_tesh!X5/RES_summary!X$19)</f>
        <v>120.08309798052817</v>
      </c>
      <c r="Y5" s="72">
        <f>IF(RES_hh_tesh!Y5=0,0,RES_hh_tesh!Y5/RES_summary!Y$19)</f>
        <v>110.13516624308856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121.72247912207922</v>
      </c>
      <c r="C6" s="72">
        <f>IF(RES_hh_tesh!C6=0,0,RES_hh_tesh!C6/RES_summary!C$19)</f>
        <v>125.20327312943009</v>
      </c>
      <c r="D6" s="72">
        <f>IF(RES_hh_tesh!D6=0,0,RES_hh_tesh!D6/RES_summary!D$19)</f>
        <v>114.50335055836705</v>
      </c>
      <c r="E6" s="72">
        <f>IF(RES_hh_tesh!E6=0,0,RES_hh_tesh!E6/RES_summary!E$19)</f>
        <v>123.14052523249954</v>
      </c>
      <c r="F6" s="72">
        <f>IF(RES_hh_tesh!F6=0,0,RES_hh_tesh!F6/RES_summary!F$19)</f>
        <v>123.14632622578013</v>
      </c>
      <c r="G6" s="72">
        <f>IF(RES_hh_tesh!G6=0,0,RES_hh_tesh!G6/RES_summary!G$19)</f>
        <v>138.51280149200554</v>
      </c>
      <c r="H6" s="72">
        <f>IF(RES_hh_tesh!H6=0,0,RES_hh_tesh!H6/RES_summary!H$19)</f>
        <v>145.41378788885913</v>
      </c>
      <c r="I6" s="72">
        <f>IF(RES_hh_tesh!I6=0,0,RES_hh_tesh!I6/RES_summary!I$19)</f>
        <v>129.39738007927255</v>
      </c>
      <c r="J6" s="72">
        <f>IF(RES_hh_tesh!J6=0,0,RES_hh_tesh!J6/RES_summary!J$19)</f>
        <v>137.30341036855182</v>
      </c>
      <c r="K6" s="72">
        <f>IF(RES_hh_tesh!K6=0,0,RES_hh_tesh!K6/RES_summary!K$19)</f>
        <v>135.56793722730157</v>
      </c>
      <c r="L6" s="72">
        <f>IF(RES_hh_tesh!L6=0,0,RES_hh_tesh!L6/RES_summary!L$19)</f>
        <v>120.23757378836727</v>
      </c>
      <c r="M6" s="72">
        <f>IF(RES_hh_tesh!M6=0,0,RES_hh_tesh!M6/RES_summary!M$19)</f>
        <v>125.12583982012407</v>
      </c>
      <c r="N6" s="72">
        <f>IF(RES_hh_tesh!N6=0,0,RES_hh_tesh!N6/RES_summary!N$19)</f>
        <v>126.76745084106803</v>
      </c>
      <c r="O6" s="72">
        <f>IF(RES_hh_tesh!O6=0,0,RES_hh_tesh!O6/RES_summary!O$19)</f>
        <v>128.88525870056978</v>
      </c>
      <c r="P6" s="72">
        <f>IF(RES_hh_tesh!P6=0,0,RES_hh_tesh!P6/RES_summary!P$19)</f>
        <v>142.41430541393416</v>
      </c>
      <c r="Q6" s="72">
        <f>IF(RES_hh_tesh!Q6=0,0,RES_hh_tesh!Q6/RES_summary!Q$19)</f>
        <v>111.14374535175611</v>
      </c>
      <c r="R6" s="72">
        <f>IF(RES_hh_tesh!R6=0,0,RES_hh_tesh!R6/RES_summary!R$19)</f>
        <v>114.29250103811707</v>
      </c>
      <c r="S6" s="72">
        <f>IF(RES_hh_tesh!S6=0,0,RES_hh_tesh!S6/RES_summary!S$19)</f>
        <v>126.49276659506906</v>
      </c>
      <c r="T6" s="72">
        <f>IF(RES_hh_tesh!T6=0,0,RES_hh_tesh!T6/RES_summary!T$19)</f>
        <v>117.51031895236893</v>
      </c>
      <c r="U6" s="72">
        <f>IF(RES_hh_tesh!U6=0,0,RES_hh_tesh!U6/RES_summary!U$19)</f>
        <v>112.50622852323792</v>
      </c>
      <c r="V6" s="72">
        <f>IF(RES_hh_tesh!V6=0,0,RES_hh_tesh!V6/RES_summary!V$19)</f>
        <v>116.68726693940702</v>
      </c>
      <c r="W6" s="72">
        <f>IF(RES_hh_tesh!W6=0,0,RES_hh_tesh!W6/RES_summary!W$19)</f>
        <v>110.75524315502466</v>
      </c>
      <c r="X6" s="72">
        <f>IF(RES_hh_tesh!X6=0,0,RES_hh_tesh!X6/RES_summary!X$19)</f>
        <v>101.32768198905586</v>
      </c>
      <c r="Y6" s="72">
        <f>IF(RES_hh_tesh!Y6=0,0,RES_hh_tesh!Y6/RES_summary!Y$19)</f>
        <v>127.86028789984925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110.03731683302149</v>
      </c>
      <c r="C7" s="72">
        <f>IF(RES_hh_tesh!C7=0,0,RES_hh_tesh!C7/RES_summary!C$19)</f>
        <v>127.70552363340309</v>
      </c>
      <c r="D7" s="72">
        <f>IF(RES_hh_tesh!D7=0,0,RES_hh_tesh!D7/RES_summary!D$19)</f>
        <v>133.21859430928964</v>
      </c>
      <c r="E7" s="72">
        <f>IF(RES_hh_tesh!E7=0,0,RES_hh_tesh!E7/RES_summary!E$19)</f>
        <v>119.45714120365726</v>
      </c>
      <c r="F7" s="72">
        <f>IF(RES_hh_tesh!F7=0,0,RES_hh_tesh!F7/RES_summary!F$19)</f>
        <v>115.21945236402111</v>
      </c>
      <c r="G7" s="72">
        <f>IF(RES_hh_tesh!G7=0,0,RES_hh_tesh!G7/RES_summary!G$19)</f>
        <v>137.63805633915544</v>
      </c>
      <c r="H7" s="72">
        <f>IF(RES_hh_tesh!H7=0,0,RES_hh_tesh!H7/RES_summary!H$19)</f>
        <v>140.34174384137907</v>
      </c>
      <c r="I7" s="72">
        <f>IF(RES_hh_tesh!I7=0,0,RES_hh_tesh!I7/RES_summary!I$19)</f>
        <v>114.14668700371321</v>
      </c>
      <c r="J7" s="72">
        <f>IF(RES_hh_tesh!J7=0,0,RES_hh_tesh!J7/RES_summary!J$19)</f>
        <v>82.396057548888422</v>
      </c>
      <c r="K7" s="72">
        <f>IF(RES_hh_tesh!K7=0,0,RES_hh_tesh!K7/RES_summary!K$19)</f>
        <v>156.18441006894753</v>
      </c>
      <c r="L7" s="72">
        <f>IF(RES_hh_tesh!L7=0,0,RES_hh_tesh!L7/RES_summary!L$19)</f>
        <v>144.3979644863505</v>
      </c>
      <c r="M7" s="72">
        <f>IF(RES_hh_tesh!M7=0,0,RES_hh_tesh!M7/RES_summary!M$19)</f>
        <v>130.35429286116002</v>
      </c>
      <c r="N7" s="72">
        <f>IF(RES_hh_tesh!N7=0,0,RES_hh_tesh!N7/RES_summary!N$19)</f>
        <v>128.27630626917534</v>
      </c>
      <c r="O7" s="72">
        <f>IF(RES_hh_tesh!O7=0,0,RES_hh_tesh!O7/RES_summary!O$19)</f>
        <v>124.05915302432253</v>
      </c>
      <c r="P7" s="72">
        <f>IF(RES_hh_tesh!P7=0,0,RES_hh_tesh!P7/RES_summary!P$19)</f>
        <v>120.89616371302012</v>
      </c>
      <c r="Q7" s="72">
        <f>IF(RES_hh_tesh!Q7=0,0,RES_hh_tesh!Q7/RES_summary!Q$19)</f>
        <v>110.60511023528558</v>
      </c>
      <c r="R7" s="72">
        <f>IF(RES_hh_tesh!R7=0,0,RES_hh_tesh!R7/RES_summary!R$19)</f>
        <v>113.59521602206135</v>
      </c>
      <c r="S7" s="72">
        <f>IF(RES_hh_tesh!S7=0,0,RES_hh_tesh!S7/RES_summary!S$19)</f>
        <v>120.44008903918157</v>
      </c>
      <c r="T7" s="72">
        <f>IF(RES_hh_tesh!T7=0,0,RES_hh_tesh!T7/RES_summary!T$19)</f>
        <v>125.50856017808997</v>
      </c>
      <c r="U7" s="72">
        <f>IF(RES_hh_tesh!U7=0,0,RES_hh_tesh!U7/RES_summary!U$19)</f>
        <v>122.85126784033223</v>
      </c>
      <c r="V7" s="72">
        <f>IF(RES_hh_tesh!V7=0,0,RES_hh_tesh!V7/RES_summary!V$19)</f>
        <v>120.70910983465303</v>
      </c>
      <c r="W7" s="72">
        <f>IF(RES_hh_tesh!W7=0,0,RES_hh_tesh!W7/RES_summary!W$19)</f>
        <v>116.39486206377146</v>
      </c>
      <c r="X7" s="72">
        <f>IF(RES_hh_tesh!X7=0,0,RES_hh_tesh!X7/RES_summary!X$19)</f>
        <v>116.70362911517626</v>
      </c>
      <c r="Y7" s="72">
        <f>IF(RES_hh_tesh!Y7=0,0,RES_hh_tesh!Y7/RES_summary!Y$19)</f>
        <v>112.5267303242308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111.01546777259207</v>
      </c>
      <c r="C8" s="72">
        <f>IF(RES_hh_tesh!C8=0,0,RES_hh_tesh!C8/RES_summary!C$19)</f>
        <v>123.6424058222464</v>
      </c>
      <c r="D8" s="72">
        <f>IF(RES_hh_tesh!D8=0,0,RES_hh_tesh!D8/RES_summary!D$19)</f>
        <v>125.39997029418689</v>
      </c>
      <c r="E8" s="72">
        <f>IF(RES_hh_tesh!E8=0,0,RES_hh_tesh!E8/RES_summary!E$19)</f>
        <v>131.31689863770842</v>
      </c>
      <c r="F8" s="72">
        <f>IF(RES_hh_tesh!F8=0,0,RES_hh_tesh!F8/RES_summary!F$19)</f>
        <v>132.54154704518791</v>
      </c>
      <c r="G8" s="72">
        <f>IF(RES_hh_tesh!G8=0,0,RES_hh_tesh!G8/RES_summary!G$19)</f>
        <v>133.71563348701537</v>
      </c>
      <c r="H8" s="72">
        <f>IF(RES_hh_tesh!H8=0,0,RES_hh_tesh!H8/RES_summary!H$19)</f>
        <v>132.02006735840416</v>
      </c>
      <c r="I8" s="72">
        <f>IF(RES_hh_tesh!I8=0,0,RES_hh_tesh!I8/RES_summary!I$19)</f>
        <v>137.06549433196651</v>
      </c>
      <c r="J8" s="72">
        <f>IF(RES_hh_tesh!J8=0,0,RES_hh_tesh!J8/RES_summary!J$19)</f>
        <v>135.03841427310545</v>
      </c>
      <c r="K8" s="72">
        <f>IF(RES_hh_tesh!K8=0,0,RES_hh_tesh!K8/RES_summary!K$19)</f>
        <v>124.06703630624183</v>
      </c>
      <c r="L8" s="72">
        <f>IF(RES_hh_tesh!L8=0,0,RES_hh_tesh!L8/RES_summary!L$19)</f>
        <v>145.86923102047302</v>
      </c>
      <c r="M8" s="72">
        <f>IF(RES_hh_tesh!M8=0,0,RES_hh_tesh!M8/RES_summary!M$19)</f>
        <v>126.97786185019645</v>
      </c>
      <c r="N8" s="72">
        <f>IF(RES_hh_tesh!N8=0,0,RES_hh_tesh!N8/RES_summary!N$19)</f>
        <v>128.34023859380596</v>
      </c>
      <c r="O8" s="72">
        <f>IF(RES_hh_tesh!O8=0,0,RES_hh_tesh!O8/RES_summary!O$19)</f>
        <v>122.53240006556796</v>
      </c>
      <c r="P8" s="72">
        <f>IF(RES_hh_tesh!P8=0,0,RES_hh_tesh!P8/RES_summary!P$19)</f>
        <v>119.63718720422141</v>
      </c>
      <c r="Q8" s="72">
        <f>IF(RES_hh_tesh!Q8=0,0,RES_hh_tesh!Q8/RES_summary!Q$19)</f>
        <v>110.14134411805925</v>
      </c>
      <c r="R8" s="72">
        <f>IF(RES_hh_tesh!R8=0,0,RES_hh_tesh!R8/RES_summary!R$19)</f>
        <v>115.32076765873133</v>
      </c>
      <c r="S8" s="72">
        <f>IF(RES_hh_tesh!S8=0,0,RES_hh_tesh!S8/RES_summary!S$19)</f>
        <v>120.97008860417755</v>
      </c>
      <c r="T8" s="72">
        <f>IF(RES_hh_tesh!T8=0,0,RES_hh_tesh!T8/RES_summary!T$19)</f>
        <v>127.84840743554022</v>
      </c>
      <c r="U8" s="72">
        <f>IF(RES_hh_tesh!U8=0,0,RES_hh_tesh!U8/RES_summary!U$19)</f>
        <v>119.53323621370079</v>
      </c>
      <c r="V8" s="72">
        <f>IF(RES_hh_tesh!V8=0,0,RES_hh_tesh!V8/RES_summary!V$19)</f>
        <v>116.32772774537787</v>
      </c>
      <c r="W8" s="72">
        <f>IF(RES_hh_tesh!W8=0,0,RES_hh_tesh!W8/RES_summary!W$19)</f>
        <v>127.09274531268767</v>
      </c>
      <c r="X8" s="72">
        <f>IF(RES_hh_tesh!X8=0,0,RES_hh_tesh!X8/RES_summary!X$19)</f>
        <v>120.27640830894531</v>
      </c>
      <c r="Y8" s="72">
        <f>IF(RES_hh_tesh!Y8=0,0,RES_hh_tesh!Y8/RES_summary!Y$19)</f>
        <v>104.00350477955736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114.79932517750827</v>
      </c>
      <c r="C9" s="72">
        <f>IF(RES_hh_tesh!C9=0,0,RES_hh_tesh!C9/RES_summary!C$19)</f>
        <v>127.37467869877236</v>
      </c>
      <c r="D9" s="72">
        <f>IF(RES_hh_tesh!D9=0,0,RES_hh_tesh!D9/RES_summary!D$19)</f>
        <v>125.42659603322616</v>
      </c>
      <c r="E9" s="72">
        <f>IF(RES_hh_tesh!E9=0,0,RES_hh_tesh!E9/RES_summary!E$19)</f>
        <v>133.43325377958203</v>
      </c>
      <c r="F9" s="72">
        <f>IF(RES_hh_tesh!F9=0,0,RES_hh_tesh!F9/RES_summary!F$19)</f>
        <v>132.99437541781987</v>
      </c>
      <c r="G9" s="72">
        <f>IF(RES_hh_tesh!G9=0,0,RES_hh_tesh!G9/RES_summary!G$19)</f>
        <v>134.12710279750806</v>
      </c>
      <c r="H9" s="72">
        <f>IF(RES_hh_tesh!H9=0,0,RES_hh_tesh!H9/RES_summary!H$19)</f>
        <v>135.15152110181532</v>
      </c>
      <c r="I9" s="72">
        <f>IF(RES_hh_tesh!I9=0,0,RES_hh_tesh!I9/RES_summary!I$19)</f>
        <v>134.1982566897322</v>
      </c>
      <c r="J9" s="72">
        <f>IF(RES_hh_tesh!J9=0,0,RES_hh_tesh!J9/RES_summary!J$19)</f>
        <v>136.99025468830069</v>
      </c>
      <c r="K9" s="72">
        <f>IF(RES_hh_tesh!K9=0,0,RES_hh_tesh!K9/RES_summary!K$19)</f>
        <v>155.94471416606362</v>
      </c>
      <c r="L9" s="72">
        <f>IF(RES_hh_tesh!L9=0,0,RES_hh_tesh!L9/RES_summary!L$19)</f>
        <v>115.42576563438737</v>
      </c>
      <c r="M9" s="72">
        <f>IF(RES_hh_tesh!M9=0,0,RES_hh_tesh!M9/RES_summary!M$19)</f>
        <v>126.06863030421464</v>
      </c>
      <c r="N9" s="72">
        <f>IF(RES_hh_tesh!N9=0,0,RES_hh_tesh!N9/RES_summary!N$19)</f>
        <v>139.08832640735204</v>
      </c>
      <c r="O9" s="72">
        <f>IF(RES_hh_tesh!O9=0,0,RES_hh_tesh!O9/RES_summary!O$19)</f>
        <v>125.89141355475836</v>
      </c>
      <c r="P9" s="72">
        <f>IF(RES_hh_tesh!P9=0,0,RES_hh_tesh!P9/RES_summary!P$19)</f>
        <v>125.45807705263542</v>
      </c>
      <c r="Q9" s="72">
        <f>IF(RES_hh_tesh!Q9=0,0,RES_hh_tesh!Q9/RES_summary!Q$19)</f>
        <v>104.4743160804944</v>
      </c>
      <c r="R9" s="72">
        <f>IF(RES_hh_tesh!R9=0,0,RES_hh_tesh!R9/RES_summary!R$19)</f>
        <v>105.1308948424882</v>
      </c>
      <c r="S9" s="72">
        <f>IF(RES_hh_tesh!S9=0,0,RES_hh_tesh!S9/RES_summary!S$19)</f>
        <v>119.19817218372425</v>
      </c>
      <c r="T9" s="72">
        <f>IF(RES_hh_tesh!T9=0,0,RES_hh_tesh!T9/RES_summary!T$19)</f>
        <v>128.08548550776618</v>
      </c>
      <c r="U9" s="72">
        <f>IF(RES_hh_tesh!U9=0,0,RES_hh_tesh!U9/RES_summary!U$19)</f>
        <v>125.66400884781329</v>
      </c>
      <c r="V9" s="72">
        <f>IF(RES_hh_tesh!V9=0,0,RES_hh_tesh!V9/RES_summary!V$19)</f>
        <v>116.62890355641227</v>
      </c>
      <c r="W9" s="72">
        <f>IF(RES_hh_tesh!W9=0,0,RES_hh_tesh!W9/RES_summary!W$19)</f>
        <v>122.3711964885876</v>
      </c>
      <c r="X9" s="72">
        <f>IF(RES_hh_tesh!X9=0,0,RES_hh_tesh!X9/RES_summary!X$19)</f>
        <v>117.26413096105725</v>
      </c>
      <c r="Y9" s="72">
        <f>IF(RES_hh_tesh!Y9=0,0,RES_hh_tesh!Y9/RES_summary!Y$19)</f>
        <v>111.48313843165687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115.34743829655957</v>
      </c>
      <c r="C11" s="72">
        <f>IF(RES_hh_tesh!C11=0,0,RES_hh_tesh!C11/RES_summary!C$19)</f>
        <v>126.60046704522389</v>
      </c>
      <c r="D11" s="72">
        <f>IF(RES_hh_tesh!D11=0,0,RES_hh_tesh!D11/RES_summary!D$19)</f>
        <v>129.58992631531271</v>
      </c>
      <c r="E11" s="72">
        <f>IF(RES_hh_tesh!E11=0,0,RES_hh_tesh!E11/RES_summary!E$19)</f>
        <v>136.73093309079985</v>
      </c>
      <c r="F11" s="72">
        <f>IF(RES_hh_tesh!F11=0,0,RES_hh_tesh!F11/RES_summary!F$19)</f>
        <v>129.8869900991856</v>
      </c>
      <c r="G11" s="72">
        <f>IF(RES_hh_tesh!G11=0,0,RES_hh_tesh!G11/RES_summary!G$19)</f>
        <v>135.5014607175153</v>
      </c>
      <c r="H11" s="72">
        <f>IF(RES_hh_tesh!H11=0,0,RES_hh_tesh!H11/RES_summary!H$19)</f>
        <v>135.74838115636683</v>
      </c>
      <c r="I11" s="72">
        <f>IF(RES_hh_tesh!I11=0,0,RES_hh_tesh!I11/RES_summary!I$19)</f>
        <v>136.64872336725185</v>
      </c>
      <c r="J11" s="72">
        <f>IF(RES_hh_tesh!J11=0,0,RES_hh_tesh!J11/RES_summary!J$19)</f>
        <v>129.33619651709782</v>
      </c>
      <c r="K11" s="72">
        <f>IF(RES_hh_tesh!K11=0,0,RES_hh_tesh!K11/RES_summary!K$19)</f>
        <v>128.19119828991384</v>
      </c>
      <c r="L11" s="72">
        <f>IF(RES_hh_tesh!L11=0,0,RES_hh_tesh!L11/RES_summary!L$19)</f>
        <v>142.89945821081</v>
      </c>
      <c r="M11" s="72">
        <f>IF(RES_hh_tesh!M11=0,0,RES_hh_tesh!M11/RES_summary!M$19)</f>
        <v>123.18706786294169</v>
      </c>
      <c r="N11" s="72">
        <f>IF(RES_hh_tesh!N11=0,0,RES_hh_tesh!N11/RES_summary!N$19)</f>
        <v>132.65874858415808</v>
      </c>
      <c r="O11" s="72">
        <f>IF(RES_hh_tesh!O11=0,0,RES_hh_tesh!O11/RES_summary!O$19)</f>
        <v>127.28421185756046</v>
      </c>
      <c r="P11" s="72">
        <f>IF(RES_hh_tesh!P11=0,0,RES_hh_tesh!P11/RES_summary!P$19)</f>
        <v>120.32696865776332</v>
      </c>
      <c r="Q11" s="72">
        <f>IF(RES_hh_tesh!Q11=0,0,RES_hh_tesh!Q11/RES_summary!Q$19)</f>
        <v>117.68821714728308</v>
      </c>
      <c r="R11" s="72">
        <f>IF(RES_hh_tesh!R11=0,0,RES_hh_tesh!R11/RES_summary!R$19)</f>
        <v>128.64552874989806</v>
      </c>
      <c r="S11" s="72">
        <f>IF(RES_hh_tesh!S11=0,0,RES_hh_tesh!S11/RES_summary!S$19)</f>
        <v>126.92744765451256</v>
      </c>
      <c r="T11" s="72">
        <f>IF(RES_hh_tesh!T11=0,0,RES_hh_tesh!T11/RES_summary!T$19)</f>
        <v>124.32139566116037</v>
      </c>
      <c r="U11" s="72">
        <f>IF(RES_hh_tesh!U11=0,0,RES_hh_tesh!U11/RES_summary!U$19)</f>
        <v>119.14587655297503</v>
      </c>
      <c r="V11" s="72">
        <f>IF(RES_hh_tesh!V11=0,0,RES_hh_tesh!V11/RES_summary!V$19)</f>
        <v>112.56619422510482</v>
      </c>
      <c r="W11" s="72">
        <f>IF(RES_hh_tesh!W11=0,0,RES_hh_tesh!W11/RES_summary!W$19)</f>
        <v>132.18545571275166</v>
      </c>
      <c r="X11" s="72">
        <f>IF(RES_hh_tesh!X11=0,0,RES_hh_tesh!X11/RES_summary!X$19)</f>
        <v>117.36834088297041</v>
      </c>
      <c r="Y11" s="72">
        <f>IF(RES_hh_tesh!Y11=0,0,RES_hh_tesh!Y11/RES_summary!Y$19)</f>
        <v>111.56895934847225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94.155226063832956</v>
      </c>
      <c r="S12" s="72">
        <f>IF(RES_hh_tesh!S12=0,0,RES_hh_tesh!S12/RES_summary!S$19)</f>
        <v>101.87340214772988</v>
      </c>
      <c r="T12" s="72">
        <f>IF(RES_hh_tesh!T12=0,0,RES_hh_tesh!T12/RES_summary!T$19)</f>
        <v>116.63204639388077</v>
      </c>
      <c r="U12" s="72">
        <f>IF(RES_hh_tesh!U12=0,0,RES_hh_tesh!U12/RES_summary!U$19)</f>
        <v>121.57507682216378</v>
      </c>
      <c r="V12" s="72">
        <f>IF(RES_hh_tesh!V12=0,0,RES_hh_tesh!V12/RES_summary!V$19)</f>
        <v>125.25901584534878</v>
      </c>
      <c r="W12" s="72">
        <f>IF(RES_hh_tesh!W12=0,0,RES_hh_tesh!W12/RES_summary!W$19)</f>
        <v>132.4029487319209</v>
      </c>
      <c r="X12" s="72">
        <f>IF(RES_hh_tesh!X12=0,0,RES_hh_tesh!X12/RES_summary!X$19)</f>
        <v>118.80816322360469</v>
      </c>
      <c r="Y12" s="72">
        <f>IF(RES_hh_tesh!Y12=0,0,RES_hh_tesh!Y12/RES_summary!Y$19)</f>
        <v>113.4695190213738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109.31465132272923</v>
      </c>
      <c r="C13" s="74">
        <f>IF(RES_hh_tesh!C13=0,0,RES_hh_tesh!C13/RES_summary!C$19)</f>
        <v>126.43923456397395</v>
      </c>
      <c r="D13" s="74">
        <f>IF(RES_hh_tesh!D13=0,0,RES_hh_tesh!D13/RES_summary!D$19)</f>
        <v>116.92895669937913</v>
      </c>
      <c r="E13" s="74">
        <f>IF(RES_hh_tesh!E13=0,0,RES_hh_tesh!E13/RES_summary!E$19)</f>
        <v>129.94328439722071</v>
      </c>
      <c r="F13" s="74">
        <f>IF(RES_hh_tesh!F13=0,0,RES_hh_tesh!F13/RES_summary!F$19)</f>
        <v>133.60590826953219</v>
      </c>
      <c r="G13" s="74">
        <f>IF(RES_hh_tesh!G13=0,0,RES_hh_tesh!G13/RES_summary!G$19)</f>
        <v>101.39899717341545</v>
      </c>
      <c r="H13" s="74">
        <f>IF(RES_hh_tesh!H13=0,0,RES_hh_tesh!H13/RES_summary!H$19)</f>
        <v>126.36045450755067</v>
      </c>
      <c r="I13" s="74">
        <f>IF(RES_hh_tesh!I13=0,0,RES_hh_tesh!I13/RES_summary!I$19)</f>
        <v>160.55952886924422</v>
      </c>
      <c r="J13" s="74">
        <f>IF(RES_hh_tesh!J13=0,0,RES_hh_tesh!J13/RES_summary!J$19)</f>
        <v>131.61272314583925</v>
      </c>
      <c r="K13" s="74">
        <f>IF(RES_hh_tesh!K13=0,0,RES_hh_tesh!K13/RES_summary!K$19)</f>
        <v>144.97562497187857</v>
      </c>
      <c r="L13" s="74">
        <f>IF(RES_hh_tesh!L13=0,0,RES_hh_tesh!L13/RES_summary!L$19)</f>
        <v>102.28792616244783</v>
      </c>
      <c r="M13" s="74">
        <f>IF(RES_hh_tesh!M13=0,0,RES_hh_tesh!M13/RES_summary!M$19)</f>
        <v>53.381069142746242</v>
      </c>
      <c r="N13" s="74">
        <f>IF(RES_hh_tesh!N13=0,0,RES_hh_tesh!N13/RES_summary!N$19)</f>
        <v>159.91386705551369</v>
      </c>
      <c r="O13" s="74">
        <f>IF(RES_hh_tesh!O13=0,0,RES_hh_tesh!O13/RES_summary!O$19)</f>
        <v>114.05001932818409</v>
      </c>
      <c r="P13" s="74">
        <f>IF(RES_hh_tesh!P13=0,0,RES_hh_tesh!P13/RES_summary!P$19)</f>
        <v>208.73178768661157</v>
      </c>
      <c r="Q13" s="74">
        <f>IF(RES_hh_tesh!Q13=0,0,RES_hh_tesh!Q13/RES_summary!Q$19)</f>
        <v>155.67265123573918</v>
      </c>
      <c r="R13" s="74">
        <f>IF(RES_hh_tesh!R13=0,0,RES_hh_tesh!R13/RES_summary!R$19)</f>
        <v>163.85659684039882</v>
      </c>
      <c r="S13" s="74">
        <f>IF(RES_hh_tesh!S13=0,0,RES_hh_tesh!S13/RES_summary!S$19)</f>
        <v>107.23022949988865</v>
      </c>
      <c r="T13" s="74">
        <f>IF(RES_hh_tesh!T13=0,0,RES_hh_tesh!T13/RES_summary!T$19)</f>
        <v>104.28036532997987</v>
      </c>
      <c r="U13" s="74">
        <f>IF(RES_hh_tesh!U13=0,0,RES_hh_tesh!U13/RES_summary!U$19)</f>
        <v>96.415763062302915</v>
      </c>
      <c r="V13" s="74">
        <f>IF(RES_hh_tesh!V13=0,0,RES_hh_tesh!V13/RES_summary!V$19)</f>
        <v>134.83787900037379</v>
      </c>
      <c r="W13" s="74">
        <f>IF(RES_hh_tesh!W13=0,0,RES_hh_tesh!W13/RES_summary!W$19)</f>
        <v>132.21929654018865</v>
      </c>
      <c r="X13" s="74">
        <f>IF(RES_hh_tesh!X13=0,0,RES_hh_tesh!X13/RES_summary!X$19)</f>
        <v>114.95180884772286</v>
      </c>
      <c r="Y13" s="74">
        <f>IF(RES_hh_tesh!Y13=0,0,RES_hh_tesh!Y13/RES_summary!Y$19)</f>
        <v>111.74216671892999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0.86990303219177956</v>
      </c>
      <c r="C14" s="76">
        <f>IF(RES_hh_tesh!C14=0,0,RES_hh_tesh!C14/RES_summary!C$19)</f>
        <v>0.97139548739536419</v>
      </c>
      <c r="D14" s="76">
        <f>IF(RES_hh_tesh!D14=0,0,RES_hh_tesh!D14/RES_summary!D$19)</f>
        <v>0.94529101724241915</v>
      </c>
      <c r="E14" s="76">
        <f>IF(RES_hh_tesh!E14=0,0,RES_hh_tesh!E14/RES_summary!E$19)</f>
        <v>0.99345579220967506</v>
      </c>
      <c r="F14" s="76">
        <f>IF(RES_hh_tesh!F14=0,0,RES_hh_tesh!F14/RES_summary!F$19)</f>
        <v>0.97269650337048252</v>
      </c>
      <c r="G14" s="76">
        <f>IF(RES_hh_tesh!G14=0,0,RES_hh_tesh!G14/RES_summary!G$19)</f>
        <v>0.99646383776624492</v>
      </c>
      <c r="H14" s="76">
        <f>IF(RES_hh_tesh!H14=0,0,RES_hh_tesh!H14/RES_summary!H$19)</f>
        <v>0.99026277094486426</v>
      </c>
      <c r="I14" s="76">
        <f>IF(RES_hh_tesh!I14=0,0,RES_hh_tesh!I14/RES_summary!I$19)</f>
        <v>0.98328222743080806</v>
      </c>
      <c r="J14" s="76">
        <f>IF(RES_hh_tesh!J14=0,0,RES_hh_tesh!J14/RES_summary!J$19)</f>
        <v>0.97516253676339704</v>
      </c>
      <c r="K14" s="76">
        <f>IF(RES_hh_tesh!K14=0,0,RES_hh_tesh!K14/RES_summary!K$19)</f>
        <v>1.0499234409356153</v>
      </c>
      <c r="L14" s="76">
        <f>IF(RES_hh_tesh!L14=0,0,RES_hh_tesh!L14/RES_summary!L$19)</f>
        <v>0.92470915052239266</v>
      </c>
      <c r="M14" s="76">
        <f>IF(RES_hh_tesh!M14=0,0,RES_hh_tesh!M14/RES_summary!M$19)</f>
        <v>0.9076241910425954</v>
      </c>
      <c r="N14" s="76">
        <f>IF(RES_hh_tesh!N14=0,0,RES_hh_tesh!N14/RES_summary!N$19)</f>
        <v>0.96070476350097556</v>
      </c>
      <c r="O14" s="76">
        <f>IF(RES_hh_tesh!O14=0,0,RES_hh_tesh!O14/RES_summary!O$19)</f>
        <v>0.88894389461995749</v>
      </c>
      <c r="P14" s="76">
        <f>IF(RES_hh_tesh!P14=0,0,RES_hh_tesh!P14/RES_summary!P$19)</f>
        <v>0.86594958592221072</v>
      </c>
      <c r="Q14" s="76">
        <f>IF(RES_hh_tesh!Q14=0,0,RES_hh_tesh!Q14/RES_summary!Q$19)</f>
        <v>0.77231894028303782</v>
      </c>
      <c r="R14" s="76">
        <f>IF(RES_hh_tesh!R14=0,0,RES_hh_tesh!R14/RES_summary!R$19)</f>
        <v>0.80003240644012419</v>
      </c>
      <c r="S14" s="76">
        <f>IF(RES_hh_tesh!S14=0,0,RES_hh_tesh!S14/RES_summary!S$19)</f>
        <v>0.84795596853847821</v>
      </c>
      <c r="T14" s="76">
        <f>IF(RES_hh_tesh!T14=0,0,RES_hh_tesh!T14/RES_summary!T$19)</f>
        <v>0.88541669577518134</v>
      </c>
      <c r="U14" s="76">
        <f>IF(RES_hh_tesh!U14=0,0,RES_hh_tesh!U14/RES_summary!U$19)</f>
        <v>0.84940755546748803</v>
      </c>
      <c r="V14" s="76">
        <f>IF(RES_hh_tesh!V14=0,0,RES_hh_tesh!V14/RES_summary!V$19)</f>
        <v>0.80846614758302981</v>
      </c>
      <c r="W14" s="76">
        <f>IF(RES_hh_tesh!W14=0,0,RES_hh_tesh!W14/RES_summary!W$19)</f>
        <v>0.86229412436715747</v>
      </c>
      <c r="X14" s="76">
        <f>IF(RES_hh_tesh!X14=0,0,RES_hh_tesh!X14/RES_summary!X$19)</f>
        <v>0.8121298118485818</v>
      </c>
      <c r="Y14" s="76">
        <f>IF(RES_hh_tesh!Y14=0,0,RES_hh_tesh!Y14/RES_summary!Y$19)</f>
        <v>0.76485656169557426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2.0404816292135742E-4</v>
      </c>
      <c r="C15" s="69">
        <f>IF(RES_hh_tesh!C15=0,0,RES_hh_tesh!C15/RES_summary!C$19)</f>
        <v>2.6887885128325814E-4</v>
      </c>
      <c r="D15" s="69">
        <f>IF(RES_hh_tesh!D15=0,0,RES_hh_tesh!D15/RES_summary!D$19)</f>
        <v>3.7234029176468384E-4</v>
      </c>
      <c r="E15" s="69">
        <f>IF(RES_hh_tesh!E15=0,0,RES_hh_tesh!E15/RES_summary!E$19)</f>
        <v>5.2740037016976303E-4</v>
      </c>
      <c r="F15" s="69">
        <f>IF(RES_hh_tesh!F15=0,0,RES_hh_tesh!F15/RES_summary!F$19)</f>
        <v>8.052029714953169E-4</v>
      </c>
      <c r="G15" s="69">
        <f>IF(RES_hh_tesh!G15=0,0,RES_hh_tesh!G15/RES_summary!G$19)</f>
        <v>1.3005383996356678E-3</v>
      </c>
      <c r="H15" s="69">
        <f>IF(RES_hh_tesh!H15=0,0,RES_hh_tesh!H15/RES_summary!H$19)</f>
        <v>4.7901826138415753E-3</v>
      </c>
      <c r="I15" s="69">
        <f>IF(RES_hh_tesh!I15=0,0,RES_hh_tesh!I15/RES_summary!I$19)</f>
        <v>5.7527688229736711E-3</v>
      </c>
      <c r="J15" s="69">
        <f>IF(RES_hh_tesh!J15=0,0,RES_hh_tesh!J15/RES_summary!J$19)</f>
        <v>8.1875024979903392E-3</v>
      </c>
      <c r="K15" s="69">
        <f>IF(RES_hh_tesh!K15=0,0,RES_hh_tesh!K15/RES_summary!K$19)</f>
        <v>1.0222081648027442E-2</v>
      </c>
      <c r="L15" s="69">
        <f>IF(RES_hh_tesh!L15=0,0,RES_hh_tesh!L15/RES_summary!L$19)</f>
        <v>2.9156442498241082E-2</v>
      </c>
      <c r="M15" s="69">
        <f>IF(RES_hh_tesh!M15=0,0,RES_hh_tesh!M15/RES_summary!M$19)</f>
        <v>1.6771905353367859E-2</v>
      </c>
      <c r="N15" s="69">
        <f>IF(RES_hh_tesh!N15=0,0,RES_hh_tesh!N15/RES_summary!N$19)</f>
        <v>2.0182588083015332E-2</v>
      </c>
      <c r="O15" s="69">
        <f>IF(RES_hh_tesh!O15=0,0,RES_hh_tesh!O15/RES_summary!O$19)</f>
        <v>2.0454836640581599E-2</v>
      </c>
      <c r="P15" s="69">
        <f>IF(RES_hh_tesh!P15=0,0,RES_hh_tesh!P15/RES_summary!P$19)</f>
        <v>3.1063147022823555E-2</v>
      </c>
      <c r="Q15" s="69">
        <f>IF(RES_hh_tesh!Q15=0,0,RES_hh_tesh!Q15/RES_summary!Q$19)</f>
        <v>2.5429647758160742E-2</v>
      </c>
      <c r="R15" s="69">
        <f>IF(RES_hh_tesh!R15=0,0,RES_hh_tesh!R15/RES_summary!R$19)</f>
        <v>2.869548864959862E-2</v>
      </c>
      <c r="S15" s="69">
        <f>IF(RES_hh_tesh!S15=0,0,RES_hh_tesh!S15/RES_summary!S$19)</f>
        <v>3.1282259886868259E-2</v>
      </c>
      <c r="T15" s="69">
        <f>IF(RES_hh_tesh!T15=0,0,RES_hh_tesh!T15/RES_summary!T$19)</f>
        <v>4.5258358589855177E-2</v>
      </c>
      <c r="U15" s="69">
        <f>IF(RES_hh_tesh!U15=0,0,RES_hh_tesh!U15/RES_summary!U$19)</f>
        <v>3.5296844855201445E-2</v>
      </c>
      <c r="V15" s="69">
        <f>IF(RES_hh_tesh!V15=0,0,RES_hh_tesh!V15/RES_summary!V$19)</f>
        <v>3.9746226325734907E-2</v>
      </c>
      <c r="W15" s="69">
        <f>IF(RES_hh_tesh!W15=0,0,RES_hh_tesh!W15/RES_summary!W$19)</f>
        <v>7.4275136431100536E-2</v>
      </c>
      <c r="X15" s="69">
        <f>IF(RES_hh_tesh!X15=0,0,RES_hh_tesh!X15/RES_summary!X$19)</f>
        <v>8.1544337584909463E-2</v>
      </c>
      <c r="Y15" s="69">
        <f>IF(RES_hh_tesh!Y15=0,0,RES_hh_tesh!Y15/RES_summary!Y$19)</f>
        <v>8.788954675412948E-2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2.0404816292135742E-4</v>
      </c>
      <c r="C16" s="72">
        <f>IF(RES_hh_tesh!C16=0,0,RES_hh_tesh!C16/RES_summary!C$19)</f>
        <v>2.6887885128325814E-4</v>
      </c>
      <c r="D16" s="72">
        <f>IF(RES_hh_tesh!D16=0,0,RES_hh_tesh!D16/RES_summary!D$19)</f>
        <v>3.7234029176468384E-4</v>
      </c>
      <c r="E16" s="72">
        <f>IF(RES_hh_tesh!E16=0,0,RES_hh_tesh!E16/RES_summary!E$19)</f>
        <v>5.2740037016976303E-4</v>
      </c>
      <c r="F16" s="72">
        <f>IF(RES_hh_tesh!F16=0,0,RES_hh_tesh!F16/RES_summary!F$19)</f>
        <v>8.052029714953169E-4</v>
      </c>
      <c r="G16" s="72">
        <f>IF(RES_hh_tesh!G16=0,0,RES_hh_tesh!G16/RES_summary!G$19)</f>
        <v>1.3005383996356678E-3</v>
      </c>
      <c r="H16" s="72">
        <f>IF(RES_hh_tesh!H16=0,0,RES_hh_tesh!H16/RES_summary!H$19)</f>
        <v>4.7901826138415753E-3</v>
      </c>
      <c r="I16" s="72">
        <f>IF(RES_hh_tesh!I16=0,0,RES_hh_tesh!I16/RES_summary!I$19)</f>
        <v>5.7527688229736711E-3</v>
      </c>
      <c r="J16" s="72">
        <f>IF(RES_hh_tesh!J16=0,0,RES_hh_tesh!J16/RES_summary!J$19)</f>
        <v>8.1875024979903392E-3</v>
      </c>
      <c r="K16" s="72">
        <f>IF(RES_hh_tesh!K16=0,0,RES_hh_tesh!K16/RES_summary!K$19)</f>
        <v>1.0222081648027442E-2</v>
      </c>
      <c r="L16" s="72">
        <f>IF(RES_hh_tesh!L16=0,0,RES_hh_tesh!L16/RES_summary!L$19)</f>
        <v>2.9156442498241082E-2</v>
      </c>
      <c r="M16" s="72">
        <f>IF(RES_hh_tesh!M16=0,0,RES_hh_tesh!M16/RES_summary!M$19)</f>
        <v>1.6771905353367859E-2</v>
      </c>
      <c r="N16" s="72">
        <f>IF(RES_hh_tesh!N16=0,0,RES_hh_tesh!N16/RES_summary!N$19)</f>
        <v>2.0182588083015332E-2</v>
      </c>
      <c r="O16" s="72">
        <f>IF(RES_hh_tesh!O16=0,0,RES_hh_tesh!O16/RES_summary!O$19)</f>
        <v>2.0454836640581599E-2</v>
      </c>
      <c r="P16" s="72">
        <f>IF(RES_hh_tesh!P16=0,0,RES_hh_tesh!P16/RES_summary!P$19)</f>
        <v>3.1063147022823555E-2</v>
      </c>
      <c r="Q16" s="72">
        <f>IF(RES_hh_tesh!Q16=0,0,RES_hh_tesh!Q16/RES_summary!Q$19)</f>
        <v>2.5429647758160742E-2</v>
      </c>
      <c r="R16" s="72">
        <f>IF(RES_hh_tesh!R16=0,0,RES_hh_tesh!R16/RES_summary!R$19)</f>
        <v>2.869548864959862E-2</v>
      </c>
      <c r="S16" s="72">
        <f>IF(RES_hh_tesh!S16=0,0,RES_hh_tesh!S16/RES_summary!S$19)</f>
        <v>3.1282259886868259E-2</v>
      </c>
      <c r="T16" s="72">
        <f>IF(RES_hh_tesh!T16=0,0,RES_hh_tesh!T16/RES_summary!T$19)</f>
        <v>4.5258358589855177E-2</v>
      </c>
      <c r="U16" s="72">
        <f>IF(RES_hh_tesh!U16=0,0,RES_hh_tesh!U16/RES_summary!U$19)</f>
        <v>3.5296844855201445E-2</v>
      </c>
      <c r="V16" s="72">
        <f>IF(RES_hh_tesh!V16=0,0,RES_hh_tesh!V16/RES_summary!V$19)</f>
        <v>3.9746226325734907E-2</v>
      </c>
      <c r="W16" s="72">
        <f>IF(RES_hh_tesh!W16=0,0,RES_hh_tesh!W16/RES_summary!W$19)</f>
        <v>7.4275136431100536E-2</v>
      </c>
      <c r="X16" s="72">
        <f>IF(RES_hh_tesh!X16=0,0,RES_hh_tesh!X16/RES_summary!X$19)</f>
        <v>8.1544337584909463E-2</v>
      </c>
      <c r="Y16" s="72">
        <f>IF(RES_hh_tesh!Y16=0,0,RES_hh_tesh!Y16/RES_summary!Y$19)</f>
        <v>8.788954675412948E-2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21.064821667295508</v>
      </c>
      <c r="C17" s="69">
        <f>IF(RES_hh_tesh!C17=0,0,RES_hh_tesh!C17/RES_summary!C$19)</f>
        <v>21.396649354920964</v>
      </c>
      <c r="D17" s="69">
        <f>IF(RES_hh_tesh!D17=0,0,RES_hh_tesh!D17/RES_summary!D$19)</f>
        <v>21.755122159927026</v>
      </c>
      <c r="E17" s="69">
        <f>IF(RES_hh_tesh!E17=0,0,RES_hh_tesh!E17/RES_summary!E$19)</f>
        <v>22.130584774138679</v>
      </c>
      <c r="F17" s="69">
        <f>IF(RES_hh_tesh!F17=0,0,RES_hh_tesh!F17/RES_summary!F$19)</f>
        <v>21.142341306986246</v>
      </c>
      <c r="G17" s="69">
        <f>IF(RES_hh_tesh!G17=0,0,RES_hh_tesh!G17/RES_summary!G$19)</f>
        <v>22.555847132361141</v>
      </c>
      <c r="H17" s="69">
        <f>IF(RES_hh_tesh!H17=0,0,RES_hh_tesh!H17/RES_summary!H$19)</f>
        <v>23.380825059398511</v>
      </c>
      <c r="I17" s="69">
        <f>IF(RES_hh_tesh!I17=0,0,RES_hh_tesh!I17/RES_summary!I$19)</f>
        <v>23.724726239236219</v>
      </c>
      <c r="J17" s="69">
        <f>IF(RES_hh_tesh!J17=0,0,RES_hh_tesh!J17/RES_summary!J$19)</f>
        <v>25.74437038352524</v>
      </c>
      <c r="K17" s="69">
        <f>IF(RES_hh_tesh!K17=0,0,RES_hh_tesh!K17/RES_summary!K$19)</f>
        <v>25.29110507773656</v>
      </c>
      <c r="L17" s="69">
        <f>IF(RES_hh_tesh!L17=0,0,RES_hh_tesh!L17/RES_summary!L$19)</f>
        <v>27.227444649617187</v>
      </c>
      <c r="M17" s="69">
        <f>IF(RES_hh_tesh!M17=0,0,RES_hh_tesh!M17/RES_summary!M$19)</f>
        <v>25.777524633808216</v>
      </c>
      <c r="N17" s="69">
        <f>IF(RES_hh_tesh!N17=0,0,RES_hh_tesh!N17/RES_summary!N$19)</f>
        <v>27.375552251381297</v>
      </c>
      <c r="O17" s="69">
        <f>IF(RES_hh_tesh!O17=0,0,RES_hh_tesh!O17/RES_summary!O$19)</f>
        <v>26.689394622928507</v>
      </c>
      <c r="P17" s="69">
        <f>IF(RES_hh_tesh!P17=0,0,RES_hh_tesh!P17/RES_summary!P$19)</f>
        <v>25.245008996559868</v>
      </c>
      <c r="Q17" s="69">
        <f>IF(RES_hh_tesh!Q17=0,0,RES_hh_tesh!Q17/RES_summary!Q$19)</f>
        <v>25.038245862764121</v>
      </c>
      <c r="R17" s="69">
        <f>IF(RES_hh_tesh!R17=0,0,RES_hh_tesh!R17/RES_summary!R$19)</f>
        <v>26.966321050062682</v>
      </c>
      <c r="S17" s="69">
        <f>IF(RES_hh_tesh!S17=0,0,RES_hh_tesh!S17/RES_summary!S$19)</f>
        <v>25.428582926811995</v>
      </c>
      <c r="T17" s="69">
        <f>IF(RES_hh_tesh!T17=0,0,RES_hh_tesh!T17/RES_summary!T$19)</f>
        <v>26.218672311186484</v>
      </c>
      <c r="U17" s="69">
        <f>IF(RES_hh_tesh!U17=0,0,RES_hh_tesh!U17/RES_summary!U$19)</f>
        <v>25.312750313415894</v>
      </c>
      <c r="V17" s="69">
        <f>IF(RES_hh_tesh!V17=0,0,RES_hh_tesh!V17/RES_summary!V$19)</f>
        <v>26.134799317021116</v>
      </c>
      <c r="W17" s="69">
        <f>IF(RES_hh_tesh!W17=0,0,RES_hh_tesh!W17/RES_summary!W$19)</f>
        <v>28.896284224841704</v>
      </c>
      <c r="X17" s="69">
        <f>IF(RES_hh_tesh!X17=0,0,RES_hh_tesh!X17/RES_summary!X$19)</f>
        <v>25.980666798637909</v>
      </c>
      <c r="Y17" s="69">
        <f>IF(RES_hh_tesh!Y17=0,0,RES_hh_tesh!Y17/RES_summary!Y$19)</f>
        <v>24.273890449061589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13.187445803151657</v>
      </c>
      <c r="C18" s="72">
        <f>IF(RES_hh_tesh!C18=0,0,RES_hh_tesh!C18/RES_summary!C$19)</f>
        <v>30.772793966060245</v>
      </c>
      <c r="D18" s="72">
        <f>IF(RES_hh_tesh!D18=0,0,RES_hh_tesh!D18/RES_summary!D$19)</f>
        <v>20.752531158183753</v>
      </c>
      <c r="E18" s="72">
        <f>IF(RES_hh_tesh!E18=0,0,RES_hh_tesh!E18/RES_summary!E$19)</f>
        <v>19.545750315648487</v>
      </c>
      <c r="F18" s="72">
        <f>IF(RES_hh_tesh!F18=0,0,RES_hh_tesh!F18/RES_summary!F$19)</f>
        <v>20.710675813201846</v>
      </c>
      <c r="G18" s="72">
        <f>IF(RES_hh_tesh!G18=0,0,RES_hh_tesh!G18/RES_summary!G$19)</f>
        <v>25.069478597103956</v>
      </c>
      <c r="H18" s="72">
        <f>IF(RES_hh_tesh!H18=0,0,RES_hh_tesh!H18/RES_summary!H$19)</f>
        <v>22.617096860403969</v>
      </c>
      <c r="I18" s="72">
        <f>IF(RES_hh_tesh!I18=0,0,RES_hh_tesh!I18/RES_summary!I$19)</f>
        <v>23.923894222420543</v>
      </c>
      <c r="J18" s="72">
        <f>IF(RES_hh_tesh!J18=0,0,RES_hh_tesh!J18/RES_summary!J$19)</f>
        <v>24.650679736172627</v>
      </c>
      <c r="K18" s="72">
        <f>IF(RES_hh_tesh!K18=0,0,RES_hh_tesh!K18/RES_summary!K$19)</f>
        <v>23.976776628981021</v>
      </c>
      <c r="L18" s="72">
        <f>IF(RES_hh_tesh!L18=0,0,RES_hh_tesh!L18/RES_summary!L$19)</f>
        <v>33.940940399882244</v>
      </c>
      <c r="M18" s="72">
        <f>IF(RES_hh_tesh!M18=0,0,RES_hh_tesh!M18/RES_summary!M$19)</f>
        <v>27.348411155742124</v>
      </c>
      <c r="N18" s="72">
        <f>IF(RES_hh_tesh!N18=0,0,RES_hh_tesh!N18/RES_summary!N$19)</f>
        <v>22.405825556153655</v>
      </c>
      <c r="O18" s="72">
        <f>IF(RES_hh_tesh!O18=0,0,RES_hh_tesh!O18/RES_summary!O$19)</f>
        <v>24.887529211266038</v>
      </c>
      <c r="P18" s="72">
        <f>IF(RES_hh_tesh!P18=0,0,RES_hh_tesh!P18/RES_summary!P$19)</f>
        <v>25.242721819401819</v>
      </c>
      <c r="Q18" s="72">
        <f>IF(RES_hh_tesh!Q18=0,0,RES_hh_tesh!Q18/RES_summary!Q$19)</f>
        <v>26.126017115276799</v>
      </c>
      <c r="R18" s="72">
        <f>IF(RES_hh_tesh!R18=0,0,RES_hh_tesh!R18/RES_summary!R$19)</f>
        <v>30.197219237145223</v>
      </c>
      <c r="S18" s="72">
        <f>IF(RES_hh_tesh!S18=0,0,RES_hh_tesh!S18/RES_summary!S$19)</f>
        <v>25.056814754873052</v>
      </c>
      <c r="T18" s="72">
        <f>IF(RES_hh_tesh!T18=0,0,RES_hh_tesh!T18/RES_summary!T$19)</f>
        <v>24.596753801576071</v>
      </c>
      <c r="U18" s="72">
        <f>IF(RES_hh_tesh!U18=0,0,RES_hh_tesh!U18/RES_summary!U$19)</f>
        <v>26.035263999762805</v>
      </c>
      <c r="V18" s="72">
        <f>IF(RES_hh_tesh!V18=0,0,RES_hh_tesh!V18/RES_summary!V$19)</f>
        <v>15.319135994244753</v>
      </c>
      <c r="W18" s="72">
        <f>IF(RES_hh_tesh!W18=0,0,RES_hh_tesh!W18/RES_summary!W$19)</f>
        <v>22.92692377097821</v>
      </c>
      <c r="X18" s="72">
        <f>IF(RES_hh_tesh!X18=0,0,RES_hh_tesh!X18/RES_summary!X$19)</f>
        <v>26.561707105637122</v>
      </c>
      <c r="Y18" s="72">
        <f>IF(RES_hh_tesh!Y18=0,0,RES_hh_tesh!Y18/RES_summary!Y$19)</f>
        <v>23.75904653630344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22.845070248835583</v>
      </c>
      <c r="C19" s="72">
        <f>IF(RES_hh_tesh!C19=0,0,RES_hh_tesh!C19/RES_summary!C$19)</f>
        <v>19.997631955360525</v>
      </c>
      <c r="D19" s="72">
        <f>IF(RES_hh_tesh!D19=0,0,RES_hh_tesh!D19/RES_summary!D$19)</f>
        <v>20.175959252176785</v>
      </c>
      <c r="E19" s="72">
        <f>IF(RES_hh_tesh!E19=0,0,RES_hh_tesh!E19/RES_summary!E$19)</f>
        <v>21.45484788127261</v>
      </c>
      <c r="F19" s="72">
        <f>IF(RES_hh_tesh!F19=0,0,RES_hh_tesh!F19/RES_summary!F$19)</f>
        <v>21.457937494510475</v>
      </c>
      <c r="G19" s="72">
        <f>IF(RES_hh_tesh!G19=0,0,RES_hh_tesh!G19/RES_summary!G$19)</f>
        <v>23.328169123607957</v>
      </c>
      <c r="H19" s="72">
        <f>IF(RES_hh_tesh!H19=0,0,RES_hh_tesh!H19/RES_summary!H$19)</f>
        <v>24.898941405459741</v>
      </c>
      <c r="I19" s="72">
        <f>IF(RES_hh_tesh!I19=0,0,RES_hh_tesh!I19/RES_summary!I$19)</f>
        <v>23.618895088462054</v>
      </c>
      <c r="J19" s="72">
        <f>IF(RES_hh_tesh!J19=0,0,RES_hh_tesh!J19/RES_summary!J$19)</f>
        <v>26.061936982711668</v>
      </c>
      <c r="K19" s="72">
        <f>IF(RES_hh_tesh!K19=0,0,RES_hh_tesh!K19/RES_summary!K$19)</f>
        <v>25.566923749600445</v>
      </c>
      <c r="L19" s="72">
        <f>IF(RES_hh_tesh!L19=0,0,RES_hh_tesh!L19/RES_summary!L$19)</f>
        <v>20.523180300274923</v>
      </c>
      <c r="M19" s="72">
        <f>IF(RES_hh_tesh!M19=0,0,RES_hh_tesh!M19/RES_summary!M$19)</f>
        <v>25.702869534780479</v>
      </c>
      <c r="N19" s="72">
        <f>IF(RES_hh_tesh!N19=0,0,RES_hh_tesh!N19/RES_summary!N$19)</f>
        <v>26.319599722272994</v>
      </c>
      <c r="O19" s="72">
        <f>IF(RES_hh_tesh!O19=0,0,RES_hh_tesh!O19/RES_summary!O$19)</f>
        <v>26.217236875360673</v>
      </c>
      <c r="P19" s="72">
        <f>IF(RES_hh_tesh!P19=0,0,RES_hh_tesh!P19/RES_summary!P$19)</f>
        <v>28.837718079708171</v>
      </c>
      <c r="Q19" s="72">
        <f>IF(RES_hh_tesh!Q19=0,0,RES_hh_tesh!Q19/RES_summary!Q$19)</f>
        <v>23.782498452779283</v>
      </c>
      <c r="R19" s="72">
        <f>IF(RES_hh_tesh!R19=0,0,RES_hh_tesh!R19/RES_summary!R$19)</f>
        <v>25.319909333055769</v>
      </c>
      <c r="S19" s="72">
        <f>IF(RES_hh_tesh!S19=0,0,RES_hh_tesh!S19/RES_summary!S$19)</f>
        <v>27.434334839439884</v>
      </c>
      <c r="T19" s="72">
        <f>IF(RES_hh_tesh!T19=0,0,RES_hh_tesh!T19/RES_summary!T$19)</f>
        <v>25.486320821700769</v>
      </c>
      <c r="U19" s="72">
        <f>IF(RES_hh_tesh!U19=0,0,RES_hh_tesh!U19/RES_summary!U$19)</f>
        <v>24.375239476940191</v>
      </c>
      <c r="V19" s="72">
        <f>IF(RES_hh_tesh!V19=0,0,RES_hh_tesh!V19/RES_summary!V$19)</f>
        <v>26.41895248586183</v>
      </c>
      <c r="W19" s="72">
        <f>IF(RES_hh_tesh!W19=0,0,RES_hh_tesh!W19/RES_summary!W$19)</f>
        <v>25.258325943813496</v>
      </c>
      <c r="X19" s="72">
        <f>IF(RES_hh_tesh!X19=0,0,RES_hh_tesh!X19/RES_summary!X$19)</f>
        <v>22.82963336350311</v>
      </c>
      <c r="Y19" s="72">
        <f>IF(RES_hh_tesh!Y19=0,0,RES_hh_tesh!Y19/RES_summary!Y$19)</f>
        <v>28.433341007059731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20.636646970256649</v>
      </c>
      <c r="C20" s="72">
        <f>IF(RES_hh_tesh!C20=0,0,RES_hh_tesh!C20/RES_summary!C$19)</f>
        <v>21.679918949279838</v>
      </c>
      <c r="D20" s="72">
        <f>IF(RES_hh_tesh!D20=0,0,RES_hh_tesh!D20/RES_summary!D$19)</f>
        <v>23.086395338655024</v>
      </c>
      <c r="E20" s="72">
        <f>IF(RES_hh_tesh!E20=0,0,RES_hh_tesh!E20/RES_summary!E$19)</f>
        <v>19.927759084471106</v>
      </c>
      <c r="F20" s="72">
        <f>IF(RES_hh_tesh!F20=0,0,RES_hh_tesh!F20/RES_summary!F$19)</f>
        <v>18.804260256988808</v>
      </c>
      <c r="G20" s="72">
        <f>IF(RES_hh_tesh!G20=0,0,RES_hh_tesh!G20/RES_summary!G$19)</f>
        <v>23.305476928617942</v>
      </c>
      <c r="H20" s="72">
        <f>IF(RES_hh_tesh!H20=0,0,RES_hh_tesh!H20/RES_summary!H$19)</f>
        <v>24.59659082300691</v>
      </c>
      <c r="I20" s="72">
        <f>IF(RES_hh_tesh!I20=0,0,RES_hh_tesh!I20/RES_summary!I$19)</f>
        <v>20.269884016412309</v>
      </c>
      <c r="J20" s="72">
        <f>IF(RES_hh_tesh!J20=0,0,RES_hh_tesh!J20/RES_summary!J$19)</f>
        <v>17.163496898896589</v>
      </c>
      <c r="K20" s="72">
        <f>IF(RES_hh_tesh!K20=0,0,RES_hh_tesh!K20/RES_summary!K$19)</f>
        <v>28.20265526910547</v>
      </c>
      <c r="L20" s="72">
        <f>IF(RES_hh_tesh!L20=0,0,RES_hh_tesh!L20/RES_summary!L$19)</f>
        <v>30.456146717087634</v>
      </c>
      <c r="M20" s="72">
        <f>IF(RES_hh_tesh!M20=0,0,RES_hh_tesh!M20/RES_summary!M$19)</f>
        <v>27.071137982151274</v>
      </c>
      <c r="N20" s="72">
        <f>IF(RES_hh_tesh!N20=0,0,RES_hh_tesh!N20/RES_summary!N$19)</f>
        <v>26.317089419593771</v>
      </c>
      <c r="O20" s="72">
        <f>IF(RES_hh_tesh!O20=0,0,RES_hh_tesh!O20/RES_summary!O$19)</f>
        <v>26.584091117995154</v>
      </c>
      <c r="P20" s="72">
        <f>IF(RES_hh_tesh!P20=0,0,RES_hh_tesh!P20/RES_summary!P$19)</f>
        <v>25.072568179342131</v>
      </c>
      <c r="Q20" s="72">
        <f>IF(RES_hh_tesh!Q20=0,0,RES_hh_tesh!Q20/RES_summary!Q$19)</f>
        <v>25.30423838775258</v>
      </c>
      <c r="R20" s="72">
        <f>IF(RES_hh_tesh!R20=0,0,RES_hh_tesh!R20/RES_summary!R$19)</f>
        <v>26.69076175897105</v>
      </c>
      <c r="S20" s="72">
        <f>IF(RES_hh_tesh!S20=0,0,RES_hh_tesh!S20/RES_summary!S$19)</f>
        <v>25.248301909987596</v>
      </c>
      <c r="T20" s="72">
        <f>IF(RES_hh_tesh!T20=0,0,RES_hh_tesh!T20/RES_summary!T$19)</f>
        <v>26.322987385523021</v>
      </c>
      <c r="U20" s="72">
        <f>IF(RES_hh_tesh!U20=0,0,RES_hh_tesh!U20/RES_summary!U$19)</f>
        <v>26.259939618249852</v>
      </c>
      <c r="V20" s="72">
        <f>IF(RES_hh_tesh!V20=0,0,RES_hh_tesh!V20/RES_summary!V$19)</f>
        <v>28.332206802976994</v>
      </c>
      <c r="W20" s="72">
        <f>IF(RES_hh_tesh!W20=0,0,RES_hh_tesh!W20/RES_summary!W$19)</f>
        <v>26.964365964727047</v>
      </c>
      <c r="X20" s="72">
        <f>IF(RES_hh_tesh!X20=0,0,RES_hh_tesh!X20/RES_summary!X$19)</f>
        <v>26.069525973838726</v>
      </c>
      <c r="Y20" s="72">
        <f>IF(RES_hh_tesh!Y20=0,0,RES_hh_tesh!Y20/RES_summary!Y$19)</f>
        <v>24.907350928163488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20.823330574010313</v>
      </c>
      <c r="C21" s="72">
        <f>IF(RES_hh_tesh!C21=0,0,RES_hh_tesh!C21/RES_summary!C$19)</f>
        <v>20.993009955718907</v>
      </c>
      <c r="D21" s="72">
        <f>IF(RES_hh_tesh!D21=0,0,RES_hh_tesh!D21/RES_summary!D$19)</f>
        <v>21.729152614766857</v>
      </c>
      <c r="E21" s="72">
        <f>IF(RES_hh_tesh!E21=0,0,RES_hh_tesh!E21/RES_summary!E$19)</f>
        <v>21.908196428113595</v>
      </c>
      <c r="F21" s="72">
        <f>IF(RES_hh_tesh!F21=0,0,RES_hh_tesh!F21/RES_summary!F$19)</f>
        <v>21.635888099743674</v>
      </c>
      <c r="G21" s="72">
        <f>IF(RES_hh_tesh!G21=0,0,RES_hh_tesh!G21/RES_summary!G$19)</f>
        <v>22.645011604043695</v>
      </c>
      <c r="H21" s="72">
        <f>IF(RES_hh_tesh!H21=0,0,RES_hh_tesh!H21/RES_summary!H$19)</f>
        <v>23.132044624041352</v>
      </c>
      <c r="I21" s="72">
        <f>IF(RES_hh_tesh!I21=0,0,RES_hh_tesh!I21/RES_summary!I$19)</f>
        <v>24.357449456196864</v>
      </c>
      <c r="J21" s="72">
        <f>IF(RES_hh_tesh!J21=0,0,RES_hh_tesh!J21/RES_summary!J$19)</f>
        <v>26.394988355234783</v>
      </c>
      <c r="K21" s="72">
        <f>IF(RES_hh_tesh!K21=0,0,RES_hh_tesh!K21/RES_summary!K$19)</f>
        <v>22.306742407590427</v>
      </c>
      <c r="L21" s="72">
        <f>IF(RES_hh_tesh!L21=0,0,RES_hh_tesh!L21/RES_summary!L$19)</f>
        <v>30.105655497381463</v>
      </c>
      <c r="M21" s="72">
        <f>IF(RES_hh_tesh!M21=0,0,RES_hh_tesh!M21/RES_summary!M$19)</f>
        <v>25.886435497971778</v>
      </c>
      <c r="N21" s="72">
        <f>IF(RES_hh_tesh!N21=0,0,RES_hh_tesh!N21/RES_summary!N$19)</f>
        <v>26.27962489384813</v>
      </c>
      <c r="O21" s="72">
        <f>IF(RES_hh_tesh!O21=0,0,RES_hh_tesh!O21/RES_summary!O$19)</f>
        <v>26.241634821997287</v>
      </c>
      <c r="P21" s="72">
        <f>IF(RES_hh_tesh!P21=0,0,RES_hh_tesh!P21/RES_summary!P$19)</f>
        <v>24.813691020427285</v>
      </c>
      <c r="Q21" s="72">
        <f>IF(RES_hh_tesh!Q21=0,0,RES_hh_tesh!Q21/RES_summary!Q$19)</f>
        <v>25.185149580168506</v>
      </c>
      <c r="R21" s="72">
        <f>IF(RES_hh_tesh!R21=0,0,RES_hh_tesh!R21/RES_summary!R$19)</f>
        <v>27.086432478690444</v>
      </c>
      <c r="S21" s="72">
        <f>IF(RES_hh_tesh!S21=0,0,RES_hh_tesh!S21/RES_summary!S$19)</f>
        <v>25.379116829815391</v>
      </c>
      <c r="T21" s="72">
        <f>IF(RES_hh_tesh!T21=0,0,RES_hh_tesh!T21/RES_summary!T$19)</f>
        <v>26.835504305980447</v>
      </c>
      <c r="U21" s="72">
        <f>IF(RES_hh_tesh!U21=0,0,RES_hh_tesh!U21/RES_summary!U$19)</f>
        <v>25.036935036806717</v>
      </c>
      <c r="V21" s="72">
        <f>IF(RES_hh_tesh!V21=0,0,RES_hh_tesh!V21/RES_summary!V$19)</f>
        <v>26.705220249262418</v>
      </c>
      <c r="W21" s="72">
        <f>IF(RES_hh_tesh!W21=0,0,RES_hh_tesh!W21/RES_summary!W$19)</f>
        <v>29.196328424260777</v>
      </c>
      <c r="X21" s="72">
        <f>IF(RES_hh_tesh!X21=0,0,RES_hh_tesh!X21/RES_summary!X$19)</f>
        <v>26.909290440468261</v>
      </c>
      <c r="Y21" s="72">
        <f>IF(RES_hh_tesh!Y21=0,0,RES_hh_tesh!Y21/RES_summary!Y$19)</f>
        <v>23.021114786212248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21.113258034309418</v>
      </c>
      <c r="C22" s="72">
        <f>IF(RES_hh_tesh!C22=0,0,RES_hh_tesh!C22/RES_summary!C$19)</f>
        <v>21.549264341451025</v>
      </c>
      <c r="D22" s="72">
        <f>IF(RES_hh_tesh!D22=0,0,RES_hh_tesh!D22/RES_summary!D$19)</f>
        <v>21.541917494612189</v>
      </c>
      <c r="E22" s="72">
        <f>IF(RES_hh_tesh!E22=0,0,RES_hh_tesh!E22/RES_summary!E$19)</f>
        <v>21.718979001465929</v>
      </c>
      <c r="F22" s="72">
        <f>IF(RES_hh_tesh!F22=0,0,RES_hh_tesh!F22/RES_summary!F$19)</f>
        <v>21.79499022582096</v>
      </c>
      <c r="G22" s="72">
        <f>IF(RES_hh_tesh!G22=0,0,RES_hh_tesh!G22/RES_summary!G$19)</f>
        <v>23.295354659985055</v>
      </c>
      <c r="H22" s="72">
        <f>IF(RES_hh_tesh!H22=0,0,RES_hh_tesh!H22/RES_summary!H$19)</f>
        <v>22.893781228945688</v>
      </c>
      <c r="I22" s="72">
        <f>IF(RES_hh_tesh!I22=0,0,RES_hh_tesh!I22/RES_summary!I$19)</f>
        <v>22.805322920423929</v>
      </c>
      <c r="J22" s="72">
        <f>IF(RES_hh_tesh!J22=0,0,RES_hh_tesh!J22/RES_summary!J$19)</f>
        <v>22.007685599921999</v>
      </c>
      <c r="K22" s="72">
        <f>IF(RES_hh_tesh!K22=0,0,RES_hh_tesh!K22/RES_summary!K$19)</f>
        <v>25.62813736211254</v>
      </c>
      <c r="L22" s="72">
        <f>IF(RES_hh_tesh!L22=0,0,RES_hh_tesh!L22/RES_summary!L$19)</f>
        <v>25.160068153607838</v>
      </c>
      <c r="M22" s="72">
        <f>IF(RES_hh_tesh!M22=0,0,RES_hh_tesh!M22/RES_summary!M$19)</f>
        <v>26.482385693143577</v>
      </c>
      <c r="N22" s="72">
        <f>IF(RES_hh_tesh!N22=0,0,RES_hh_tesh!N22/RES_summary!N$19)</f>
        <v>29.242461351744627</v>
      </c>
      <c r="O22" s="72">
        <f>IF(RES_hh_tesh!O22=0,0,RES_hh_tesh!O22/RES_summary!O$19)</f>
        <v>26.355296377764152</v>
      </c>
      <c r="P22" s="72">
        <f>IF(RES_hh_tesh!P22=0,0,RES_hh_tesh!P22/RES_summary!P$19)</f>
        <v>27.007298502638697</v>
      </c>
      <c r="Q22" s="72">
        <f>IF(RES_hh_tesh!Q22=0,0,RES_hh_tesh!Q22/RES_summary!Q$19)</f>
        <v>22.88479085216369</v>
      </c>
      <c r="R22" s="72">
        <f>IF(RES_hh_tesh!R22=0,0,RES_hh_tesh!R22/RES_summary!R$19)</f>
        <v>23.283581299876662</v>
      </c>
      <c r="S22" s="72">
        <f>IF(RES_hh_tesh!S22=0,0,RES_hh_tesh!S22/RES_summary!S$19)</f>
        <v>26.227997253250471</v>
      </c>
      <c r="T22" s="72">
        <f>IF(RES_hh_tesh!T22=0,0,RES_hh_tesh!T22/RES_summary!T$19)</f>
        <v>27.418209133321657</v>
      </c>
      <c r="U22" s="72">
        <f>IF(RES_hh_tesh!U22=0,0,RES_hh_tesh!U22/RES_summary!U$19)</f>
        <v>26.627629707003464</v>
      </c>
      <c r="V22" s="72">
        <f>IF(RES_hh_tesh!V22=0,0,RES_hh_tesh!V22/RES_summary!V$19)</f>
        <v>25.315484072620038</v>
      </c>
      <c r="W22" s="72">
        <f>IF(RES_hh_tesh!W22=0,0,RES_hh_tesh!W22/RES_summary!W$19)</f>
        <v>27.008114629119614</v>
      </c>
      <c r="X22" s="72">
        <f>IF(RES_hh_tesh!X22=0,0,RES_hh_tesh!X22/RES_summary!X$19)</f>
        <v>26.023471985968541</v>
      </c>
      <c r="Y22" s="72">
        <f>IF(RES_hh_tesh!Y22=0,0,RES_hh_tesh!Y22/RES_summary!Y$19)</f>
        <v>24.770963286231716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21.30291482852035</v>
      </c>
      <c r="C24" s="72">
        <f>IF(RES_hh_tesh!C24=0,0,RES_hh_tesh!C24/RES_summary!C$19)</f>
        <v>21.210669015700635</v>
      </c>
      <c r="D24" s="72">
        <f>IF(RES_hh_tesh!D24=0,0,RES_hh_tesh!D24/RES_summary!D$19)</f>
        <v>22.058073006377178</v>
      </c>
      <c r="E24" s="72">
        <f>IF(RES_hh_tesh!E24=0,0,RES_hh_tesh!E24/RES_summary!E$19)</f>
        <v>22.409967029896436</v>
      </c>
      <c r="F24" s="72">
        <f>IF(RES_hh_tesh!F24=0,0,RES_hh_tesh!F24/RES_summary!F$19)</f>
        <v>20.706135765491894</v>
      </c>
      <c r="G24" s="72">
        <f>IF(RES_hh_tesh!G24=0,0,RES_hh_tesh!G24/RES_summary!G$19)</f>
        <v>22.235830141843859</v>
      </c>
      <c r="H24" s="72">
        <f>IF(RES_hh_tesh!H24=0,0,RES_hh_tesh!H24/RES_summary!H$19)</f>
        <v>23.595622760706942</v>
      </c>
      <c r="I24" s="72">
        <f>IF(RES_hh_tesh!I24=0,0,RES_hh_tesh!I24/RES_summary!I$19)</f>
        <v>24.290179616958518</v>
      </c>
      <c r="J24" s="72">
        <f>IF(RES_hh_tesh!J24=0,0,RES_hh_tesh!J24/RES_summary!J$19)</f>
        <v>25.643326630765877</v>
      </c>
      <c r="K24" s="72">
        <f>IF(RES_hh_tesh!K24=0,0,RES_hh_tesh!K24/RES_summary!K$19)</f>
        <v>23.62637624052007</v>
      </c>
      <c r="L24" s="72">
        <f>IF(RES_hh_tesh!L24=0,0,RES_hh_tesh!L24/RES_summary!L$19)</f>
        <v>27.992245773874096</v>
      </c>
      <c r="M24" s="72">
        <f>IF(RES_hh_tesh!M24=0,0,RES_hh_tesh!M24/RES_summary!M$19)</f>
        <v>25.860524577420794</v>
      </c>
      <c r="N24" s="72">
        <f>IF(RES_hh_tesh!N24=0,0,RES_hh_tesh!N24/RES_summary!N$19)</f>
        <v>27.060740620524157</v>
      </c>
      <c r="O24" s="72">
        <f>IF(RES_hh_tesh!O24=0,0,RES_hh_tesh!O24/RES_summary!O$19)</f>
        <v>26.950645703816697</v>
      </c>
      <c r="P24" s="72">
        <f>IF(RES_hh_tesh!P24=0,0,RES_hh_tesh!P24/RES_summary!P$19)</f>
        <v>24.258034835565411</v>
      </c>
      <c r="Q24" s="72">
        <f>IF(RES_hh_tesh!Q24=0,0,RES_hh_tesh!Q24/RES_summary!Q$19)</f>
        <v>25.697700352799341</v>
      </c>
      <c r="R24" s="72">
        <f>IF(RES_hh_tesh!R24=0,0,RES_hh_tesh!R24/RES_summary!R$19)</f>
        <v>28.685404247191681</v>
      </c>
      <c r="S24" s="72">
        <f>IF(RES_hh_tesh!S24=0,0,RES_hh_tesh!S24/RES_summary!S$19)</f>
        <v>25.432325408447323</v>
      </c>
      <c r="T24" s="72">
        <f>IF(RES_hh_tesh!T24=0,0,RES_hh_tesh!T24/RES_summary!T$19)</f>
        <v>25.439022004794595</v>
      </c>
      <c r="U24" s="72">
        <f>IF(RES_hh_tesh!U24=0,0,RES_hh_tesh!U24/RES_summary!U$19)</f>
        <v>24.738180420072311</v>
      </c>
      <c r="V24" s="72">
        <f>IF(RES_hh_tesh!V24=0,0,RES_hh_tesh!V24/RES_summary!V$19)</f>
        <v>25.872124542827482</v>
      </c>
      <c r="W24" s="72">
        <f>IF(RES_hh_tesh!W24=0,0,RES_hh_tesh!W24/RES_summary!W$19)</f>
        <v>30.278618341774457</v>
      </c>
      <c r="X24" s="72">
        <f>IF(RES_hh_tesh!X24=0,0,RES_hh_tesh!X24/RES_summary!X$19)</f>
        <v>25.837670069639394</v>
      </c>
      <c r="Y24" s="72">
        <f>IF(RES_hh_tesh!Y24=0,0,RES_hh_tesh!Y24/RES_summary!Y$19)</f>
        <v>24.053187816858209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20.462321532009174</v>
      </c>
      <c r="C25" s="74">
        <f>IF(RES_hh_tesh!C25=0,0,RES_hh_tesh!C25/RES_summary!C$19)</f>
        <v>20.515586414733182</v>
      </c>
      <c r="D25" s="74">
        <f>IF(RES_hh_tesh!D25=0,0,RES_hh_tesh!D25/RES_summary!D$19)</f>
        <v>21.258131085490401</v>
      </c>
      <c r="E25" s="74">
        <f>IF(RES_hh_tesh!E25=0,0,RES_hh_tesh!E25/RES_summary!E$19)</f>
        <v>23.044673354032785</v>
      </c>
      <c r="F25" s="74">
        <f>IF(RES_hh_tesh!F25=0,0,RES_hh_tesh!F25/RES_summary!F$19)</f>
        <v>20.464167005982144</v>
      </c>
      <c r="G25" s="74">
        <f>IF(RES_hh_tesh!G25=0,0,RES_hh_tesh!G25/RES_summary!G$19)</f>
        <v>21.171136343459125</v>
      </c>
      <c r="H25" s="74">
        <f>IF(RES_hh_tesh!H25=0,0,RES_hh_tesh!H25/RES_summary!H$19)</f>
        <v>23.972803350441602</v>
      </c>
      <c r="I25" s="74">
        <f>IF(RES_hh_tesh!I25=0,0,RES_hh_tesh!I25/RES_summary!I$19)</f>
        <v>24.175262745413214</v>
      </c>
      <c r="J25" s="74">
        <f>IF(RES_hh_tesh!J25=0,0,RES_hh_tesh!J25/RES_summary!J$19)</f>
        <v>33.200328911766753</v>
      </c>
      <c r="K25" s="74">
        <f>IF(RES_hh_tesh!K25=0,0,RES_hh_tesh!K25/RES_summary!K$19)</f>
        <v>29.075179231343906</v>
      </c>
      <c r="L25" s="74">
        <f>IF(RES_hh_tesh!L25=0,0,RES_hh_tesh!L25/RES_summary!L$19)</f>
        <v>27.855659939356446</v>
      </c>
      <c r="M25" s="74">
        <f>IF(RES_hh_tesh!M25=0,0,RES_hh_tesh!M25/RES_summary!M$19)</f>
        <v>23.495288818007023</v>
      </c>
      <c r="N25" s="74">
        <f>IF(RES_hh_tesh!N25=0,0,RES_hh_tesh!N25/RES_summary!N$19)</f>
        <v>24.382428223041142</v>
      </c>
      <c r="O25" s="74">
        <f>IF(RES_hh_tesh!O25=0,0,RES_hh_tesh!O25/RES_summary!O$19)</f>
        <v>27.255398256882444</v>
      </c>
      <c r="P25" s="74">
        <f>IF(RES_hh_tesh!P25=0,0,RES_hh_tesh!P25/RES_summary!P$19)</f>
        <v>23.638160138716309</v>
      </c>
      <c r="Q25" s="74">
        <f>IF(RES_hh_tesh!Q25=0,0,RES_hh_tesh!Q25/RES_summary!Q$19)</f>
        <v>28.514080835594772</v>
      </c>
      <c r="R25" s="74">
        <f>IF(RES_hh_tesh!R25=0,0,RES_hh_tesh!R25/RES_summary!R$19)</f>
        <v>31.055724154572708</v>
      </c>
      <c r="S25" s="74">
        <f>IF(RES_hh_tesh!S25=0,0,RES_hh_tesh!S25/RES_summary!S$19)</f>
        <v>23.400145616135962</v>
      </c>
      <c r="T25" s="74">
        <f>IF(RES_hh_tesh!T25=0,0,RES_hh_tesh!T25/RES_summary!T$19)</f>
        <v>24.991525193642897</v>
      </c>
      <c r="U25" s="74">
        <f>IF(RES_hh_tesh!U25=0,0,RES_hh_tesh!U25/RES_summary!U$19)</f>
        <v>23.645003178073203</v>
      </c>
      <c r="V25" s="74">
        <f>IF(RES_hh_tesh!V25=0,0,RES_hh_tesh!V25/RES_summary!V$19)</f>
        <v>28.003865078724118</v>
      </c>
      <c r="W25" s="74">
        <f>IF(RES_hh_tesh!W25=0,0,RES_hh_tesh!W25/RES_summary!W$19)</f>
        <v>29.409321542392711</v>
      </c>
      <c r="X25" s="74">
        <f>IF(RES_hh_tesh!X25=0,0,RES_hh_tesh!X25/RES_summary!X$19)</f>
        <v>25.761411251308505</v>
      </c>
      <c r="Y25" s="74">
        <f>IF(RES_hh_tesh!Y25=0,0,RES_hh_tesh!Y25/RES_summary!Y$19)</f>
        <v>24.237744687956429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X26" s="77">
        <f>IF(RES_hh_tesh!X26=0,0,RES_hh_tesh!X26/RES_summary!X$19)</f>
        <v>0</v>
      </c>
      <c r="Y26" s="77">
        <f>IF(RES_hh_tesh!Y26=0,0,RES_hh_tesh!Y26/RES_summary!Y$19)</f>
        <v>0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6.7937252611442434</v>
      </c>
      <c r="C27" s="69">
        <f>IF(RES_hh_tesh!C27=0,0,RES_hh_tesh!C27/RES_summary!C$19)</f>
        <v>6.8407498346229998</v>
      </c>
      <c r="D27" s="69">
        <f>IF(RES_hh_tesh!D27=0,0,RES_hh_tesh!D27/RES_summary!D$19)</f>
        <v>7.4779207784395219</v>
      </c>
      <c r="E27" s="69">
        <f>IF(RES_hh_tesh!E27=0,0,RES_hh_tesh!E27/RES_summary!E$19)</f>
        <v>8.0477136609216799</v>
      </c>
      <c r="F27" s="69">
        <f>IF(RES_hh_tesh!F27=0,0,RES_hh_tesh!F27/RES_summary!F$19)</f>
        <v>8.5760277918087606</v>
      </c>
      <c r="G27" s="69">
        <f>IF(RES_hh_tesh!G27=0,0,RES_hh_tesh!G27/RES_summary!G$19)</f>
        <v>8.47392275132305</v>
      </c>
      <c r="H27" s="69">
        <f>IF(RES_hh_tesh!H27=0,0,RES_hh_tesh!H27/RES_summary!H$19)</f>
        <v>8.8234298834637759</v>
      </c>
      <c r="I27" s="69">
        <f>IF(RES_hh_tesh!I27=0,0,RES_hh_tesh!I27/RES_summary!I$19)</f>
        <v>8.3816474696971586</v>
      </c>
      <c r="J27" s="69">
        <f>IF(RES_hh_tesh!J27=0,0,RES_hh_tesh!J27/RES_summary!J$19)</f>
        <v>8.8358147346858367</v>
      </c>
      <c r="K27" s="69">
        <f>IF(RES_hh_tesh!K27=0,0,RES_hh_tesh!K27/RES_summary!K$19)</f>
        <v>8.7181334530619488</v>
      </c>
      <c r="L27" s="69">
        <f>IF(RES_hh_tesh!L27=0,0,RES_hh_tesh!L27/RES_summary!L$19)</f>
        <v>8.9571683046078494</v>
      </c>
      <c r="M27" s="69">
        <f>IF(RES_hh_tesh!M27=0,0,RES_hh_tesh!M27/RES_summary!M$19)</f>
        <v>8.3533392035481047</v>
      </c>
      <c r="N27" s="69">
        <f>IF(RES_hh_tesh!N27=0,0,RES_hh_tesh!N27/RES_summary!N$19)</f>
        <v>8.5522147213437414</v>
      </c>
      <c r="O27" s="69">
        <f>IF(RES_hh_tesh!O27=0,0,RES_hh_tesh!O27/RES_summary!O$19)</f>
        <v>8.1601924025061514</v>
      </c>
      <c r="P27" s="69">
        <f>IF(RES_hh_tesh!P27=0,0,RES_hh_tesh!P27/RES_summary!P$19)</f>
        <v>8.0675639069503067</v>
      </c>
      <c r="Q27" s="69">
        <f>IF(RES_hh_tesh!Q27=0,0,RES_hh_tesh!Q27/RES_summary!Q$19)</f>
        <v>7.2299725771907202</v>
      </c>
      <c r="R27" s="69">
        <f>IF(RES_hh_tesh!R27=0,0,RES_hh_tesh!R27/RES_summary!R$19)</f>
        <v>7.4059843061023809</v>
      </c>
      <c r="S27" s="69">
        <f>IF(RES_hh_tesh!S27=0,0,RES_hh_tesh!S27/RES_summary!S$19)</f>
        <v>7.0399428315738097</v>
      </c>
      <c r="T27" s="69">
        <f>IF(RES_hh_tesh!T27=0,0,RES_hh_tesh!T27/RES_summary!T$19)</f>
        <v>6.9275637056446797</v>
      </c>
      <c r="U27" s="69">
        <f>IF(RES_hh_tesh!U27=0,0,RES_hh_tesh!U27/RES_summary!U$19)</f>
        <v>6.4857539314232744</v>
      </c>
      <c r="V27" s="69">
        <f>IF(RES_hh_tesh!V27=0,0,RES_hh_tesh!V27/RES_summary!V$19)</f>
        <v>6.7140879801480402</v>
      </c>
      <c r="W27" s="69">
        <f>IF(RES_hh_tesh!W27=0,0,RES_hh_tesh!W27/RES_summary!W$19)</f>
        <v>6.8897979567576799</v>
      </c>
      <c r="X27" s="69">
        <f>IF(RES_hh_tesh!X27=0,0,RES_hh_tesh!X27/RES_summary!X$19)</f>
        <v>6.691041692460824</v>
      </c>
      <c r="Y27" s="69">
        <f>IF(RES_hh_tesh!Y27=0,0,RES_hh_tesh!Y27/RES_summary!Y$19)</f>
        <v>7.507828518787921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4.0175727278264191</v>
      </c>
      <c r="C28" s="72">
        <f>IF(RES_hh_tesh!C28=0,0,RES_hh_tesh!C28/RES_summary!C$19)</f>
        <v>10.053934578339856</v>
      </c>
      <c r="D28" s="72">
        <f>IF(RES_hh_tesh!D28=0,0,RES_hh_tesh!D28/RES_summary!D$19)</f>
        <v>7.595657884499496</v>
      </c>
      <c r="E28" s="72">
        <f>IF(RES_hh_tesh!E28=0,0,RES_hh_tesh!E28/RES_summary!E$19)</f>
        <v>6.9350956994773956</v>
      </c>
      <c r="F28" s="72">
        <f>IF(RES_hh_tesh!F28=0,0,RES_hh_tesh!F28/RES_summary!F$19)</f>
        <v>7.8711047324426895</v>
      </c>
      <c r="G28" s="72">
        <f>IF(RES_hh_tesh!G28=0,0,RES_hh_tesh!G28/RES_summary!G$19)</f>
        <v>9.2286052832829473</v>
      </c>
      <c r="H28" s="72">
        <f>IF(RES_hh_tesh!H28=0,0,RES_hh_tesh!H28/RES_summary!H$19)</f>
        <v>8.3280448646316252</v>
      </c>
      <c r="I28" s="72">
        <f>IF(RES_hh_tesh!I28=0,0,RES_hh_tesh!I28/RES_summary!I$19)</f>
        <v>8.7176037926080614</v>
      </c>
      <c r="J28" s="72">
        <f>IF(RES_hh_tesh!J28=0,0,RES_hh_tesh!J28/RES_summary!J$19)</f>
        <v>8.4248306828995094</v>
      </c>
      <c r="K28" s="72">
        <f>IF(RES_hh_tesh!K28=0,0,RES_hh_tesh!K28/RES_summary!K$19)</f>
        <v>8.6952631068854611</v>
      </c>
      <c r="L28" s="72">
        <f>IF(RES_hh_tesh!L28=0,0,RES_hh_tesh!L28/RES_summary!L$19)</f>
        <v>14.361027773447232</v>
      </c>
      <c r="M28" s="72">
        <f>IF(RES_hh_tesh!M28=0,0,RES_hh_tesh!M28/RES_summary!M$19)</f>
        <v>12.736804611255417</v>
      </c>
      <c r="N28" s="72">
        <f>IF(RES_hh_tesh!N28=0,0,RES_hh_tesh!N28/RES_summary!N$19)</f>
        <v>8.3334417451474128</v>
      </c>
      <c r="O28" s="72">
        <f>IF(RES_hh_tesh!O28=0,0,RES_hh_tesh!O28/RES_summary!O$19)</f>
        <v>7.8080384691142957</v>
      </c>
      <c r="P28" s="72">
        <f>IF(RES_hh_tesh!P28=0,0,RES_hh_tesh!P28/RES_summary!P$19)</f>
        <v>7.8358095930442921</v>
      </c>
      <c r="Q28" s="72">
        <f>IF(RES_hh_tesh!Q28=0,0,RES_hh_tesh!Q28/RES_summary!Q$19)</f>
        <v>7.9410357833896459</v>
      </c>
      <c r="R28" s="72">
        <f>IF(RES_hh_tesh!R28=0,0,RES_hh_tesh!R28/RES_summary!R$19)</f>
        <v>8.8165340381686299</v>
      </c>
      <c r="S28" s="72">
        <f>IF(RES_hh_tesh!S28=0,0,RES_hh_tesh!S28/RES_summary!S$19)</f>
        <v>7.2876248008671114</v>
      </c>
      <c r="T28" s="72">
        <f>IF(RES_hh_tesh!T28=0,0,RES_hh_tesh!T28/RES_summary!T$19)</f>
        <v>6.5591190227856782</v>
      </c>
      <c r="U28" s="72">
        <f>IF(RES_hh_tesh!U28=0,0,RES_hh_tesh!U28/RES_summary!U$19)</f>
        <v>5.4266157526957288</v>
      </c>
      <c r="V28" s="72">
        <f>IF(RES_hh_tesh!V28=0,0,RES_hh_tesh!V28/RES_summary!V$19)</f>
        <v>7.2477882049337756</v>
      </c>
      <c r="W28" s="72">
        <f>IF(RES_hh_tesh!W28=0,0,RES_hh_tesh!W28/RES_summary!W$19)</f>
        <v>8.5253978325241775</v>
      </c>
      <c r="X28" s="72">
        <f>IF(RES_hh_tesh!X28=0,0,RES_hh_tesh!X28/RES_summary!X$19)</f>
        <v>6.8993614646357635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6.9012559500336224</v>
      </c>
      <c r="C29" s="72">
        <f>IF(RES_hh_tesh!C29=0,0,RES_hh_tesh!C29/RES_summary!C$19)</f>
        <v>6.88307354678766</v>
      </c>
      <c r="D29" s="72">
        <f>IF(RES_hh_tesh!D29=0,0,RES_hh_tesh!D29/RES_summary!D$19)</f>
        <v>7.4481108569472489</v>
      </c>
      <c r="E29" s="72">
        <f>IF(RES_hh_tesh!E29=0,0,RES_hh_tesh!E29/RES_summary!E$19)</f>
        <v>7.7965822657615895</v>
      </c>
      <c r="F29" s="72">
        <f>IF(RES_hh_tesh!F29=0,0,RES_hh_tesh!F29/RES_summary!F$19)</f>
        <v>8.3937246823976963</v>
      </c>
      <c r="G29" s="72">
        <f>IF(RES_hh_tesh!G29=0,0,RES_hh_tesh!G29/RES_summary!G$19)</f>
        <v>8.7576942138861416</v>
      </c>
      <c r="H29" s="72">
        <f>IF(RES_hh_tesh!H29=0,0,RES_hh_tesh!H29/RES_summary!H$19)</f>
        <v>9.1055766329958931</v>
      </c>
      <c r="I29" s="72">
        <f>IF(RES_hh_tesh!I29=0,0,RES_hh_tesh!I29/RES_summary!I$19)</f>
        <v>8.3531310736015545</v>
      </c>
      <c r="J29" s="72">
        <f>IF(RES_hh_tesh!J29=0,0,RES_hh_tesh!J29/RES_summary!J$19)</f>
        <v>8.6363245408799507</v>
      </c>
      <c r="K29" s="72">
        <f>IF(RES_hh_tesh!K29=0,0,RES_hh_tesh!K29/RES_summary!K$19)</f>
        <v>8.0071895717061867</v>
      </c>
      <c r="L29" s="72">
        <f>IF(RES_hh_tesh!L29=0,0,RES_hh_tesh!L29/RES_summary!L$19)</f>
        <v>8.022966788732834</v>
      </c>
      <c r="M29" s="72">
        <f>IF(RES_hh_tesh!M29=0,0,RES_hh_tesh!M29/RES_summary!M$19)</f>
        <v>8.310457373984832</v>
      </c>
      <c r="N29" s="72">
        <f>IF(RES_hh_tesh!N29=0,0,RES_hh_tesh!N29/RES_summary!N$19)</f>
        <v>8.3354967537121691</v>
      </c>
      <c r="O29" s="72">
        <f>IF(RES_hh_tesh!O29=0,0,RES_hh_tesh!O29/RES_summary!O$19)</f>
        <v>8.1074800322163263</v>
      </c>
      <c r="P29" s="72">
        <f>IF(RES_hh_tesh!P29=0,0,RES_hh_tesh!P29/RES_summary!P$19)</f>
        <v>8.7522683346908394</v>
      </c>
      <c r="Q29" s="72">
        <f>IF(RES_hh_tesh!Q29=0,0,RES_hh_tesh!Q29/RES_summary!Q$19)</f>
        <v>6.971906245250608</v>
      </c>
      <c r="R29" s="72">
        <f>IF(RES_hh_tesh!R29=0,0,RES_hh_tesh!R29/RES_summary!R$19)</f>
        <v>7.2209217868988622</v>
      </c>
      <c r="S29" s="72">
        <f>IF(RES_hh_tesh!S29=0,0,RES_hh_tesh!S29/RES_summary!S$19)</f>
        <v>8.1676362157950084</v>
      </c>
      <c r="T29" s="72">
        <f>IF(RES_hh_tesh!T29=0,0,RES_hh_tesh!T29/RES_summary!T$19)</f>
        <v>6.8977432384939892</v>
      </c>
      <c r="U29" s="72">
        <f>IF(RES_hh_tesh!U29=0,0,RES_hh_tesh!U29/RES_summary!U$19)</f>
        <v>6.4276162054037425</v>
      </c>
      <c r="V29" s="72">
        <f>IF(RES_hh_tesh!V29=0,0,RES_hh_tesh!V29/RES_summary!V$19)</f>
        <v>6.6264637539295537</v>
      </c>
      <c r="W29" s="72">
        <f>IF(RES_hh_tesh!W29=0,0,RES_hh_tesh!W29/RES_summary!W$19)</f>
        <v>6.4515624239719447</v>
      </c>
      <c r="X29" s="72">
        <f>IF(RES_hh_tesh!X29=0,0,RES_hh_tesh!X29/RES_summary!X$19)</f>
        <v>6.1545849556769667</v>
      </c>
      <c r="Y29" s="72">
        <f>IF(RES_hh_tesh!Y29=0,0,RES_hh_tesh!Y29/RES_summary!Y$19)</f>
        <v>8.231145706822641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6.7072590081100421</v>
      </c>
      <c r="C30" s="72">
        <f>IF(RES_hh_tesh!C30=0,0,RES_hh_tesh!C30/RES_summary!C$19)</f>
        <v>6.7185437808555761</v>
      </c>
      <c r="D30" s="72">
        <f>IF(RES_hh_tesh!D30=0,0,RES_hh_tesh!D30/RES_summary!D$19)</f>
        <v>7.4736513473706347</v>
      </c>
      <c r="E30" s="72">
        <f>IF(RES_hh_tesh!E30=0,0,RES_hh_tesh!E30/RES_summary!E$19)</f>
        <v>7.9679195527177704</v>
      </c>
      <c r="F30" s="72">
        <f>IF(RES_hh_tesh!F30=0,0,RES_hh_tesh!F30/RES_summary!F$19)</f>
        <v>8.7735338116713759</v>
      </c>
      <c r="G30" s="72">
        <f>IF(RES_hh_tesh!G30=0,0,RES_hh_tesh!G30/RES_summary!G$19)</f>
        <v>8.508202179958527</v>
      </c>
      <c r="H30" s="72">
        <f>IF(RES_hh_tesh!H30=0,0,RES_hh_tesh!H30/RES_summary!H$19)</f>
        <v>8.7298248219331924</v>
      </c>
      <c r="I30" s="72">
        <f>IF(RES_hh_tesh!I30=0,0,RES_hh_tesh!I30/RES_summary!I$19)</f>
        <v>8.6059958519530042</v>
      </c>
      <c r="J30" s="72">
        <f>IF(RES_hh_tesh!J30=0,0,RES_hh_tesh!J30/RES_summary!J$19)</f>
        <v>9.0540740055139715</v>
      </c>
      <c r="K30" s="72">
        <f>IF(RES_hh_tesh!K30=0,0,RES_hh_tesh!K30/RES_summary!K$19)</f>
        <v>7.6762442545818113</v>
      </c>
      <c r="L30" s="72">
        <f>IF(RES_hh_tesh!L30=0,0,RES_hh_tesh!L30/RES_summary!L$19)</f>
        <v>10.099314947211735</v>
      </c>
      <c r="M30" s="72">
        <f>IF(RES_hh_tesh!M30=0,0,RES_hh_tesh!M30/RES_summary!M$19)</f>
        <v>8.3734219582654603</v>
      </c>
      <c r="N30" s="72">
        <f>IF(RES_hh_tesh!N30=0,0,RES_hh_tesh!N30/RES_summary!N$19)</f>
        <v>8.2031285275190839</v>
      </c>
      <c r="O30" s="72">
        <f>IF(RES_hh_tesh!O30=0,0,RES_hh_tesh!O30/RES_summary!O$19)</f>
        <v>8.0232594883913624</v>
      </c>
      <c r="P30" s="72">
        <f>IF(RES_hh_tesh!P30=0,0,RES_hh_tesh!P30/RES_summary!P$19)</f>
        <v>7.9282494075370948</v>
      </c>
      <c r="Q30" s="72">
        <f>IF(RES_hh_tesh!Q30=0,0,RES_hh_tesh!Q30/RES_summary!Q$19)</f>
        <v>7.2712102677254009</v>
      </c>
      <c r="R30" s="72">
        <f>IF(RES_hh_tesh!R30=0,0,RES_hh_tesh!R30/RES_summary!R$19)</f>
        <v>7.4390644606946763</v>
      </c>
      <c r="S30" s="72">
        <f>IF(RES_hh_tesh!S30=0,0,RES_hh_tesh!S30/RES_summary!S$19)</f>
        <v>7.0245277287992289</v>
      </c>
      <c r="T30" s="72">
        <f>IF(RES_hh_tesh!T30=0,0,RES_hh_tesh!T30/RES_summary!T$19)</f>
        <v>7.0892239990218853</v>
      </c>
      <c r="U30" s="72">
        <f>IF(RES_hh_tesh!U30=0,0,RES_hh_tesh!U30/RES_summary!U$19)</f>
        <v>6.335000134818892</v>
      </c>
      <c r="V30" s="72">
        <f>IF(RES_hh_tesh!V30=0,0,RES_hh_tesh!V30/RES_summary!V$19)</f>
        <v>6.872710553625474</v>
      </c>
      <c r="W30" s="72">
        <f>IF(RES_hh_tesh!W30=0,0,RES_hh_tesh!W30/RES_summary!W$19)</f>
        <v>7.0080325263214656</v>
      </c>
      <c r="X30" s="72">
        <f>IF(RES_hh_tesh!X30=0,0,RES_hh_tesh!X30/RES_summary!X$19)</f>
        <v>6.9322947256443799</v>
      </c>
      <c r="Y30" s="72">
        <f>IF(RES_hh_tesh!Y30=0,0,RES_hh_tesh!Y30/RES_summary!Y$19)</f>
        <v>7.0655398157722811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6.7980074764042957</v>
      </c>
      <c r="C31" s="72">
        <f>IF(RES_hh_tesh!C31=0,0,RES_hh_tesh!C31/RES_summary!C$19)</f>
        <v>6.8140677421163982</v>
      </c>
      <c r="D31" s="72">
        <f>IF(RES_hh_tesh!D31=0,0,RES_hh_tesh!D31/RES_summary!D$19)</f>
        <v>7.4285582793520604</v>
      </c>
      <c r="E31" s="72">
        <f>IF(RES_hh_tesh!E31=0,0,RES_hh_tesh!E31/RES_summary!E$19)</f>
        <v>8.1288029789207155</v>
      </c>
      <c r="F31" s="72">
        <f>IF(RES_hh_tesh!F31=0,0,RES_hh_tesh!F31/RES_summary!F$19)</f>
        <v>8.8783866439744692</v>
      </c>
      <c r="G31" s="72">
        <f>IF(RES_hh_tesh!G31=0,0,RES_hh_tesh!G31/RES_summary!G$19)</f>
        <v>8.4024013665975996</v>
      </c>
      <c r="H31" s="72">
        <f>IF(RES_hh_tesh!H31=0,0,RES_hh_tesh!H31/RES_summary!H$19)</f>
        <v>8.591513882713798</v>
      </c>
      <c r="I31" s="72">
        <f>IF(RES_hh_tesh!I31=0,0,RES_hh_tesh!I31/RES_summary!I$19)</f>
        <v>8.5940588381343233</v>
      </c>
      <c r="J31" s="72">
        <f>IF(RES_hh_tesh!J31=0,0,RES_hh_tesh!J31/RES_summary!J$19)</f>
        <v>8.104953028949101</v>
      </c>
      <c r="K31" s="72">
        <f>IF(RES_hh_tesh!K31=0,0,RES_hh_tesh!K31/RES_summary!K$19)</f>
        <v>9.1385997227012048</v>
      </c>
      <c r="L31" s="72">
        <f>IF(RES_hh_tesh!L31=0,0,RES_hh_tesh!L31/RES_summary!L$19)</f>
        <v>8.400142009220831</v>
      </c>
      <c r="M31" s="72">
        <f>IF(RES_hh_tesh!M31=0,0,RES_hh_tesh!M31/RES_summary!M$19)</f>
        <v>8.5140543836526632</v>
      </c>
      <c r="N31" s="72">
        <f>IF(RES_hh_tesh!N31=0,0,RES_hh_tesh!N31/RES_summary!N$19)</f>
        <v>9.0078647402008336</v>
      </c>
      <c r="O31" s="72">
        <f>IF(RES_hh_tesh!O31=0,0,RES_hh_tesh!O31/RES_summary!O$19)</f>
        <v>8.0627262760800171</v>
      </c>
      <c r="P31" s="72">
        <f>IF(RES_hh_tesh!P31=0,0,RES_hh_tesh!P31/RES_summary!P$19)</f>
        <v>8.1029688030466769</v>
      </c>
      <c r="Q31" s="72">
        <f>IF(RES_hh_tesh!Q31=0,0,RES_hh_tesh!Q31/RES_summary!Q$19)</f>
        <v>6.8796052920591748</v>
      </c>
      <c r="R31" s="72">
        <f>IF(RES_hh_tesh!R31=0,0,RES_hh_tesh!R31/RES_summary!R$19)</f>
        <v>6.7811419998736469</v>
      </c>
      <c r="S31" s="72">
        <f>IF(RES_hh_tesh!S31=0,0,RES_hh_tesh!S31/RES_summary!S$19)</f>
        <v>7.1290450033874535</v>
      </c>
      <c r="T31" s="72">
        <f>IF(RES_hh_tesh!T31=0,0,RES_hh_tesh!T31/RES_summary!T$19)</f>
        <v>7.377119664500567</v>
      </c>
      <c r="U31" s="72">
        <f>IF(RES_hh_tesh!U31=0,0,RES_hh_tesh!U31/RES_summary!U$19)</f>
        <v>7.0985624131123988</v>
      </c>
      <c r="V31" s="72">
        <f>IF(RES_hh_tesh!V31=0,0,RES_hh_tesh!V31/RES_summary!V$19)</f>
        <v>6.5247483135857074</v>
      </c>
      <c r="W31" s="72">
        <f>IF(RES_hh_tesh!W31=0,0,RES_hh_tesh!W31/RES_summary!W$19)</f>
        <v>6.9413710766238061</v>
      </c>
      <c r="X31" s="72">
        <f>IF(RES_hh_tesh!X31=0,0,RES_hh_tesh!X31/RES_summary!X$19)</f>
        <v>6.9553138695288279</v>
      </c>
      <c r="Y31" s="72">
        <f>IF(RES_hh_tesh!Y31=0,0,RES_hh_tesh!Y31/RES_summary!Y$19)</f>
        <v>7.1543595083286169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6.3758888148841457</v>
      </c>
      <c r="C32" s="77">
        <f>IF(RES_hh_tesh!C32=0,0,RES_hh_tesh!C32/RES_summary!C$19)</f>
        <v>6.8377795813505626</v>
      </c>
      <c r="D32" s="77">
        <f>IF(RES_hh_tesh!D32=0,0,RES_hh_tesh!D32/RES_summary!D$19)</f>
        <v>7.7296487592744842</v>
      </c>
      <c r="E32" s="77">
        <f>IF(RES_hh_tesh!E32=0,0,RES_hh_tesh!E32/RES_summary!E$19)</f>
        <v>8.4631542785630884</v>
      </c>
      <c r="F32" s="77">
        <f>IF(RES_hh_tesh!F32=0,0,RES_hh_tesh!F32/RES_summary!F$19)</f>
        <v>8.0284697388680311</v>
      </c>
      <c r="G32" s="77">
        <f>IF(RES_hh_tesh!G32=0,0,RES_hh_tesh!G32/RES_summary!G$19)</f>
        <v>8.0534594896507077</v>
      </c>
      <c r="H32" s="77">
        <f>IF(RES_hh_tesh!H32=0,0,RES_hh_tesh!H32/RES_summary!H$19)</f>
        <v>8.8547714475739507</v>
      </c>
      <c r="I32" s="77">
        <f>IF(RES_hh_tesh!I32=0,0,RES_hh_tesh!I32/RES_summary!I$19)</f>
        <v>7.9697676760250644</v>
      </c>
      <c r="J32" s="77">
        <f>IF(RES_hh_tesh!J32=0,0,RES_hh_tesh!J32/RES_summary!J$19)</f>
        <v>10.23769360692927</v>
      </c>
      <c r="K32" s="77">
        <f>IF(RES_hh_tesh!K32=0,0,RES_hh_tesh!K32/RES_summary!K$19)</f>
        <v>9.1246078564959205</v>
      </c>
      <c r="L32" s="77">
        <f>IF(RES_hh_tesh!L32=0,0,RES_hh_tesh!L32/RES_summary!L$19)</f>
        <v>10.815500624294009</v>
      </c>
      <c r="M32" s="77">
        <f>IF(RES_hh_tesh!M32=0,0,RES_hh_tesh!M32/RES_summary!M$19)</f>
        <v>8.091426674246545</v>
      </c>
      <c r="N32" s="77">
        <f>IF(RES_hh_tesh!N32=0,0,RES_hh_tesh!N32/RES_summary!N$19)</f>
        <v>8.0496239021835141</v>
      </c>
      <c r="O32" s="77">
        <f>IF(RES_hh_tesh!O32=0,0,RES_hh_tesh!O32/RES_summary!O$19)</f>
        <v>8.4575819750940671</v>
      </c>
      <c r="P32" s="77">
        <f>IF(RES_hh_tesh!P32=0,0,RES_hh_tesh!P32/RES_summary!P$19)</f>
        <v>7.1773409342774439</v>
      </c>
      <c r="Q32" s="77">
        <f>IF(RES_hh_tesh!Q32=0,0,RES_hh_tesh!Q32/RES_summary!Q$19)</f>
        <v>8.1046283673815669</v>
      </c>
      <c r="R32" s="77">
        <f>IF(RES_hh_tesh!R32=0,0,RES_hh_tesh!R32/RES_summary!R$19)</f>
        <v>8.6028265139413822</v>
      </c>
      <c r="S32" s="77">
        <f>IF(RES_hh_tesh!S32=0,0,RES_hh_tesh!S32/RES_summary!S$19)</f>
        <v>5.8403311911032132</v>
      </c>
      <c r="T32" s="77">
        <f>IF(RES_hh_tesh!T32=0,0,RES_hh_tesh!T32/RES_summary!T$19)</f>
        <v>6.1597771817282627</v>
      </c>
      <c r="U32" s="77">
        <f>IF(RES_hh_tesh!U32=0,0,RES_hh_tesh!U32/RES_summary!U$19)</f>
        <v>5.6597629119410833</v>
      </c>
      <c r="V32" s="77">
        <f>IF(RES_hh_tesh!V32=0,0,RES_hh_tesh!V32/RES_summary!V$19)</f>
        <v>7.0286645404417456</v>
      </c>
      <c r="W32" s="77">
        <f>IF(RES_hh_tesh!W32=0,0,RES_hh_tesh!W32/RES_summary!W$19)</f>
        <v>7.2220896124087073</v>
      </c>
      <c r="X32" s="77">
        <f>IF(RES_hh_tesh!X32=0,0,RES_hh_tesh!X32/RES_summary!X$19)</f>
        <v>6.8591067909796548</v>
      </c>
      <c r="Y32" s="77">
        <f>IF(RES_hh_tesh!Y32=0,0,RES_hh_tesh!Y32/RES_summary!Y$19)</f>
        <v>7.0732818670503033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5.1051739726753098</v>
      </c>
      <c r="C3" s="65">
        <f>IF(RES_hh_emih!C3=0,0,RES_hh_emih!C3/RES_summary!C$19)</f>
        <v>6.7599208086066378</v>
      </c>
      <c r="D3" s="65">
        <f>IF(RES_hh_emih!D3=0,0,RES_hh_emih!D3/RES_summary!D$19)</f>
        <v>6.2753560260342578</v>
      </c>
      <c r="E3" s="65">
        <f>IF(RES_hh_emih!E3=0,0,RES_hh_emih!E3/RES_summary!E$19)</f>
        <v>6.4863085107276497</v>
      </c>
      <c r="F3" s="65">
        <f>IF(RES_hh_emih!F3=0,0,RES_hh_emih!F3/RES_summary!F$19)</f>
        <v>6.7923821773184399</v>
      </c>
      <c r="G3" s="65">
        <f>IF(RES_hh_emih!G3=0,0,RES_hh_emih!G3/RES_summary!G$19)</f>
        <v>7.4144762784593832</v>
      </c>
      <c r="H3" s="65">
        <f>IF(RES_hh_emih!H3=0,0,RES_hh_emih!H3/RES_summary!H$19)</f>
        <v>7.49965347064777</v>
      </c>
      <c r="I3" s="65">
        <f>IF(RES_hh_emih!I3=0,0,RES_hh_emih!I3/RES_summary!I$19)</f>
        <v>7.5952071333994411</v>
      </c>
      <c r="J3" s="65">
        <f>IF(RES_hh_emih!J3=0,0,RES_hh_emih!J3/RES_summary!J$19)</f>
        <v>7.6002520037831216</v>
      </c>
      <c r="K3" s="65">
        <f>IF(RES_hh_emih!K3=0,0,RES_hh_emih!K3/RES_summary!K$19)</f>
        <v>7.9112368382621678</v>
      </c>
      <c r="L3" s="65">
        <f>IF(RES_hh_emih!L3=0,0,RES_hh_emih!L3/RES_summary!L$19)</f>
        <v>9.594218506613192</v>
      </c>
      <c r="M3" s="65">
        <f>IF(RES_hh_emih!M3=0,0,RES_hh_emih!M3/RES_summary!M$19)</f>
        <v>8.7017222934579017</v>
      </c>
      <c r="N3" s="65">
        <f>IF(RES_hh_emih!N3=0,0,RES_hh_emih!N3/RES_summary!N$19)</f>
        <v>8.0601057451459486</v>
      </c>
      <c r="O3" s="65">
        <f>IF(RES_hh_emih!O3=0,0,RES_hh_emih!O3/RES_summary!O$19)</f>
        <v>7.806239290723795</v>
      </c>
      <c r="P3" s="65">
        <f>IF(RES_hh_emih!P3=0,0,RES_hh_emih!P3/RES_summary!P$19)</f>
        <v>7.8450592980382376</v>
      </c>
      <c r="Q3" s="65">
        <f>IF(RES_hh_emih!Q3=0,0,RES_hh_emih!Q3/RES_summary!Q$19)</f>
        <v>7.4839986190554182</v>
      </c>
      <c r="R3" s="65">
        <f>IF(RES_hh_emih!R3=0,0,RES_hh_emih!R3/RES_summary!R$19)</f>
        <v>7.9186096797974592</v>
      </c>
      <c r="S3" s="65">
        <f>IF(RES_hh_emih!S3=0,0,RES_hh_emih!S3/RES_summary!S$19)</f>
        <v>7.9144811605626204</v>
      </c>
      <c r="T3" s="65">
        <f>IF(RES_hh_emih!T3=0,0,RES_hh_emih!T3/RES_summary!T$19)</f>
        <v>7.9011083177949919</v>
      </c>
      <c r="U3" s="65">
        <f>IF(RES_hh_emih!U3=0,0,RES_hh_emih!U3/RES_summary!U$19)</f>
        <v>7.2685365079054325</v>
      </c>
      <c r="V3" s="65">
        <f>IF(RES_hh_emih!V3=0,0,RES_hh_emih!V3/RES_summary!V$19)</f>
        <v>7.1153385327911227</v>
      </c>
      <c r="W3" s="65">
        <f>IF(RES_hh_emih!W3=0,0,RES_hh_emih!W3/RES_summary!W$19)</f>
        <v>7.2721446538874357</v>
      </c>
      <c r="X3" s="65">
        <f>IF(RES_hh_emih!X3=0,0,RES_hh_emih!X3/RES_summary!X$19)</f>
        <v>6.8382100693951688</v>
      </c>
      <c r="Y3" s="65">
        <f>IF(RES_hh_emih!Y3=0,0,RES_hh_emih!Y3/RES_summary!Y$19)</f>
        <v>6.3764179526421927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3.3237324735692493</v>
      </c>
      <c r="C4" s="69">
        <f>IF(RES_hh_emih!C4=0,0,RES_hh_emih!C4/RES_summary!C$19)</f>
        <v>4.8871165019838916</v>
      </c>
      <c r="D4" s="69">
        <f>IF(RES_hh_emih!D4=0,0,RES_hh_emih!D4/RES_summary!D$19)</f>
        <v>4.3902668664850122</v>
      </c>
      <c r="E4" s="69">
        <f>IF(RES_hh_emih!E4=0,0,RES_hh_emih!E4/RES_summary!E$19)</f>
        <v>4.5799265565019533</v>
      </c>
      <c r="F4" s="69">
        <f>IF(RES_hh_emih!F4=0,0,RES_hh_emih!F4/RES_summary!F$19)</f>
        <v>4.7821655230821163</v>
      </c>
      <c r="G4" s="69">
        <f>IF(RES_hh_emih!G4=0,0,RES_hh_emih!G4/RES_summary!G$19)</f>
        <v>5.2807364618386954</v>
      </c>
      <c r="H4" s="69">
        <f>IF(RES_hh_emih!H4=0,0,RES_hh_emih!H4/RES_summary!H$19)</f>
        <v>5.2983178435046332</v>
      </c>
      <c r="I4" s="69">
        <f>IF(RES_hh_emih!I4=0,0,RES_hh_emih!I4/RES_summary!I$19)</f>
        <v>5.5124947973925451</v>
      </c>
      <c r="J4" s="69">
        <f>IF(RES_hh_emih!J4=0,0,RES_hh_emih!J4/RES_summary!J$19)</f>
        <v>5.4892820968249847</v>
      </c>
      <c r="K4" s="69">
        <f>IF(RES_hh_emih!K4=0,0,RES_hh_emih!K4/RES_summary!K$19)</f>
        <v>5.9205740763357806</v>
      </c>
      <c r="L4" s="69">
        <f>IF(RES_hh_emih!L4=0,0,RES_hh_emih!L4/RES_summary!L$19)</f>
        <v>7.1476845124173156</v>
      </c>
      <c r="M4" s="69">
        <f>IF(RES_hh_emih!M4=0,0,RES_hh_emih!M4/RES_summary!M$19)</f>
        <v>6.4874688764062487</v>
      </c>
      <c r="N4" s="69">
        <f>IF(RES_hh_emih!N4=0,0,RES_hh_emih!N4/RES_summary!N$19)</f>
        <v>5.9114420430266454</v>
      </c>
      <c r="O4" s="69">
        <f>IF(RES_hh_emih!O4=0,0,RES_hh_emih!O4/RES_summary!O$19)</f>
        <v>5.6578594909824362</v>
      </c>
      <c r="P4" s="69">
        <f>IF(RES_hh_emih!P4=0,0,RES_hh_emih!P4/RES_summary!P$19)</f>
        <v>5.6437517160727628</v>
      </c>
      <c r="Q4" s="69">
        <f>IF(RES_hh_emih!Q4=0,0,RES_hh_emih!Q4/RES_summary!Q$19)</f>
        <v>5.4361730673178759</v>
      </c>
      <c r="R4" s="69">
        <f>IF(RES_hh_emih!R4=0,0,RES_hh_emih!R4/RES_summary!R$19)</f>
        <v>5.7535165463203217</v>
      </c>
      <c r="S4" s="69">
        <f>IF(RES_hh_emih!S4=0,0,RES_hh_emih!S4/RES_summary!S$19)</f>
        <v>5.8637952332382062</v>
      </c>
      <c r="T4" s="69">
        <f>IF(RES_hh_emih!T4=0,0,RES_hh_emih!T4/RES_summary!T$19)</f>
        <v>5.9351494646317278</v>
      </c>
      <c r="U4" s="69">
        <f>IF(RES_hh_emih!U4=0,0,RES_hh_emih!U4/RES_summary!U$19)</f>
        <v>5.4676199667214531</v>
      </c>
      <c r="V4" s="69">
        <f>IF(RES_hh_emih!V4=0,0,RES_hh_emih!V4/RES_summary!V$19)</f>
        <v>5.1939684243361262</v>
      </c>
      <c r="W4" s="69">
        <f>IF(RES_hh_emih!W4=0,0,RES_hh_emih!W4/RES_summary!W$19)</f>
        <v>5.3044238165981392</v>
      </c>
      <c r="X4" s="69">
        <f>IF(RES_hh_emih!X4=0,0,RES_hh_emih!X4/RES_summary!X$19)</f>
        <v>4.9462452526745011</v>
      </c>
      <c r="Y4" s="69">
        <f>IF(RES_hh_emih!Y4=0,0,RES_hh_emih!Y4/RES_summary!Y$19)</f>
        <v>4.2489992565382515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39.057729092497929</v>
      </c>
      <c r="C5" s="72">
        <f>IF(RES_hh_emih!C5=0,0,RES_hh_emih!C5/RES_summary!C$19)</f>
        <v>103.90146950273207</v>
      </c>
      <c r="D5" s="72">
        <f>IF(RES_hh_emih!D5=0,0,RES_hh_emih!D5/RES_summary!D$19)</f>
        <v>67.528096834063106</v>
      </c>
      <c r="E5" s="72">
        <f>IF(RES_hh_emih!E5=0,0,RES_hh_emih!E5/RES_summary!E$19)</f>
        <v>67.415139501412156</v>
      </c>
      <c r="F5" s="72">
        <f>IF(RES_hh_emih!F5=0,0,RES_hh_emih!F5/RES_summary!F$19)</f>
        <v>68.615959600215064</v>
      </c>
      <c r="G5" s="72">
        <f>IF(RES_hh_emih!G5=0,0,RES_hh_emih!G5/RES_summary!G$19)</f>
        <v>82.995889974734482</v>
      </c>
      <c r="H5" s="72">
        <f>IF(RES_hh_emih!H5=0,0,RES_hh_emih!H5/RES_summary!H$19)</f>
        <v>72.824612190556067</v>
      </c>
      <c r="I5" s="72">
        <f>IF(RES_hh_emih!I5=0,0,RES_hh_emih!I5/RES_summary!I$19)</f>
        <v>73.490324574207662</v>
      </c>
      <c r="J5" s="72">
        <f>IF(RES_hh_emih!J5=0,0,RES_hh_emih!J5/RES_summary!J$19)</f>
        <v>71.418390744274959</v>
      </c>
      <c r="K5" s="72">
        <f>IF(RES_hh_emih!K5=0,0,RES_hh_emih!K5/RES_summary!K$19)</f>
        <v>71.879422298764865</v>
      </c>
      <c r="L5" s="72">
        <f>IF(RES_hh_emih!L5=0,0,RES_hh_emih!L5/RES_summary!L$19)</f>
        <v>95.496759728160725</v>
      </c>
      <c r="M5" s="72">
        <f>IF(RES_hh_emih!M5=0,0,RES_hh_emih!M5/RES_summary!M$19)</f>
        <v>91.052629272464984</v>
      </c>
      <c r="N5" s="72">
        <f>IF(RES_hh_emih!N5=0,0,RES_hh_emih!N5/RES_summary!N$19)</f>
        <v>56.411933839992358</v>
      </c>
      <c r="O5" s="72">
        <f>IF(RES_hh_emih!O5=0,0,RES_hh_emih!O5/RES_summary!O$19)</f>
        <v>60.652078770741348</v>
      </c>
      <c r="P5" s="72">
        <f>IF(RES_hh_emih!P5=0,0,RES_hh_emih!P5/RES_summary!P$19)</f>
        <v>65.342291138118583</v>
      </c>
      <c r="Q5" s="72">
        <f>IF(RES_hh_emih!Q5=0,0,RES_hh_emih!Q5/RES_summary!Q$19)</f>
        <v>61.659938140046329</v>
      </c>
      <c r="R5" s="72">
        <f>IF(RES_hh_emih!R5=0,0,RES_hh_emih!R5/RES_summary!R$19)</f>
        <v>65.902487369296537</v>
      </c>
      <c r="S5" s="72">
        <f>IF(RES_hh_emih!S5=0,0,RES_hh_emih!S5/RES_summary!S$19)</f>
        <v>66.958677335518288</v>
      </c>
      <c r="T5" s="72">
        <f>IF(RES_hh_emih!T5=0,0,RES_hh_emih!T5/RES_summary!T$19)</f>
        <v>61.943680858363734</v>
      </c>
      <c r="U5" s="72">
        <f>IF(RES_hh_emih!U5=0,0,RES_hh_emih!U5/RES_summary!U$19)</f>
        <v>65.996997581724713</v>
      </c>
      <c r="V5" s="72">
        <f>IF(RES_hh_emih!V5=0,0,RES_hh_emih!V5/RES_summary!V$19)</f>
        <v>32.844972490260986</v>
      </c>
      <c r="W5" s="72">
        <f>IF(RES_hh_emih!W5=0,0,RES_hh_emih!W5/RES_summary!W$19)</f>
        <v>49.225354312714735</v>
      </c>
      <c r="X5" s="72">
        <f>IF(RES_hh_emih!X5=0,0,RES_hh_emih!X5/RES_summary!X$19)</f>
        <v>62.523860941226843</v>
      </c>
      <c r="Y5" s="72">
        <f>IF(RES_hh_emih!Y5=0,0,RES_hh_emih!Y5/RES_summary!Y$19)</f>
        <v>56.14007888134752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57.221954898042476</v>
      </c>
      <c r="C6" s="72">
        <f>IF(RES_hh_emih!C6=0,0,RES_hh_emih!C6/RES_summary!C$19)</f>
        <v>58.459382661802856</v>
      </c>
      <c r="D6" s="72">
        <f>IF(RES_hh_emih!D6=0,0,RES_hh_emih!D6/RES_summary!D$19)</f>
        <v>52.967857272096076</v>
      </c>
      <c r="E6" s="72">
        <f>IF(RES_hh_emih!E6=0,0,RES_hh_emih!E6/RES_summary!E$19)</f>
        <v>56.477007146696678</v>
      </c>
      <c r="F6" s="72">
        <f>IF(RES_hh_emih!F6=0,0,RES_hh_emih!F6/RES_summary!F$19)</f>
        <v>55.907793209533658</v>
      </c>
      <c r="G6" s="72">
        <f>IF(RES_hh_emih!G6=0,0,RES_hh_emih!G6/RES_summary!G$19)</f>
        <v>62.15626866544671</v>
      </c>
      <c r="H6" s="72">
        <f>IF(RES_hh_emih!H6=0,0,RES_hh_emih!H6/RES_summary!H$19)</f>
        <v>64.63884133277422</v>
      </c>
      <c r="I6" s="72">
        <f>IF(RES_hh_emih!I6=0,0,RES_hh_emih!I6/RES_summary!I$19)</f>
        <v>56.974589209236854</v>
      </c>
      <c r="J6" s="72">
        <f>IF(RES_hh_emih!J6=0,0,RES_hh_emih!J6/RES_summary!J$19)</f>
        <v>59.971967800092884</v>
      </c>
      <c r="K6" s="72">
        <f>IF(RES_hh_emih!K6=0,0,RES_hh_emih!K6/RES_summary!K$19)</f>
        <v>58.778382745124169</v>
      </c>
      <c r="L6" s="72">
        <f>IF(RES_hh_emih!L6=0,0,RES_hh_emih!L6/RES_summary!L$19)</f>
        <v>51.406905253132756</v>
      </c>
      <c r="M6" s="72">
        <f>IF(RES_hh_emih!M6=0,0,RES_hh_emih!M6/RES_summary!M$19)</f>
        <v>52.198606304259158</v>
      </c>
      <c r="N6" s="72">
        <f>IF(RES_hh_emih!N6=0,0,RES_hh_emih!N6/RES_summary!N$19)</f>
        <v>51.073368910102381</v>
      </c>
      <c r="O6" s="72">
        <f>IF(RES_hh_emih!O6=0,0,RES_hh_emih!O6/RES_summary!O$19)</f>
        <v>50.104712182857469</v>
      </c>
      <c r="P6" s="72">
        <f>IF(RES_hh_emih!P6=0,0,RES_hh_emih!P6/RES_summary!P$19)</f>
        <v>54.789466956943869</v>
      </c>
      <c r="Q6" s="72">
        <f>IF(RES_hh_emih!Q6=0,0,RES_hh_emih!Q6/RES_summary!Q$19)</f>
        <v>42.081732040507546</v>
      </c>
      <c r="R6" s="72">
        <f>IF(RES_hh_emih!R6=0,0,RES_hh_emih!R6/RES_summary!R$19)</f>
        <v>42.642335897406028</v>
      </c>
      <c r="S6" s="72">
        <f>IF(RES_hh_emih!S6=0,0,RES_hh_emih!S6/RES_summary!S$19)</f>
        <v>46.571655245354059</v>
      </c>
      <c r="T6" s="72">
        <f>IF(RES_hh_emih!T6=0,0,RES_hh_emih!T6/RES_summary!T$19)</f>
        <v>42.641349103114166</v>
      </c>
      <c r="U6" s="72">
        <f>IF(RES_hh_emih!U6=0,0,RES_hh_emih!U6/RES_summary!U$19)</f>
        <v>40.04329411969087</v>
      </c>
      <c r="V6" s="72">
        <f>IF(RES_hh_emih!V6=0,0,RES_hh_emih!V6/RES_summary!V$19)</f>
        <v>40.449877912487182</v>
      </c>
      <c r="W6" s="72">
        <f>IF(RES_hh_emih!W6=0,0,RES_hh_emih!W6/RES_summary!W$19)</f>
        <v>37.240744504476091</v>
      </c>
      <c r="X6" s="72">
        <f>IF(RES_hh_emih!X6=0,0,RES_hh_emih!X6/RES_summary!X$19)</f>
        <v>33.210529435687363</v>
      </c>
      <c r="Y6" s="72">
        <f>IF(RES_hh_emih!Y6=0,0,RES_hh_emih!Y6/RES_summary!Y$19)</f>
        <v>40.992852477853233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65.072028551116631</v>
      </c>
      <c r="C7" s="72">
        <f>IF(RES_hh_emih!C7=0,0,RES_hh_emih!C7/RES_summary!C$19)</f>
        <v>75.090505953187062</v>
      </c>
      <c r="D7" s="72">
        <f>IF(RES_hh_emih!D7=0,0,RES_hh_emih!D7/RES_summary!D$19)</f>
        <v>77.962457631609325</v>
      </c>
      <c r="E7" s="72">
        <f>IF(RES_hh_emih!E7=0,0,RES_hh_emih!E7/RES_summary!E$19)</f>
        <v>69.122656848579581</v>
      </c>
      <c r="F7" s="72">
        <f>IF(RES_hh_emih!F7=0,0,RES_hh_emih!F7/RES_summary!F$19)</f>
        <v>65.589074918857534</v>
      </c>
      <c r="G7" s="72">
        <f>IF(RES_hh_emih!G7=0,0,RES_hh_emih!G7/RES_summary!G$19)</f>
        <v>75.90318723617537</v>
      </c>
      <c r="H7" s="72">
        <f>IF(RES_hh_emih!H7=0,0,RES_hh_emih!H7/RES_summary!H$19)</f>
        <v>75.626018962334783</v>
      </c>
      <c r="I7" s="72">
        <f>IF(RES_hh_emih!I7=0,0,RES_hh_emih!I7/RES_summary!I$19)</f>
        <v>59.870176354526556</v>
      </c>
      <c r="J7" s="72">
        <f>IF(RES_hh_emih!J7=0,0,RES_hh_emih!J7/RES_summary!J$19)</f>
        <v>41.990583867437557</v>
      </c>
      <c r="K7" s="72">
        <f>IF(RES_hh_emih!K7=0,0,RES_hh_emih!K7/RES_summary!K$19)</f>
        <v>79.751522994547116</v>
      </c>
      <c r="L7" s="72">
        <f>IF(RES_hh_emih!L7=0,0,RES_hh_emih!L7/RES_summary!L$19)</f>
        <v>72.797376687097895</v>
      </c>
      <c r="M7" s="72">
        <f>IF(RES_hh_emih!M7=0,0,RES_hh_emih!M7/RES_summary!M$19)</f>
        <v>64.983222294931252</v>
      </c>
      <c r="N7" s="72">
        <f>IF(RES_hh_emih!N7=0,0,RES_hh_emih!N7/RES_summary!N$19)</f>
        <v>63.453397424012614</v>
      </c>
      <c r="O7" s="72">
        <f>IF(RES_hh_emih!O7=0,0,RES_hh_emih!O7/RES_summary!O$19)</f>
        <v>60.715453459500246</v>
      </c>
      <c r="P7" s="72">
        <f>IF(RES_hh_emih!P7=0,0,RES_hh_emih!P7/RES_summary!P$19)</f>
        <v>58.59680984605545</v>
      </c>
      <c r="Q7" s="72">
        <f>IF(RES_hh_emih!Q7=0,0,RES_hh_emih!Q7/RES_summary!Q$19)</f>
        <v>52.829993574336342</v>
      </c>
      <c r="R7" s="72">
        <f>IF(RES_hh_emih!R7=0,0,RES_hh_emih!R7/RES_summary!R$19)</f>
        <v>53.52308869027901</v>
      </c>
      <c r="S7" s="72">
        <f>IF(RES_hh_emih!S7=0,0,RES_hh_emih!S7/RES_summary!S$19)</f>
        <v>55.722172591664304</v>
      </c>
      <c r="T7" s="72">
        <f>IF(RES_hh_emih!T7=0,0,RES_hh_emih!T7/RES_summary!T$19)</f>
        <v>56.944449542138173</v>
      </c>
      <c r="U7" s="72">
        <f>IF(RES_hh_emih!U7=0,0,RES_hh_emih!U7/RES_summary!U$19)</f>
        <v>54.69131599333766</v>
      </c>
      <c r="V7" s="72">
        <f>IF(RES_hh_emih!V7=0,0,RES_hh_emih!V7/RES_summary!V$19)</f>
        <v>52.838734054507661</v>
      </c>
      <c r="W7" s="72">
        <f>IF(RES_hh_emih!W7=0,0,RES_hh_emih!W7/RES_summary!W$19)</f>
        <v>49.857492202316678</v>
      </c>
      <c r="X7" s="72">
        <f>IF(RES_hh_emih!X7=0,0,RES_hh_emih!X7/RES_summary!X$19)</f>
        <v>48.848312698931657</v>
      </c>
      <c r="Y7" s="72">
        <f>IF(RES_hh_emih!Y7=0,0,RES_hh_emih!Y7/RES_summary!Y$19)</f>
        <v>45.872744182843469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46.608372067402655</v>
      </c>
      <c r="C8" s="72">
        <f>IF(RES_hh_emih!C8=0,0,RES_hh_emih!C8/RES_summary!C$19)</f>
        <v>51.353574755867697</v>
      </c>
      <c r="D8" s="72">
        <f>IF(RES_hh_emih!D8=0,0,RES_hh_emih!D8/RES_summary!D$19)</f>
        <v>51.316616628804674</v>
      </c>
      <c r="E8" s="72">
        <f>IF(RES_hh_emih!E8=0,0,RES_hh_emih!E8/RES_summary!E$19)</f>
        <v>52.995721572199045</v>
      </c>
      <c r="F8" s="72">
        <f>IF(RES_hh_emih!F8=0,0,RES_hh_emih!F8/RES_summary!F$19)</f>
        <v>52.760208531866439</v>
      </c>
      <c r="G8" s="72">
        <f>IF(RES_hh_emih!G8=0,0,RES_hh_emih!G8/RES_summary!G$19)</f>
        <v>52.589387814014394</v>
      </c>
      <c r="H8" s="72">
        <f>IF(RES_hh_emih!H8=0,0,RES_hh_emih!H8/RES_summary!H$19)</f>
        <v>51.322682126850644</v>
      </c>
      <c r="I8" s="72">
        <f>IF(RES_hh_emih!I8=0,0,RES_hh_emih!I8/RES_summary!I$19)</f>
        <v>52.712864130210292</v>
      </c>
      <c r="J8" s="72">
        <f>IF(RES_hh_emih!J8=0,0,RES_hh_emih!J8/RES_summary!J$19)</f>
        <v>51.343134392853706</v>
      </c>
      <c r="K8" s="72">
        <f>IF(RES_hh_emih!K8=0,0,RES_hh_emih!K8/RES_summary!K$19)</f>
        <v>46.631929099080722</v>
      </c>
      <c r="L8" s="72">
        <f>IF(RES_hh_emih!L8=0,0,RES_hh_emih!L8/RES_summary!L$19)</f>
        <v>54.18162607390925</v>
      </c>
      <c r="M8" s="72">
        <f>IF(RES_hh_emih!M8=0,0,RES_hh_emih!M8/RES_summary!M$19)</f>
        <v>46.519604252508621</v>
      </c>
      <c r="N8" s="72">
        <f>IF(RES_hh_emih!N8=0,0,RES_hh_emih!N8/RES_summary!N$19)</f>
        <v>46.178212418875916</v>
      </c>
      <c r="O8" s="72">
        <f>IF(RES_hh_emih!O8=0,0,RES_hh_emih!O8/RES_summary!O$19)</f>
        <v>43.19518153068541</v>
      </c>
      <c r="P8" s="72">
        <f>IF(RES_hh_emih!P8=0,0,RES_hh_emih!P8/RES_summary!P$19)</f>
        <v>41.454272441089714</v>
      </c>
      <c r="Q8" s="72">
        <f>IF(RES_hh_emih!Q8=0,0,RES_hh_emih!Q8/RES_summary!Q$19)</f>
        <v>37.126610871893249</v>
      </c>
      <c r="R8" s="72">
        <f>IF(RES_hh_emih!R8=0,0,RES_hh_emih!R8/RES_summary!R$19)</f>
        <v>37.783068973433544</v>
      </c>
      <c r="S8" s="72">
        <f>IF(RES_hh_emih!S8=0,0,RES_hh_emih!S8/RES_summary!S$19)</f>
        <v>38.364954672266478</v>
      </c>
      <c r="T8" s="72">
        <f>IF(RES_hh_emih!T8=0,0,RES_hh_emih!T8/RES_summary!T$19)</f>
        <v>39.243779563779313</v>
      </c>
      <c r="U8" s="72">
        <f>IF(RES_hh_emih!U8=0,0,RES_hh_emih!U8/RES_summary!U$19)</f>
        <v>35.689301709941589</v>
      </c>
      <c r="V8" s="72">
        <f>IF(RES_hh_emih!V8=0,0,RES_hh_emih!V8/RES_summary!V$19)</f>
        <v>33.840877369476935</v>
      </c>
      <c r="W8" s="72">
        <f>IF(RES_hh_emih!W8=0,0,RES_hh_emih!W8/RES_summary!W$19)</f>
        <v>36.227344805010851</v>
      </c>
      <c r="X8" s="72">
        <f>IF(RES_hh_emih!X8=0,0,RES_hh_emih!X8/RES_summary!X$19)</f>
        <v>33.660153625205382</v>
      </c>
      <c r="Y8" s="72">
        <f>IF(RES_hh_emih!Y8=0,0,RES_hh_emih!Y8/RES_summary!Y$19)</f>
        <v>28.691762298447493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0.53735537678359868</v>
      </c>
      <c r="C17" s="69">
        <f>IF(RES_hh_emih!C17=0,0,RES_hh_emih!C17/RES_summary!C$19)</f>
        <v>0.6719342414177979</v>
      </c>
      <c r="D17" s="69">
        <f>IF(RES_hh_emih!D17=0,0,RES_hh_emih!D17/RES_summary!D$19)</f>
        <v>0.6477995544030295</v>
      </c>
      <c r="E17" s="69">
        <f>IF(RES_hh_emih!E17=0,0,RES_hh_emih!E17/RES_summary!E$19)</f>
        <v>0.66439399180517733</v>
      </c>
      <c r="F17" s="69">
        <f>IF(RES_hh_emih!F17=0,0,RES_hh_emih!F17/RES_summary!F$19)</f>
        <v>0.69688698835790319</v>
      </c>
      <c r="G17" s="69">
        <f>IF(RES_hh_emih!G17=0,0,RES_hh_emih!G17/RES_summary!G$19)</f>
        <v>0.79042861276186716</v>
      </c>
      <c r="H17" s="69">
        <f>IF(RES_hh_emih!H17=0,0,RES_hh_emih!H17/RES_summary!H$19)</f>
        <v>0.82786282747302453</v>
      </c>
      <c r="I17" s="69">
        <f>IF(RES_hh_emih!I17=0,0,RES_hh_emih!I17/RES_summary!I$19)</f>
        <v>0.87504308761375127</v>
      </c>
      <c r="J17" s="69">
        <f>IF(RES_hh_emih!J17=0,0,RES_hh_emih!J17/RES_summary!J$19)</f>
        <v>0.94185844541964781</v>
      </c>
      <c r="K17" s="69">
        <f>IF(RES_hh_emih!K17=0,0,RES_hh_emih!K17/RES_summary!K$19)</f>
        <v>0.95093862950394326</v>
      </c>
      <c r="L17" s="69">
        <f>IF(RES_hh_emih!L17=0,0,RES_hh_emih!L17/RES_summary!L$19)</f>
        <v>1.3030426165123026</v>
      </c>
      <c r="M17" s="69">
        <f>IF(RES_hh_emih!M17=0,0,RES_hh_emih!M17/RES_summary!M$19)</f>
        <v>1.1156595457866993</v>
      </c>
      <c r="N17" s="69">
        <f>IF(RES_hh_emih!N17=0,0,RES_hh_emih!N17/RES_summary!N$19)</f>
        <v>1.0534544659858347</v>
      </c>
      <c r="O17" s="69">
        <f>IF(RES_hh_emih!O17=0,0,RES_hh_emih!O17/RES_summary!O$19)</f>
        <v>1.0546562082259534</v>
      </c>
      <c r="P17" s="69">
        <f>IF(RES_hh_emih!P17=0,0,RES_hh_emih!P17/RES_summary!P$19)</f>
        <v>1.0201430864822156</v>
      </c>
      <c r="Q17" s="69">
        <f>IF(RES_hh_emih!Q17=0,0,RES_hh_emih!Q17/RES_summary!Q$19)</f>
        <v>1.076834138182855</v>
      </c>
      <c r="R17" s="69">
        <f>IF(RES_hh_emih!R17=0,0,RES_hh_emih!R17/RES_summary!R$19)</f>
        <v>1.1786342053561576</v>
      </c>
      <c r="S17" s="69">
        <f>IF(RES_hh_emih!S17=0,0,RES_hh_emih!S17/RES_summary!S$19)</f>
        <v>1.0744794439121632</v>
      </c>
      <c r="T17" s="69">
        <f>IF(RES_hh_emih!T17=0,0,RES_hh_emih!T17/RES_summary!T$19)</f>
        <v>1.1034644419657347</v>
      </c>
      <c r="U17" s="69">
        <f>IF(RES_hh_emih!U17=0,0,RES_hh_emih!U17/RES_summary!U$19)</f>
        <v>1.0210170523738447</v>
      </c>
      <c r="V17" s="69">
        <f>IF(RES_hh_emih!V17=0,0,RES_hh_emih!V17/RES_summary!V$19)</f>
        <v>1.0788280058205457</v>
      </c>
      <c r="W17" s="69">
        <f>IF(RES_hh_emih!W17=0,0,RES_hh_emih!W17/RES_summary!W$19)</f>
        <v>1.1011655437422367</v>
      </c>
      <c r="X17" s="69">
        <f>IF(RES_hh_emih!X17=0,0,RES_hh_emih!X17/RES_summary!X$19)</f>
        <v>1.0001478315984955</v>
      </c>
      <c r="Y17" s="69">
        <f>IF(RES_hh_emih!Y17=0,0,RES_hh_emih!Y17/RES_summary!Y$19)</f>
        <v>0.85598688888844199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7.6928383479621978</v>
      </c>
      <c r="C18" s="72">
        <f>IF(RES_hh_emih!C18=0,0,RES_hh_emih!C18/RES_summary!C$19)</f>
        <v>17.810479090704284</v>
      </c>
      <c r="D18" s="72">
        <f>IF(RES_hh_emih!D18=0,0,RES_hh_emih!D18/RES_summary!D$19)</f>
        <v>11.943637306236125</v>
      </c>
      <c r="E18" s="72">
        <f>IF(RES_hh_emih!E18=0,0,RES_hh_emih!E18/RES_summary!E$19)</f>
        <v>11.495768768898433</v>
      </c>
      <c r="F18" s="72">
        <f>IF(RES_hh_emih!F18=0,0,RES_hh_emih!F18/RES_summary!F$19)</f>
        <v>12.099192309528537</v>
      </c>
      <c r="G18" s="72">
        <f>IF(RES_hh_emih!G18=0,0,RES_hh_emih!G18/RES_summary!G$19)</f>
        <v>14.546869136913113</v>
      </c>
      <c r="H18" s="72">
        <f>IF(RES_hh_emih!H18=0,0,RES_hh_emih!H18/RES_summary!H$19)</f>
        <v>13.03120776331312</v>
      </c>
      <c r="I18" s="72">
        <f>IF(RES_hh_emih!I18=0,0,RES_hh_emih!I18/RES_summary!I$19)</f>
        <v>13.680614754828108</v>
      </c>
      <c r="J18" s="72">
        <f>IF(RES_hh_emih!J18=0,0,RES_hh_emih!J18/RES_summary!J$19)</f>
        <v>13.927817600555628</v>
      </c>
      <c r="K18" s="72">
        <f>IF(RES_hh_emih!K18=0,0,RES_hh_emih!K18/RES_summary!K$19)</f>
        <v>13.365172859148753</v>
      </c>
      <c r="L18" s="72">
        <f>IF(RES_hh_emih!L18=0,0,RES_hh_emih!L18/RES_summary!L$19)</f>
        <v>18.752095684106656</v>
      </c>
      <c r="M18" s="72">
        <f>IF(RES_hh_emih!M18=0,0,RES_hh_emih!M18/RES_summary!M$19)</f>
        <v>14.950481070648518</v>
      </c>
      <c r="N18" s="72">
        <f>IF(RES_hh_emih!N18=0,0,RES_hh_emih!N18/RES_summary!N$19)</f>
        <v>12.006645085355602</v>
      </c>
      <c r="O18" s="72">
        <f>IF(RES_hh_emih!O18=0,0,RES_hh_emih!O18/RES_summary!O$19)</f>
        <v>13.472809706480183</v>
      </c>
      <c r="P18" s="72">
        <f>IF(RES_hh_emih!P18=0,0,RES_hh_emih!P18/RES_summary!P$19)</f>
        <v>13.62840991677345</v>
      </c>
      <c r="Q18" s="72">
        <f>IF(RES_hh_emih!Q18=0,0,RES_hh_emih!Q18/RES_summary!Q$19)</f>
        <v>14.065815532650628</v>
      </c>
      <c r="R18" s="72">
        <f>IF(RES_hh_emih!R18=0,0,RES_hh_emih!R18/RES_summary!R$19)</f>
        <v>16.141186569771225</v>
      </c>
      <c r="S18" s="72">
        <f>IF(RES_hh_emih!S18=0,0,RES_hh_emih!S18/RES_summary!S$19)</f>
        <v>13.151898581000866</v>
      </c>
      <c r="T18" s="72">
        <f>IF(RES_hh_emih!T18=0,0,RES_hh_emih!T18/RES_summary!T$19)</f>
        <v>12.571373453524966</v>
      </c>
      <c r="U18" s="72">
        <f>IF(RES_hh_emih!U18=0,0,RES_hh_emih!U18/RES_summary!U$19)</f>
        <v>12.923334182668141</v>
      </c>
      <c r="V18" s="72">
        <f>IF(RES_hh_emih!V18=0,0,RES_hh_emih!V18/RES_summary!V$19)</f>
        <v>7.3654355799321154</v>
      </c>
      <c r="W18" s="72">
        <f>IF(RES_hh_emih!W18=0,0,RES_hh_emih!W18/RES_summary!W$19)</f>
        <v>10.812419406288628</v>
      </c>
      <c r="X18" s="72">
        <f>IF(RES_hh_emih!X18=0,0,RES_hh_emih!X18/RES_summary!X$19)</f>
        <v>12.447206005556977</v>
      </c>
      <c r="Y18" s="72">
        <f>IF(RES_hh_emih!Y18=0,0,RES_hh_emih!Y18/RES_summary!Y$19)</f>
        <v>11.060456258575151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9.3545804616544377</v>
      </c>
      <c r="C19" s="72">
        <f>IF(RES_hh_emih!C19=0,0,RES_hh_emih!C19/RES_summary!C$19)</f>
        <v>8.1243321877639474</v>
      </c>
      <c r="D19" s="72">
        <f>IF(RES_hh_emih!D19=0,0,RES_hh_emih!D19/RES_summary!D$19)</f>
        <v>8.1485354952301492</v>
      </c>
      <c r="E19" s="72">
        <f>IF(RES_hh_emih!E19=0,0,RES_hh_emih!E19/RES_summary!E$19)</f>
        <v>8.5943158084060141</v>
      </c>
      <c r="F19" s="72">
        <f>IF(RES_hh_emih!F19=0,0,RES_hh_emih!F19/RES_summary!F$19)</f>
        <v>8.5048077951041705</v>
      </c>
      <c r="G19" s="72">
        <f>IF(RES_hh_emih!G19=0,0,RES_hh_emih!G19/RES_summary!G$19)</f>
        <v>9.1496977490891194</v>
      </c>
      <c r="H19" s="72">
        <f>IF(RES_hh_emih!H19=0,0,RES_hh_emih!H19/RES_summary!H$19)</f>
        <v>9.6619229195400482</v>
      </c>
      <c r="I19" s="72">
        <f>IF(RES_hh_emih!I19=0,0,RES_hh_emih!I19/RES_summary!I$19)</f>
        <v>9.1179403056098742</v>
      </c>
      <c r="J19" s="72">
        <f>IF(RES_hh_emih!J19=0,0,RES_hh_emih!J19/RES_summary!J$19)</f>
        <v>10.041041016321069</v>
      </c>
      <c r="K19" s="72">
        <f>IF(RES_hh_emih!K19=0,0,RES_hh_emih!K19/RES_summary!K$19)</f>
        <v>9.7945507935354037</v>
      </c>
      <c r="L19" s="72">
        <f>IF(RES_hh_emih!L19=0,0,RES_hh_emih!L19/RES_summary!L$19)</f>
        <v>7.7613698790196439</v>
      </c>
      <c r="M19" s="72">
        <f>IF(RES_hh_emih!M19=0,0,RES_hh_emih!M19/RES_summary!M$19)</f>
        <v>9.6684543598296795</v>
      </c>
      <c r="N19" s="72">
        <f>IF(RES_hh_emih!N19=0,0,RES_hh_emih!N19/RES_summary!N$19)</f>
        <v>9.6252852730693856</v>
      </c>
      <c r="O19" s="72">
        <f>IF(RES_hh_emih!O19=0,0,RES_hh_emih!O19/RES_summary!O$19)</f>
        <v>9.2503173866200044</v>
      </c>
      <c r="P19" s="72">
        <f>IF(RES_hh_emih!P19=0,0,RES_hh_emih!P19/RES_summary!P$19)</f>
        <v>9.8376491793634173</v>
      </c>
      <c r="Q19" s="72">
        <f>IF(RES_hh_emih!Q19=0,0,RES_hh_emih!Q19/RES_summary!Q$19)</f>
        <v>7.9919938127629804</v>
      </c>
      <c r="R19" s="72">
        <f>IF(RES_hh_emih!R19=0,0,RES_hh_emih!R19/RES_summary!R$19)</f>
        <v>8.3196324259880701</v>
      </c>
      <c r="S19" s="72">
        <f>IF(RES_hh_emih!S19=0,0,RES_hh_emih!S19/RES_summary!S$19)</f>
        <v>8.6393326079443682</v>
      </c>
      <c r="T19" s="72">
        <f>IF(RES_hh_emih!T19=0,0,RES_hh_emih!T19/RES_summary!T$19)</f>
        <v>7.6187806533472306</v>
      </c>
      <c r="U19" s="72">
        <f>IF(RES_hh_emih!U19=0,0,RES_hh_emih!U19/RES_summary!U$19)</f>
        <v>7.0292612501647742</v>
      </c>
      <c r="V19" s="72">
        <f>IF(RES_hh_emih!V19=0,0,RES_hh_emih!V19/RES_summary!V$19)</f>
        <v>7.2115865432339845</v>
      </c>
      <c r="W19" s="72">
        <f>IF(RES_hh_emih!W19=0,0,RES_hh_emih!W19/RES_summary!W$19)</f>
        <v>6.6055161742425943</v>
      </c>
      <c r="X19" s="72">
        <f>IF(RES_hh_emih!X19=0,0,RES_hh_emih!X19/RES_summary!X$19)</f>
        <v>5.8470215250494784</v>
      </c>
      <c r="Y19" s="72">
        <f>IF(RES_hh_emih!Y19=0,0,RES_hh_emih!Y19/RES_summary!Y$19)</f>
        <v>7.2041459816206395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10.648509291702704</v>
      </c>
      <c r="C20" s="72">
        <f>IF(RES_hh_emih!C20=0,0,RES_hh_emih!C20/RES_summary!C$19)</f>
        <v>11.195236433948988</v>
      </c>
      <c r="D20" s="72">
        <f>IF(RES_hh_emih!D20=0,0,RES_hh_emih!D20/RES_summary!D$19)</f>
        <v>11.899125743158033</v>
      </c>
      <c r="E20" s="72">
        <f>IF(RES_hh_emih!E20=0,0,RES_hh_emih!E20/RES_summary!E$19)</f>
        <v>10.194916579915112</v>
      </c>
      <c r="F20" s="72">
        <f>IF(RES_hh_emih!F20=0,0,RES_hh_emih!F20/RES_summary!F$19)</f>
        <v>9.5537246416232211</v>
      </c>
      <c r="G20" s="72">
        <f>IF(RES_hh_emih!G20=0,0,RES_hh_emih!G20/RES_summary!G$19)</f>
        <v>11.621484294989617</v>
      </c>
      <c r="H20" s="72">
        <f>IF(RES_hh_emih!H20=0,0,RES_hh_emih!H20/RES_summary!H$19)</f>
        <v>12.117929139616082</v>
      </c>
      <c r="I20" s="72">
        <f>IF(RES_hh_emih!I20=0,0,RES_hh_emih!I20/RES_summary!I$19)</f>
        <v>9.8556354010895078</v>
      </c>
      <c r="J20" s="72">
        <f>IF(RES_hh_emih!J20=0,0,RES_hh_emih!J20/RES_summary!J$19)</f>
        <v>8.233597723303907</v>
      </c>
      <c r="K20" s="72">
        <f>IF(RES_hh_emih!K20=0,0,RES_hh_emih!K20/RES_summary!K$19)</f>
        <v>13.682728355477787</v>
      </c>
      <c r="L20" s="72">
        <f>IF(RES_hh_emih!L20=0,0,RES_hh_emih!L20/RES_summary!L$19)</f>
        <v>14.670574796239332</v>
      </c>
      <c r="M20" s="72">
        <f>IF(RES_hh_emih!M20=0,0,RES_hh_emih!M20/RES_summary!M$19)</f>
        <v>12.934463435874951</v>
      </c>
      <c r="N20" s="72">
        <f>IF(RES_hh_emih!N20=0,0,RES_hh_emih!N20/RES_summary!N$19)</f>
        <v>12.501868499674465</v>
      </c>
      <c r="O20" s="72">
        <f>IF(RES_hh_emih!O20=0,0,RES_hh_emih!O20/RES_summary!O$19)</f>
        <v>12.513126403073615</v>
      </c>
      <c r="P20" s="72">
        <f>IF(RES_hh_emih!P20=0,0,RES_hh_emih!P20/RES_summary!P$19)</f>
        <v>11.682500157010685</v>
      </c>
      <c r="Q20" s="72">
        <f>IF(RES_hh_emih!Q20=0,0,RES_hh_emih!Q20/RES_summary!Q$19)</f>
        <v>11.600172267012981</v>
      </c>
      <c r="R20" s="72">
        <f>IF(RES_hh_emih!R20=0,0,RES_hh_emih!R20/RES_summary!R$19)</f>
        <v>12.038510454699958</v>
      </c>
      <c r="S20" s="72">
        <f>IF(RES_hh_emih!S20=0,0,RES_hh_emih!S20/RES_summary!S$19)</f>
        <v>11.127592231083774</v>
      </c>
      <c r="T20" s="72">
        <f>IF(RES_hh_emih!T20=0,0,RES_hh_emih!T20/RES_summary!T$19)</f>
        <v>11.296561706578501</v>
      </c>
      <c r="U20" s="72">
        <f>IF(RES_hh_emih!U20=0,0,RES_hh_emih!U20/RES_summary!U$19)</f>
        <v>11.015229646787441</v>
      </c>
      <c r="V20" s="72">
        <f>IF(RES_hh_emih!V20=0,0,RES_hh_emih!V20/RES_summary!V$19)</f>
        <v>11.589196961092568</v>
      </c>
      <c r="W20" s="72">
        <f>IF(RES_hh_emih!W20=0,0,RES_hh_emih!W20/RES_summary!W$19)</f>
        <v>10.639584742080464</v>
      </c>
      <c r="X20" s="72">
        <f>IF(RES_hh_emih!X20=0,0,RES_hh_emih!X20/RES_summary!X$19)</f>
        <v>9.9138712844589296</v>
      </c>
      <c r="Y20" s="72">
        <f>IF(RES_hh_emih!Y20=0,0,RES_hh_emih!Y20/RES_summary!Y$19)</f>
        <v>9.0804611365656118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8.1233155460342736</v>
      </c>
      <c r="C21" s="72">
        <f>IF(RES_hh_emih!C21=0,0,RES_hh_emih!C21/RES_summary!C$19)</f>
        <v>8.0996561266848097</v>
      </c>
      <c r="D21" s="72">
        <f>IF(RES_hh_emih!D21=0,0,RES_hh_emih!D21/RES_summary!D$19)</f>
        <v>8.2554329527571149</v>
      </c>
      <c r="E21" s="72">
        <f>IF(RES_hh_emih!E21=0,0,RES_hh_emih!E21/RES_summary!E$19)</f>
        <v>8.2020788575441657</v>
      </c>
      <c r="F21" s="72">
        <f>IF(RES_hh_emih!F21=0,0,RES_hh_emih!F21/RES_summary!F$19)</f>
        <v>7.9816630762956047</v>
      </c>
      <c r="G21" s="72">
        <f>IF(RES_hh_emih!G21=0,0,RES_hh_emih!G21/RES_summary!G$19)</f>
        <v>8.245042961487929</v>
      </c>
      <c r="H21" s="72">
        <f>IF(RES_hh_emih!H21=0,0,RES_hh_emih!H21/RES_summary!H$19)</f>
        <v>8.3152578781524173</v>
      </c>
      <c r="I21" s="72">
        <f>IF(RES_hh_emih!I21=0,0,RES_hh_emih!I21/RES_summary!I$19)</f>
        <v>8.6512220554759196</v>
      </c>
      <c r="J21" s="72">
        <f>IF(RES_hh_emih!J21=0,0,RES_hh_emih!J21/RES_summary!J$19)</f>
        <v>9.252369194968681</v>
      </c>
      <c r="K21" s="72">
        <f>IF(RES_hh_emih!K21=0,0,RES_hh_emih!K21/RES_summary!K$19)</f>
        <v>7.715878987611938</v>
      </c>
      <c r="L21" s="72">
        <f>IF(RES_hh_emih!L21=0,0,RES_hh_emih!L21/RES_summary!L$19)</f>
        <v>10.247309843135881</v>
      </c>
      <c r="M21" s="72">
        <f>IF(RES_hh_emih!M21=0,0,RES_hh_emih!M21/RES_summary!M$19)</f>
        <v>8.6933882522909034</v>
      </c>
      <c r="N21" s="72">
        <f>IF(RES_hh_emih!N21=0,0,RES_hh_emih!N21/RES_summary!N$19)</f>
        <v>8.6735162677793927</v>
      </c>
      <c r="O21" s="72">
        <f>IF(RES_hh_emih!O21=0,0,RES_hh_emih!O21/RES_summary!O$19)</f>
        <v>8.4900265860331992</v>
      </c>
      <c r="P21" s="72">
        <f>IF(RES_hh_emih!P21=0,0,RES_hh_emih!P21/RES_summary!P$19)</f>
        <v>7.8927184512512154</v>
      </c>
      <c r="Q21" s="72">
        <f>IF(RES_hh_emih!Q21=0,0,RES_hh_emih!Q21/RES_summary!Q$19)</f>
        <v>7.8011837316136914</v>
      </c>
      <c r="R21" s="72">
        <f>IF(RES_hh_emih!R21=0,0,RES_hh_emih!R21/RES_summary!R$19)</f>
        <v>8.1622051258204369</v>
      </c>
      <c r="S21" s="72">
        <f>IF(RES_hh_emih!S21=0,0,RES_hh_emih!S21/RES_summary!S$19)</f>
        <v>7.4114870434095232</v>
      </c>
      <c r="T21" s="72">
        <f>IF(RES_hh_emih!T21=0,0,RES_hh_emih!T21/RES_summary!T$19)</f>
        <v>7.5980700112581747</v>
      </c>
      <c r="U21" s="72">
        <f>IF(RES_hh_emih!U21=0,0,RES_hh_emih!U21/RES_summary!U$19)</f>
        <v>6.907754569659283</v>
      </c>
      <c r="V21" s="72">
        <f>IF(RES_hh_emih!V21=0,0,RES_hh_emih!V21/RES_summary!V$19)</f>
        <v>7.1905793389946906</v>
      </c>
      <c r="W21" s="72">
        <f>IF(RES_hh_emih!W21=0,0,RES_hh_emih!W21/RES_summary!W$19)</f>
        <v>7.7161737331746174</v>
      </c>
      <c r="X21" s="72">
        <f>IF(RES_hh_emih!X21=0,0,RES_hh_emih!X21/RES_summary!X$19)</f>
        <v>6.9935746796179563</v>
      </c>
      <c r="Y21" s="72">
        <f>IF(RES_hh_emih!Y21=0,0,RES_hh_emih!Y21/RES_summary!Y$19)</f>
        <v>5.9076358839514178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1.2440861223224622</v>
      </c>
      <c r="C27" s="69">
        <f>IF(RES_hh_emih!C27=0,0,RES_hh_emih!C27/RES_summary!C$19)</f>
        <v>1.2008700652049462</v>
      </c>
      <c r="D27" s="69">
        <f>IF(RES_hh_emih!D27=0,0,RES_hh_emih!D27/RES_summary!D$19)</f>
        <v>1.2372896051462166</v>
      </c>
      <c r="E27" s="69">
        <f>IF(RES_hh_emih!E27=0,0,RES_hh_emih!E27/RES_summary!E$19)</f>
        <v>1.2419879624205192</v>
      </c>
      <c r="F27" s="69">
        <f>IF(RES_hh_emih!F27=0,0,RES_hh_emih!F27/RES_summary!F$19)</f>
        <v>1.3133296658784193</v>
      </c>
      <c r="G27" s="69">
        <f>IF(RES_hh_emih!G27=0,0,RES_hh_emih!G27/RES_summary!G$19)</f>
        <v>1.3433112038588206</v>
      </c>
      <c r="H27" s="69">
        <f>IF(RES_hh_emih!H27=0,0,RES_hh_emih!H27/RES_summary!H$19)</f>
        <v>1.3734727996701108</v>
      </c>
      <c r="I27" s="69">
        <f>IF(RES_hh_emih!I27=0,0,RES_hh_emih!I27/RES_summary!I$19)</f>
        <v>1.207669248393145</v>
      </c>
      <c r="J27" s="69">
        <f>IF(RES_hh_emih!J27=0,0,RES_hh_emih!J27/RES_summary!J$19)</f>
        <v>1.1691114615384897</v>
      </c>
      <c r="K27" s="69">
        <f>IF(RES_hh_emih!K27=0,0,RES_hh_emih!K27/RES_summary!K$19)</f>
        <v>1.0397241324224427</v>
      </c>
      <c r="L27" s="69">
        <f>IF(RES_hh_emih!L27=0,0,RES_hh_emih!L27/RES_summary!L$19)</f>
        <v>1.1434913776835749</v>
      </c>
      <c r="M27" s="69">
        <f>IF(RES_hh_emih!M27=0,0,RES_hh_emih!M27/RES_summary!M$19)</f>
        <v>1.0985938712649539</v>
      </c>
      <c r="N27" s="69">
        <f>IF(RES_hh_emih!N27=0,0,RES_hh_emih!N27/RES_summary!N$19)</f>
        <v>1.0952092361334684</v>
      </c>
      <c r="O27" s="69">
        <f>IF(RES_hh_emih!O27=0,0,RES_hh_emih!O27/RES_summary!O$19)</f>
        <v>1.0937235915154049</v>
      </c>
      <c r="P27" s="69">
        <f>IF(RES_hh_emih!P27=0,0,RES_hh_emih!P27/RES_summary!P$19)</f>
        <v>1.1811644954832612</v>
      </c>
      <c r="Q27" s="69">
        <f>IF(RES_hh_emih!Q27=0,0,RES_hh_emih!Q27/RES_summary!Q$19)</f>
        <v>0.97099141355468599</v>
      </c>
      <c r="R27" s="69">
        <f>IF(RES_hh_emih!R27=0,0,RES_hh_emih!R27/RES_summary!R$19)</f>
        <v>0.98645892812097957</v>
      </c>
      <c r="S27" s="69">
        <f>IF(RES_hh_emih!S27=0,0,RES_hh_emih!S27/RES_summary!S$19)</f>
        <v>0.9762064834122518</v>
      </c>
      <c r="T27" s="69">
        <f>IF(RES_hh_emih!T27=0,0,RES_hh_emih!T27/RES_summary!T$19)</f>
        <v>0.86249441119753012</v>
      </c>
      <c r="U27" s="69">
        <f>IF(RES_hh_emih!U27=0,0,RES_hh_emih!U27/RES_summary!U$19)</f>
        <v>0.77989948881013493</v>
      </c>
      <c r="V27" s="69">
        <f>IF(RES_hh_emih!V27=0,0,RES_hh_emih!V27/RES_summary!V$19)</f>
        <v>0.84254210263445051</v>
      </c>
      <c r="W27" s="69">
        <f>IF(RES_hh_emih!W27=0,0,RES_hh_emih!W27/RES_summary!W$19)</f>
        <v>0.86655529354706029</v>
      </c>
      <c r="X27" s="69">
        <f>IF(RES_hh_emih!X27=0,0,RES_hh_emih!X27/RES_summary!X$19)</f>
        <v>0.89181698512217311</v>
      </c>
      <c r="Y27" s="69">
        <f>IF(RES_hh_emih!Y27=0,0,RES_hh_emih!Y27/RES_summary!Y$19)</f>
        <v>1.2714318072154995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2.3203859787620749</v>
      </c>
      <c r="C28" s="72">
        <f>IF(RES_hh_emih!C28=0,0,RES_hh_emih!C28/RES_summary!C$19)</f>
        <v>5.7811370262095307</v>
      </c>
      <c r="D28" s="72">
        <f>IF(RES_hh_emih!D28=0,0,RES_hh_emih!D28/RES_summary!D$19)</f>
        <v>4.3619016392356071</v>
      </c>
      <c r="E28" s="72">
        <f>IF(RES_hh_emih!E28=0,0,RES_hh_emih!E28/RES_summary!E$19)</f>
        <v>4.0840254024302078</v>
      </c>
      <c r="F28" s="72">
        <f>IF(RES_hh_emih!F28=0,0,RES_hh_emih!F28/RES_summary!F$19)</f>
        <v>4.6277954147297597</v>
      </c>
      <c r="G28" s="72">
        <f>IF(RES_hh_emih!G28=0,0,RES_hh_emih!G28/RES_summary!G$19)</f>
        <v>5.4129977835996295</v>
      </c>
      <c r="H28" s="72">
        <f>IF(RES_hh_emih!H28=0,0,RES_hh_emih!H28/RES_summary!H$19)</f>
        <v>4.8722629674376643</v>
      </c>
      <c r="I28" s="72">
        <f>IF(RES_hh_emih!I28=0,0,RES_hh_emih!I28/RES_summary!I$19)</f>
        <v>5.0933065023259436</v>
      </c>
      <c r="J28" s="72">
        <f>IF(RES_hh_emih!J28=0,0,RES_hh_emih!J28/RES_summary!J$19)</f>
        <v>4.9204118526771978</v>
      </c>
      <c r="K28" s="72">
        <f>IF(RES_hh_emih!K28=0,0,RES_hh_emih!K28/RES_summary!K$19)</f>
        <v>5.0753800657531194</v>
      </c>
      <c r="L28" s="72">
        <f>IF(RES_hh_emih!L28=0,0,RES_hh_emih!L28/RES_summary!L$19)</f>
        <v>8.3975151784444737</v>
      </c>
      <c r="M28" s="72">
        <f>IF(RES_hh_emih!M28=0,0,RES_hh_emih!M28/RES_summary!M$19)</f>
        <v>7.4556151185067865</v>
      </c>
      <c r="N28" s="72">
        <f>IF(RES_hh_emih!N28=0,0,RES_hh_emih!N28/RES_summary!N$19)</f>
        <v>4.8567419524530191</v>
      </c>
      <c r="O28" s="72">
        <f>IF(RES_hh_emih!O28=0,0,RES_hh_emih!O28/RES_summary!O$19)</f>
        <v>4.6677367940243881</v>
      </c>
      <c r="P28" s="72">
        <f>IF(RES_hh_emih!P28=0,0,RES_hh_emih!P28/RES_summary!P$19)</f>
        <v>4.6835548985774942</v>
      </c>
      <c r="Q28" s="72">
        <f>IF(RES_hh_emih!Q28=0,0,RES_hh_emih!Q28/RES_summary!Q$19)</f>
        <v>4.7455013464742777</v>
      </c>
      <c r="R28" s="72">
        <f>IF(RES_hh_emih!R28=0,0,RES_hh_emih!R28/RES_summary!R$19)</f>
        <v>5.2648332040250994</v>
      </c>
      <c r="S28" s="72">
        <f>IF(RES_hh_emih!S28=0,0,RES_hh_emih!S28/RES_summary!S$19)</f>
        <v>4.3435602104949282</v>
      </c>
      <c r="T28" s="72">
        <f>IF(RES_hh_emih!T28=0,0,RES_hh_emih!T28/RES_summary!T$19)</f>
        <v>3.9073254943345073</v>
      </c>
      <c r="U28" s="72">
        <f>IF(RES_hh_emih!U28=0,0,RES_hh_emih!U28/RES_summary!U$19)</f>
        <v>3.2228982129531594</v>
      </c>
      <c r="V28" s="72">
        <f>IF(RES_hh_emih!V28=0,0,RES_hh_emih!V28/RES_summary!V$19)</f>
        <v>4.2847834007767096</v>
      </c>
      <c r="W28" s="72">
        <f>IF(RES_hh_emih!W28=0,0,RES_hh_emih!W28/RES_summary!W$19)</f>
        <v>5.0235035419731515</v>
      </c>
      <c r="X28" s="72">
        <f>IF(RES_hh_emih!X28=0,0,RES_hh_emih!X28/RES_summary!X$19)</f>
        <v>4.0515126881507459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2.6923441318547781</v>
      </c>
      <c r="C29" s="72">
        <f>IF(RES_hh_emih!C29=0,0,RES_hh_emih!C29/RES_summary!C$19)</f>
        <v>2.6817205587367954</v>
      </c>
      <c r="D29" s="72">
        <f>IF(RES_hh_emih!D29=0,0,RES_hh_emih!D29/RES_summary!D$19)</f>
        <v>2.8981484378301787</v>
      </c>
      <c r="E29" s="72">
        <f>IF(RES_hh_emih!E29=0,0,RES_hh_emih!E29/RES_summary!E$19)</f>
        <v>3.0286303294246433</v>
      </c>
      <c r="F29" s="72">
        <f>IF(RES_hh_emih!F29=0,0,RES_hh_emih!F29/RES_summary!F$19)</f>
        <v>3.2535575158809156</v>
      </c>
      <c r="G29" s="72">
        <f>IF(RES_hh_emih!G29=0,0,RES_hh_emih!G29/RES_summary!G$19)</f>
        <v>3.3861731596021003</v>
      </c>
      <c r="H29" s="72">
        <f>IF(RES_hh_emih!H29=0,0,RES_hh_emih!H29/RES_summary!H$19)</f>
        <v>3.5112043714260239</v>
      </c>
      <c r="I29" s="72">
        <f>IF(RES_hh_emih!I29=0,0,RES_hh_emih!I29/RES_summary!I$19)</f>
        <v>3.2170351670099411</v>
      </c>
      <c r="J29" s="72">
        <f>IF(RES_hh_emih!J29=0,0,RES_hh_emih!J29/RES_summary!J$19)</f>
        <v>3.3251485450846183</v>
      </c>
      <c r="K29" s="72">
        <f>IF(RES_hh_emih!K29=0,0,RES_hh_emih!K29/RES_summary!K$19)</f>
        <v>3.0807917463320891</v>
      </c>
      <c r="L29" s="72">
        <f>IF(RES_hh_emih!L29=0,0,RES_hh_emih!L29/RES_summary!L$19)</f>
        <v>3.0844004944573902</v>
      </c>
      <c r="M29" s="72">
        <f>IF(RES_hh_emih!M29=0,0,RES_hh_emih!M29/RES_summary!M$19)</f>
        <v>3.1924297906882408</v>
      </c>
      <c r="N29" s="72">
        <f>IF(RES_hh_emih!N29=0,0,RES_hh_emih!N29/RES_summary!N$19)</f>
        <v>3.199691736799938</v>
      </c>
      <c r="O29" s="72">
        <f>IF(RES_hh_emih!O29=0,0,RES_hh_emih!O29/RES_summary!O$19)</f>
        <v>3.1100721816001169</v>
      </c>
      <c r="P29" s="72">
        <f>IF(RES_hh_emih!P29=0,0,RES_hh_emih!P29/RES_summary!P$19)</f>
        <v>3.3563821427523415</v>
      </c>
      <c r="Q29" s="72">
        <f>IF(RES_hh_emih!Q29=0,0,RES_hh_emih!Q29/RES_summary!Q$19)</f>
        <v>2.6727059351558804</v>
      </c>
      <c r="R29" s="72">
        <f>IF(RES_hh_emih!R29=0,0,RES_hh_emih!R29/RES_summary!R$19)</f>
        <v>2.7654776125266101</v>
      </c>
      <c r="S29" s="72">
        <f>IF(RES_hh_emih!S29=0,0,RES_hh_emih!S29/RES_summary!S$19)</f>
        <v>3.1188222869603766</v>
      </c>
      <c r="T29" s="72">
        <f>IF(RES_hh_emih!T29=0,0,RES_hh_emih!T29/RES_summary!T$19)</f>
        <v>2.6205131007733149</v>
      </c>
      <c r="U29" s="72">
        <f>IF(RES_hh_emih!U29=0,0,RES_hh_emih!U29/RES_summary!U$19)</f>
        <v>2.4296505665256567</v>
      </c>
      <c r="V29" s="72">
        <f>IF(RES_hh_emih!V29=0,0,RES_hh_emih!V29/RES_summary!V$19)</f>
        <v>2.4918300511307656</v>
      </c>
      <c r="W29" s="72">
        <f>IF(RES_hh_emih!W29=0,0,RES_hh_emih!W29/RES_summary!W$19)</f>
        <v>2.4137050644372704</v>
      </c>
      <c r="X29" s="72">
        <f>IF(RES_hh_emih!X29=0,0,RES_hh_emih!X29/RES_summary!X$19)</f>
        <v>2.2935320837727891</v>
      </c>
      <c r="Y29" s="72">
        <f>IF(RES_hh_emih!Y29=0,0,RES_hh_emih!Y29/RES_summary!Y$19)</f>
        <v>3.0568014087608009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2.3300084627907283</v>
      </c>
      <c r="C30" s="72">
        <f>IF(RES_hh_emih!C30=0,0,RES_hh_emih!C30/RES_summary!C$19)</f>
        <v>2.3290846399247087</v>
      </c>
      <c r="D30" s="72">
        <f>IF(RES_hh_emih!D30=0,0,RES_hh_emih!D30/RES_summary!D$19)</f>
        <v>2.5846471651104834</v>
      </c>
      <c r="E30" s="72">
        <f>IF(RES_hh_emih!E30=0,0,RES_hh_emih!E30/RES_summary!E$19)</f>
        <v>2.7495501917197167</v>
      </c>
      <c r="F30" s="72">
        <f>IF(RES_hh_emih!F30=0,0,RES_hh_emih!F30/RES_summary!F$19)</f>
        <v>3.0212535640067983</v>
      </c>
      <c r="G30" s="72">
        <f>IF(RES_hh_emih!G30=0,0,RES_hh_emih!G30/RES_summary!G$19)</f>
        <v>2.9242514055956246</v>
      </c>
      <c r="H30" s="72">
        <f>IF(RES_hh_emih!H30=0,0,RES_hh_emih!H30/RES_summary!H$19)</f>
        <v>2.9946722217315789</v>
      </c>
      <c r="I30" s="72">
        <f>IF(RES_hh_emih!I30=0,0,RES_hh_emih!I30/RES_summary!I$19)</f>
        <v>2.9492356668756954</v>
      </c>
      <c r="J30" s="72">
        <f>IF(RES_hh_emih!J30=0,0,RES_hh_emih!J30/RES_summary!J$19)</f>
        <v>3.1009177045419296</v>
      </c>
      <c r="K30" s="72">
        <f>IF(RES_hh_emih!K30=0,0,RES_hh_emih!K30/RES_summary!K$19)</f>
        <v>2.6268488792207214</v>
      </c>
      <c r="L30" s="72">
        <f>IF(RES_hh_emih!L30=0,0,RES_hh_emih!L30/RES_summary!L$19)</f>
        <v>3.452924263003978</v>
      </c>
      <c r="M30" s="72">
        <f>IF(RES_hh_emih!M30=0,0,RES_hh_emih!M30/RES_summary!M$19)</f>
        <v>2.8605368694380284</v>
      </c>
      <c r="N30" s="72">
        <f>IF(RES_hh_emih!N30=0,0,RES_hh_emih!N30/RES_summary!N$19)</f>
        <v>2.8002876783360482</v>
      </c>
      <c r="O30" s="72">
        <f>IF(RES_hh_emih!O30=0,0,RES_hh_emih!O30/RES_summary!O$19)</f>
        <v>2.7371253999133702</v>
      </c>
      <c r="P30" s="72">
        <f>IF(RES_hh_emih!P30=0,0,RES_hh_emih!P30/RES_summary!P$19)</f>
        <v>2.7033155768673103</v>
      </c>
      <c r="Q30" s="72">
        <f>IF(RES_hh_emih!Q30=0,0,RES_hh_emih!Q30/RES_summary!Q$19)</f>
        <v>2.4770789309939523</v>
      </c>
      <c r="R30" s="72">
        <f>IF(RES_hh_emih!R30=0,0,RES_hh_emih!R30/RES_summary!R$19)</f>
        <v>2.5294043528217411</v>
      </c>
      <c r="S30" s="72">
        <f>IF(RES_hh_emih!S30=0,0,RES_hh_emih!S30/RES_summary!S$19)</f>
        <v>2.3804818363643272</v>
      </c>
      <c r="T30" s="72">
        <f>IF(RES_hh_emih!T30=0,0,RES_hh_emih!T30/RES_summary!T$19)</f>
        <v>2.3913388918399616</v>
      </c>
      <c r="U30" s="72">
        <f>IF(RES_hh_emih!U30=0,0,RES_hh_emih!U30/RES_summary!U$19)</f>
        <v>2.1256649840682562</v>
      </c>
      <c r="V30" s="72">
        <f>IF(RES_hh_emih!V30=0,0,RES_hh_emih!V30/RES_summary!V$19)</f>
        <v>2.2938766238167552</v>
      </c>
      <c r="W30" s="72">
        <f>IF(RES_hh_emih!W30=0,0,RES_hh_emih!W30/RES_summary!W$19)</f>
        <v>2.3271683801425422</v>
      </c>
      <c r="X30" s="72">
        <f>IF(RES_hh_emih!X30=0,0,RES_hh_emih!X30/RES_summary!X$19)</f>
        <v>2.2906753915414715</v>
      </c>
      <c r="Y30" s="72">
        <f>IF(RES_hh_emih!Y30=0,0,RES_hh_emih!Y30/RES_summary!Y$19)</f>
        <v>2.3243280315814649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20859</v>
      </c>
      <c r="D3" s="67">
        <f t="shared" si="0"/>
        <v>20336</v>
      </c>
      <c r="E3" s="67">
        <f t="shared" si="0"/>
        <v>23435</v>
      </c>
      <c r="F3" s="67">
        <f t="shared" si="0"/>
        <v>23087</v>
      </c>
      <c r="G3" s="67">
        <f t="shared" si="0"/>
        <v>21684</v>
      </c>
      <c r="H3" s="67">
        <f t="shared" si="0"/>
        <v>20477</v>
      </c>
      <c r="I3" s="67">
        <f t="shared" si="0"/>
        <v>20121</v>
      </c>
      <c r="J3" s="67">
        <f t="shared" si="0"/>
        <v>23069</v>
      </c>
      <c r="K3" s="67">
        <f t="shared" si="0"/>
        <v>32017</v>
      </c>
      <c r="L3" s="67">
        <f t="shared" si="0"/>
        <v>20323</v>
      </c>
      <c r="M3" s="67">
        <f t="shared" si="0"/>
        <v>20022</v>
      </c>
      <c r="N3" s="67">
        <f t="shared" si="0"/>
        <v>19978</v>
      </c>
      <c r="O3" s="67">
        <f t="shared" si="0"/>
        <v>19847</v>
      </c>
      <c r="P3" s="67">
        <f t="shared" si="0"/>
        <v>21038</v>
      </c>
      <c r="Q3" s="67">
        <f t="shared" si="0"/>
        <v>19756</v>
      </c>
      <c r="R3" s="67">
        <f t="shared" si="0"/>
        <v>19309</v>
      </c>
      <c r="S3" s="67">
        <f t="shared" si="0"/>
        <v>35057</v>
      </c>
      <c r="T3" s="67">
        <f t="shared" si="0"/>
        <v>27521</v>
      </c>
      <c r="U3" s="67">
        <f t="shared" si="0"/>
        <v>25130</v>
      </c>
      <c r="V3" s="67">
        <f t="shared" si="0"/>
        <v>19915</v>
      </c>
      <c r="W3" s="67">
        <f t="shared" si="0"/>
        <v>19467</v>
      </c>
      <c r="X3" s="67">
        <f t="shared" si="0"/>
        <v>19887</v>
      </c>
      <c r="Y3" s="67">
        <f t="shared" si="0"/>
        <v>32198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20859</v>
      </c>
      <c r="D4" s="71">
        <f t="shared" si="1"/>
        <v>20336</v>
      </c>
      <c r="E4" s="71">
        <f t="shared" si="1"/>
        <v>23435</v>
      </c>
      <c r="F4" s="71">
        <f t="shared" si="1"/>
        <v>23087</v>
      </c>
      <c r="G4" s="71">
        <f t="shared" si="1"/>
        <v>21684</v>
      </c>
      <c r="H4" s="71">
        <f t="shared" si="1"/>
        <v>20477</v>
      </c>
      <c r="I4" s="71">
        <f t="shared" si="1"/>
        <v>20121</v>
      </c>
      <c r="J4" s="71">
        <f t="shared" si="1"/>
        <v>23069</v>
      </c>
      <c r="K4" s="71">
        <f t="shared" si="1"/>
        <v>32017</v>
      </c>
      <c r="L4" s="71">
        <f t="shared" si="1"/>
        <v>20323</v>
      </c>
      <c r="M4" s="71">
        <f t="shared" si="1"/>
        <v>20022</v>
      </c>
      <c r="N4" s="71">
        <f t="shared" si="1"/>
        <v>19978</v>
      </c>
      <c r="O4" s="71">
        <f t="shared" si="1"/>
        <v>19847</v>
      </c>
      <c r="P4" s="71">
        <f t="shared" si="1"/>
        <v>21038</v>
      </c>
      <c r="Q4" s="71">
        <f t="shared" si="1"/>
        <v>19756</v>
      </c>
      <c r="R4" s="71">
        <f t="shared" ref="R4:V4" si="2">SUM(R5:R13)</f>
        <v>19309</v>
      </c>
      <c r="S4" s="71">
        <f t="shared" si="2"/>
        <v>35057</v>
      </c>
      <c r="T4" s="71">
        <f t="shared" si="2"/>
        <v>27521</v>
      </c>
      <c r="U4" s="71">
        <f t="shared" si="2"/>
        <v>25130</v>
      </c>
      <c r="V4" s="71">
        <f t="shared" si="2"/>
        <v>19915</v>
      </c>
      <c r="W4" s="71">
        <f t="shared" ref="W4:Y4" si="3">SUM(W5:W13)</f>
        <v>19467</v>
      </c>
      <c r="X4" s="71">
        <f t="shared" si="3"/>
        <v>19887</v>
      </c>
      <c r="Y4" s="71">
        <f t="shared" si="3"/>
        <v>32198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247</v>
      </c>
      <c r="D5" s="82">
        <v>274</v>
      </c>
      <c r="E5" s="82">
        <v>148</v>
      </c>
      <c r="F5" s="82">
        <v>296</v>
      </c>
      <c r="G5" s="82">
        <v>360</v>
      </c>
      <c r="H5" s="82">
        <v>360</v>
      </c>
      <c r="I5" s="82">
        <v>347</v>
      </c>
      <c r="J5" s="82">
        <v>511</v>
      </c>
      <c r="K5" s="82">
        <v>467</v>
      </c>
      <c r="L5" s="82">
        <v>374</v>
      </c>
      <c r="M5" s="82">
        <v>302</v>
      </c>
      <c r="N5" s="82">
        <v>174</v>
      </c>
      <c r="O5" s="82">
        <v>0</v>
      </c>
      <c r="P5" s="82">
        <v>0</v>
      </c>
      <c r="Q5" s="82">
        <v>153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53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40</v>
      </c>
      <c r="D6" s="82">
        <v>50</v>
      </c>
      <c r="E6" s="82">
        <v>45</v>
      </c>
      <c r="F6" s="82">
        <v>49</v>
      </c>
      <c r="G6" s="82">
        <v>51</v>
      </c>
      <c r="H6" s="82">
        <v>40</v>
      </c>
      <c r="I6" s="82">
        <v>27</v>
      </c>
      <c r="J6" s="82">
        <v>10</v>
      </c>
      <c r="K6" s="82">
        <v>0</v>
      </c>
      <c r="L6" s="82">
        <v>21</v>
      </c>
      <c r="M6" s="82">
        <v>39</v>
      </c>
      <c r="N6" s="82">
        <v>53</v>
      </c>
      <c r="O6" s="82">
        <v>50</v>
      </c>
      <c r="P6" s="82">
        <v>39</v>
      </c>
      <c r="Q6" s="82">
        <v>58</v>
      </c>
      <c r="R6" s="82">
        <v>28</v>
      </c>
      <c r="S6" s="82">
        <v>11</v>
      </c>
      <c r="T6" s="82">
        <v>10</v>
      </c>
      <c r="U6" s="82">
        <v>24</v>
      </c>
      <c r="V6" s="82">
        <v>60</v>
      </c>
      <c r="W6" s="82">
        <v>74</v>
      </c>
      <c r="X6" s="82">
        <v>101</v>
      </c>
      <c r="Y6" s="82">
        <v>221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120</v>
      </c>
      <c r="D7" s="82">
        <v>42</v>
      </c>
      <c r="E7" s="82">
        <v>57</v>
      </c>
      <c r="F7" s="82">
        <v>159</v>
      </c>
      <c r="G7" s="82">
        <v>254</v>
      </c>
      <c r="H7" s="82">
        <v>305</v>
      </c>
      <c r="I7" s="82">
        <v>476</v>
      </c>
      <c r="J7" s="82">
        <v>823</v>
      </c>
      <c r="K7" s="82">
        <v>1819</v>
      </c>
      <c r="L7" s="82">
        <v>1192</v>
      </c>
      <c r="M7" s="82">
        <v>578</v>
      </c>
      <c r="N7" s="82">
        <v>209</v>
      </c>
      <c r="O7" s="82">
        <v>290</v>
      </c>
      <c r="P7" s="82">
        <v>623</v>
      </c>
      <c r="Q7" s="82">
        <v>1024</v>
      </c>
      <c r="R7" s="82">
        <v>610</v>
      </c>
      <c r="S7" s="82">
        <v>859</v>
      </c>
      <c r="T7" s="82">
        <v>837</v>
      </c>
      <c r="U7" s="82">
        <v>736</v>
      </c>
      <c r="V7" s="82">
        <v>676</v>
      </c>
      <c r="W7" s="82">
        <v>735</v>
      </c>
      <c r="X7" s="82">
        <v>791</v>
      </c>
      <c r="Y7" s="82">
        <v>1544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1480</v>
      </c>
      <c r="D8" s="82">
        <v>2114</v>
      </c>
      <c r="E8" s="82">
        <v>2264</v>
      </c>
      <c r="F8" s="82">
        <v>2337</v>
      </c>
      <c r="G8" s="82">
        <v>1953</v>
      </c>
      <c r="H8" s="82">
        <v>2272</v>
      </c>
      <c r="I8" s="82">
        <v>1626</v>
      </c>
      <c r="J8" s="82">
        <v>1658</v>
      </c>
      <c r="K8" s="82">
        <v>1869</v>
      </c>
      <c r="L8" s="82">
        <v>1433</v>
      </c>
      <c r="M8" s="82">
        <v>1163</v>
      </c>
      <c r="N8" s="82">
        <v>1312</v>
      </c>
      <c r="O8" s="82">
        <v>1369</v>
      </c>
      <c r="P8" s="82">
        <v>3101</v>
      </c>
      <c r="Q8" s="82">
        <v>4894</v>
      </c>
      <c r="R8" s="82">
        <v>3402</v>
      </c>
      <c r="S8" s="82">
        <v>3815</v>
      </c>
      <c r="T8" s="82">
        <v>3260</v>
      </c>
      <c r="U8" s="82">
        <v>2400</v>
      </c>
      <c r="V8" s="82">
        <v>2775</v>
      </c>
      <c r="W8" s="82">
        <v>1120</v>
      </c>
      <c r="X8" s="82">
        <v>905</v>
      </c>
      <c r="Y8" s="82">
        <v>207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10085</v>
      </c>
      <c r="D9" s="82">
        <v>11369</v>
      </c>
      <c r="E9" s="82">
        <v>13320</v>
      </c>
      <c r="F9" s="82">
        <v>14420</v>
      </c>
      <c r="G9" s="82">
        <v>12287</v>
      </c>
      <c r="H9" s="82">
        <v>9441</v>
      </c>
      <c r="I9" s="82">
        <v>10821</v>
      </c>
      <c r="J9" s="82">
        <v>10416</v>
      </c>
      <c r="K9" s="82">
        <v>12744</v>
      </c>
      <c r="L9" s="82">
        <v>9394</v>
      </c>
      <c r="M9" s="82">
        <v>7744</v>
      </c>
      <c r="N9" s="82">
        <v>9681</v>
      </c>
      <c r="O9" s="82">
        <v>8914</v>
      </c>
      <c r="P9" s="82">
        <v>8109</v>
      </c>
      <c r="Q9" s="82">
        <v>9537</v>
      </c>
      <c r="R9" s="82">
        <v>8074</v>
      </c>
      <c r="S9" s="82">
        <v>14636</v>
      </c>
      <c r="T9" s="82">
        <v>12713</v>
      </c>
      <c r="U9" s="82">
        <v>9425</v>
      </c>
      <c r="V9" s="82">
        <v>8393</v>
      </c>
      <c r="W9" s="82">
        <v>7210</v>
      </c>
      <c r="X9" s="82">
        <v>10056</v>
      </c>
      <c r="Y9" s="82">
        <v>18513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8884</v>
      </c>
      <c r="D11" s="82">
        <v>6481</v>
      </c>
      <c r="E11" s="82">
        <v>7593</v>
      </c>
      <c r="F11" s="82">
        <v>5814</v>
      </c>
      <c r="G11" s="82">
        <v>6761</v>
      </c>
      <c r="H11" s="82">
        <v>8026</v>
      </c>
      <c r="I11" s="82">
        <v>6792</v>
      </c>
      <c r="J11" s="82">
        <v>9632</v>
      </c>
      <c r="K11" s="82">
        <v>15102</v>
      </c>
      <c r="L11" s="82">
        <v>7841</v>
      </c>
      <c r="M11" s="82">
        <v>10101</v>
      </c>
      <c r="N11" s="82">
        <v>8307</v>
      </c>
      <c r="O11" s="82">
        <v>9053</v>
      </c>
      <c r="P11" s="82">
        <v>9134</v>
      </c>
      <c r="Q11" s="82">
        <v>4063</v>
      </c>
      <c r="R11" s="82">
        <v>7139</v>
      </c>
      <c r="S11" s="82">
        <v>15665</v>
      </c>
      <c r="T11" s="82">
        <v>10588</v>
      </c>
      <c r="U11" s="82">
        <v>12413</v>
      </c>
      <c r="V11" s="82">
        <v>7894</v>
      </c>
      <c r="W11" s="82">
        <v>10247</v>
      </c>
      <c r="X11" s="82">
        <v>7999</v>
      </c>
      <c r="Y11" s="82">
        <v>11590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25</v>
      </c>
      <c r="S12" s="82">
        <v>27</v>
      </c>
      <c r="T12" s="82">
        <v>34</v>
      </c>
      <c r="U12" s="82">
        <v>38</v>
      </c>
      <c r="V12" s="82">
        <v>45</v>
      </c>
      <c r="W12" s="82">
        <v>23</v>
      </c>
      <c r="X12" s="82">
        <v>17</v>
      </c>
      <c r="Y12" s="82">
        <v>9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3</v>
      </c>
      <c r="D13" s="83">
        <v>6</v>
      </c>
      <c r="E13" s="83">
        <v>8</v>
      </c>
      <c r="F13" s="83">
        <v>12</v>
      </c>
      <c r="G13" s="83">
        <v>18</v>
      </c>
      <c r="H13" s="83">
        <v>33</v>
      </c>
      <c r="I13" s="83">
        <v>32</v>
      </c>
      <c r="J13" s="83">
        <v>19</v>
      </c>
      <c r="K13" s="83">
        <v>16</v>
      </c>
      <c r="L13" s="83">
        <v>68</v>
      </c>
      <c r="M13" s="83">
        <v>95</v>
      </c>
      <c r="N13" s="83">
        <v>242</v>
      </c>
      <c r="O13" s="83">
        <v>171</v>
      </c>
      <c r="P13" s="83">
        <v>32</v>
      </c>
      <c r="Q13" s="83">
        <v>27</v>
      </c>
      <c r="R13" s="83">
        <v>31</v>
      </c>
      <c r="S13" s="83">
        <v>44</v>
      </c>
      <c r="T13" s="83">
        <v>79</v>
      </c>
      <c r="U13" s="83">
        <v>94</v>
      </c>
      <c r="V13" s="83">
        <v>72</v>
      </c>
      <c r="W13" s="83">
        <v>58</v>
      </c>
      <c r="X13" s="83">
        <v>18</v>
      </c>
      <c r="Y13" s="83">
        <v>61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20856</v>
      </c>
      <c r="D14" s="85">
        <f t="shared" si="4"/>
        <v>20330</v>
      </c>
      <c r="E14" s="85">
        <f t="shared" si="4"/>
        <v>23427</v>
      </c>
      <c r="F14" s="85">
        <f t="shared" si="4"/>
        <v>23075</v>
      </c>
      <c r="G14" s="85">
        <f t="shared" si="4"/>
        <v>21666</v>
      </c>
      <c r="H14" s="85">
        <f t="shared" si="4"/>
        <v>20444</v>
      </c>
      <c r="I14" s="85">
        <f t="shared" si="4"/>
        <v>20089</v>
      </c>
      <c r="J14" s="85">
        <f t="shared" si="4"/>
        <v>23050</v>
      </c>
      <c r="K14" s="85">
        <f t="shared" si="4"/>
        <v>32001</v>
      </c>
      <c r="L14" s="85">
        <f t="shared" si="4"/>
        <v>20255</v>
      </c>
      <c r="M14" s="85">
        <f t="shared" si="4"/>
        <v>19927</v>
      </c>
      <c r="N14" s="85">
        <f t="shared" si="4"/>
        <v>19736</v>
      </c>
      <c r="O14" s="85">
        <f t="shared" si="4"/>
        <v>19676</v>
      </c>
      <c r="P14" s="85">
        <f t="shared" si="4"/>
        <v>21006</v>
      </c>
      <c r="Q14" s="85">
        <f t="shared" si="4"/>
        <v>19729</v>
      </c>
      <c r="R14" s="85">
        <f t="shared" ref="R14:V14" si="5">SUM(R5:R11)</f>
        <v>19253</v>
      </c>
      <c r="S14" s="85">
        <f t="shared" si="5"/>
        <v>34986</v>
      </c>
      <c r="T14" s="85">
        <f t="shared" si="5"/>
        <v>27408</v>
      </c>
      <c r="U14" s="85">
        <f t="shared" si="5"/>
        <v>24998</v>
      </c>
      <c r="V14" s="85">
        <f t="shared" si="5"/>
        <v>19798</v>
      </c>
      <c r="W14" s="85">
        <f t="shared" ref="W14:Y14" si="6">SUM(W5:W11)</f>
        <v>19386</v>
      </c>
      <c r="X14" s="85">
        <f t="shared" si="6"/>
        <v>19852</v>
      </c>
      <c r="Y14" s="85">
        <f t="shared" si="6"/>
        <v>32128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2</v>
      </c>
      <c r="D15" s="71">
        <f t="shared" si="7"/>
        <v>9</v>
      </c>
      <c r="E15" s="71">
        <f t="shared" si="7"/>
        <v>24</v>
      </c>
      <c r="F15" s="71">
        <f t="shared" si="7"/>
        <v>42</v>
      </c>
      <c r="G15" s="71">
        <f t="shared" si="7"/>
        <v>60</v>
      </c>
      <c r="H15" s="71">
        <f t="shared" si="7"/>
        <v>147</v>
      </c>
      <c r="I15" s="71">
        <f t="shared" si="7"/>
        <v>222</v>
      </c>
      <c r="J15" s="71">
        <f t="shared" si="7"/>
        <v>363</v>
      </c>
      <c r="K15" s="71">
        <f t="shared" si="7"/>
        <v>490</v>
      </c>
      <c r="L15" s="71">
        <f t="shared" si="7"/>
        <v>469</v>
      </c>
      <c r="M15" s="71">
        <f t="shared" si="7"/>
        <v>532</v>
      </c>
      <c r="N15" s="71">
        <f t="shared" si="7"/>
        <v>480</v>
      </c>
      <c r="O15" s="71">
        <f t="shared" si="7"/>
        <v>555</v>
      </c>
      <c r="P15" s="71">
        <f t="shared" si="7"/>
        <v>488</v>
      </c>
      <c r="Q15" s="71">
        <f t="shared" si="7"/>
        <v>408</v>
      </c>
      <c r="R15" s="71">
        <f t="shared" si="7"/>
        <v>526</v>
      </c>
      <c r="S15" s="71">
        <f t="shared" si="7"/>
        <v>739</v>
      </c>
      <c r="T15" s="71">
        <f t="shared" si="7"/>
        <v>571</v>
      </c>
      <c r="U15" s="71">
        <f t="shared" si="7"/>
        <v>577</v>
      </c>
      <c r="V15" s="71">
        <f t="shared" si="7"/>
        <v>1053</v>
      </c>
      <c r="W15" s="71">
        <f t="shared" si="7"/>
        <v>705</v>
      </c>
      <c r="X15" s="71">
        <f t="shared" si="7"/>
        <v>2025</v>
      </c>
      <c r="Y15" s="71">
        <f t="shared" si="7"/>
        <v>0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2</v>
      </c>
      <c r="D16" s="82">
        <v>9</v>
      </c>
      <c r="E16" s="82">
        <v>24</v>
      </c>
      <c r="F16" s="82">
        <v>42</v>
      </c>
      <c r="G16" s="82">
        <v>60</v>
      </c>
      <c r="H16" s="82">
        <v>147</v>
      </c>
      <c r="I16" s="82">
        <v>222</v>
      </c>
      <c r="J16" s="82">
        <v>363</v>
      </c>
      <c r="K16" s="82">
        <v>490</v>
      </c>
      <c r="L16" s="82">
        <v>469</v>
      </c>
      <c r="M16" s="82">
        <v>532</v>
      </c>
      <c r="N16" s="82">
        <v>480</v>
      </c>
      <c r="O16" s="82">
        <v>555</v>
      </c>
      <c r="P16" s="82">
        <v>488</v>
      </c>
      <c r="Q16" s="82">
        <v>408</v>
      </c>
      <c r="R16" s="82">
        <v>526</v>
      </c>
      <c r="S16" s="82">
        <v>739</v>
      </c>
      <c r="T16" s="82">
        <v>571</v>
      </c>
      <c r="U16" s="82">
        <v>577</v>
      </c>
      <c r="V16" s="82">
        <v>1053</v>
      </c>
      <c r="W16" s="82">
        <v>705</v>
      </c>
      <c r="X16" s="82">
        <v>2025</v>
      </c>
      <c r="Y16" s="82">
        <v>0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20859</v>
      </c>
      <c r="D17" s="71">
        <f t="shared" si="8"/>
        <v>20336</v>
      </c>
      <c r="E17" s="71">
        <f t="shared" si="8"/>
        <v>23435</v>
      </c>
      <c r="F17" s="71">
        <f t="shared" si="8"/>
        <v>23087</v>
      </c>
      <c r="G17" s="71">
        <f t="shared" si="8"/>
        <v>21684</v>
      </c>
      <c r="H17" s="71">
        <f t="shared" si="8"/>
        <v>20477</v>
      </c>
      <c r="I17" s="71">
        <f t="shared" si="8"/>
        <v>20121</v>
      </c>
      <c r="J17" s="71">
        <f t="shared" si="8"/>
        <v>23069</v>
      </c>
      <c r="K17" s="71">
        <f t="shared" si="8"/>
        <v>32017</v>
      </c>
      <c r="L17" s="71">
        <f t="shared" si="8"/>
        <v>20323</v>
      </c>
      <c r="M17" s="71">
        <f t="shared" si="8"/>
        <v>20022</v>
      </c>
      <c r="N17" s="71">
        <f t="shared" si="8"/>
        <v>19978</v>
      </c>
      <c r="O17" s="71">
        <f t="shared" si="8"/>
        <v>19847</v>
      </c>
      <c r="P17" s="71">
        <f t="shared" si="8"/>
        <v>21038</v>
      </c>
      <c r="Q17" s="71">
        <f t="shared" si="8"/>
        <v>19756</v>
      </c>
      <c r="R17" s="71">
        <f t="shared" ref="R17:V17" si="9">SUM(R18:R25)</f>
        <v>19309</v>
      </c>
      <c r="S17" s="71">
        <f t="shared" si="9"/>
        <v>35057</v>
      </c>
      <c r="T17" s="71">
        <f t="shared" si="9"/>
        <v>27521</v>
      </c>
      <c r="U17" s="71">
        <f t="shared" si="9"/>
        <v>25130</v>
      </c>
      <c r="V17" s="71">
        <f t="shared" si="9"/>
        <v>19915</v>
      </c>
      <c r="W17" s="71">
        <f t="shared" ref="W17:Y17" si="10">SUM(W18:W25)</f>
        <v>19467</v>
      </c>
      <c r="X17" s="71">
        <f t="shared" si="10"/>
        <v>19887</v>
      </c>
      <c r="Y17" s="71">
        <f t="shared" si="10"/>
        <v>32198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119</v>
      </c>
      <c r="D18" s="82">
        <v>132</v>
      </c>
      <c r="E18" s="82">
        <v>67</v>
      </c>
      <c r="F18" s="82">
        <v>134</v>
      </c>
      <c r="G18" s="82">
        <v>90</v>
      </c>
      <c r="H18" s="82">
        <v>78</v>
      </c>
      <c r="I18" s="82">
        <v>191</v>
      </c>
      <c r="J18" s="82">
        <v>319</v>
      </c>
      <c r="K18" s="82">
        <v>428</v>
      </c>
      <c r="L18" s="82">
        <v>194</v>
      </c>
      <c r="M18" s="82">
        <v>92</v>
      </c>
      <c r="N18" s="82">
        <v>36</v>
      </c>
      <c r="O18" s="82">
        <v>0</v>
      </c>
      <c r="P18" s="82">
        <v>0</v>
      </c>
      <c r="Q18" s="82">
        <v>26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7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244</v>
      </c>
      <c r="D19" s="82">
        <v>152</v>
      </c>
      <c r="E19" s="82">
        <v>219</v>
      </c>
      <c r="F19" s="82">
        <v>304</v>
      </c>
      <c r="G19" s="82">
        <v>278</v>
      </c>
      <c r="H19" s="82">
        <v>278</v>
      </c>
      <c r="I19" s="82">
        <v>76</v>
      </c>
      <c r="J19" s="82">
        <v>22</v>
      </c>
      <c r="K19" s="82">
        <v>95</v>
      </c>
      <c r="L19" s="82">
        <v>233</v>
      </c>
      <c r="M19" s="82">
        <v>4</v>
      </c>
      <c r="N19" s="82">
        <v>147</v>
      </c>
      <c r="O19" s="82">
        <v>146</v>
      </c>
      <c r="P19" s="82">
        <v>143</v>
      </c>
      <c r="Q19" s="82">
        <v>53</v>
      </c>
      <c r="R19" s="82">
        <v>69</v>
      </c>
      <c r="S19" s="82">
        <v>167</v>
      </c>
      <c r="T19" s="82">
        <v>147</v>
      </c>
      <c r="U19" s="82">
        <v>118</v>
      </c>
      <c r="V19" s="82">
        <v>164</v>
      </c>
      <c r="W19" s="82">
        <v>182</v>
      </c>
      <c r="X19" s="82">
        <v>237</v>
      </c>
      <c r="Y19" s="82">
        <v>506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113</v>
      </c>
      <c r="D20" s="82">
        <v>38</v>
      </c>
      <c r="E20" s="82">
        <v>52</v>
      </c>
      <c r="F20" s="82">
        <v>150</v>
      </c>
      <c r="G20" s="82">
        <v>242</v>
      </c>
      <c r="H20" s="82">
        <v>289</v>
      </c>
      <c r="I20" s="82">
        <v>459</v>
      </c>
      <c r="J20" s="82">
        <v>647</v>
      </c>
      <c r="K20" s="82">
        <v>1819</v>
      </c>
      <c r="L20" s="82">
        <v>1152</v>
      </c>
      <c r="M20" s="82">
        <v>568</v>
      </c>
      <c r="N20" s="82">
        <v>209</v>
      </c>
      <c r="O20" s="82">
        <v>287</v>
      </c>
      <c r="P20" s="82">
        <v>551</v>
      </c>
      <c r="Q20" s="82">
        <v>915</v>
      </c>
      <c r="R20" s="82">
        <v>514</v>
      </c>
      <c r="S20" s="82">
        <v>829</v>
      </c>
      <c r="T20" s="82">
        <v>805</v>
      </c>
      <c r="U20" s="82">
        <v>555</v>
      </c>
      <c r="V20" s="82">
        <v>654</v>
      </c>
      <c r="W20" s="82">
        <v>735</v>
      </c>
      <c r="X20" s="82">
        <v>791</v>
      </c>
      <c r="Y20" s="82">
        <v>1528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1386</v>
      </c>
      <c r="D21" s="82">
        <v>1995</v>
      </c>
      <c r="E21" s="82">
        <v>2135</v>
      </c>
      <c r="F21" s="82">
        <v>2202</v>
      </c>
      <c r="G21" s="82">
        <v>1826</v>
      </c>
      <c r="H21" s="82">
        <v>2105</v>
      </c>
      <c r="I21" s="82">
        <v>1524</v>
      </c>
      <c r="J21" s="82">
        <v>1574</v>
      </c>
      <c r="K21" s="82">
        <v>1744</v>
      </c>
      <c r="L21" s="82">
        <v>1433</v>
      </c>
      <c r="M21" s="82">
        <v>892</v>
      </c>
      <c r="N21" s="82">
        <v>1060</v>
      </c>
      <c r="O21" s="82">
        <v>1342</v>
      </c>
      <c r="P21" s="82">
        <v>3025</v>
      </c>
      <c r="Q21" s="82">
        <v>4732</v>
      </c>
      <c r="R21" s="82">
        <v>3232</v>
      </c>
      <c r="S21" s="82">
        <v>3632</v>
      </c>
      <c r="T21" s="82">
        <v>3081</v>
      </c>
      <c r="U21" s="82">
        <v>2176</v>
      </c>
      <c r="V21" s="82">
        <v>2614</v>
      </c>
      <c r="W21" s="82">
        <v>1119</v>
      </c>
      <c r="X21" s="82">
        <v>905</v>
      </c>
      <c r="Y21" s="82">
        <v>207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6407</v>
      </c>
      <c r="D22" s="82">
        <v>5653</v>
      </c>
      <c r="E22" s="82">
        <v>7031</v>
      </c>
      <c r="F22" s="82">
        <v>7039</v>
      </c>
      <c r="G22" s="82">
        <v>4103</v>
      </c>
      <c r="H22" s="82">
        <v>979</v>
      </c>
      <c r="I22" s="82">
        <v>5723</v>
      </c>
      <c r="J22" s="82">
        <v>5987</v>
      </c>
      <c r="K22" s="82">
        <v>6820</v>
      </c>
      <c r="L22" s="82">
        <v>5792</v>
      </c>
      <c r="M22" s="82">
        <v>7417</v>
      </c>
      <c r="N22" s="82">
        <v>6032</v>
      </c>
      <c r="O22" s="82">
        <v>5234</v>
      </c>
      <c r="P22" s="82">
        <v>1208</v>
      </c>
      <c r="Q22" s="82">
        <v>3056</v>
      </c>
      <c r="R22" s="82">
        <v>3118</v>
      </c>
      <c r="S22" s="82">
        <v>9675</v>
      </c>
      <c r="T22" s="82">
        <v>11139</v>
      </c>
      <c r="U22" s="82">
        <v>6487</v>
      </c>
      <c r="V22" s="82">
        <v>2472</v>
      </c>
      <c r="W22" s="82">
        <v>2415</v>
      </c>
      <c r="X22" s="82">
        <v>4967</v>
      </c>
      <c r="Y22" s="82">
        <v>11758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7811</v>
      </c>
      <c r="D24" s="82">
        <v>6378</v>
      </c>
      <c r="E24" s="82">
        <v>6882</v>
      </c>
      <c r="F24" s="82">
        <v>5814</v>
      </c>
      <c r="G24" s="82">
        <v>6761</v>
      </c>
      <c r="H24" s="82">
        <v>4200</v>
      </c>
      <c r="I24" s="82">
        <v>5509</v>
      </c>
      <c r="J24" s="82">
        <v>8077</v>
      </c>
      <c r="K24" s="82">
        <v>13371</v>
      </c>
      <c r="L24" s="82">
        <v>7841</v>
      </c>
      <c r="M24" s="82">
        <v>9985</v>
      </c>
      <c r="N24" s="82">
        <v>8307</v>
      </c>
      <c r="O24" s="82">
        <v>9053</v>
      </c>
      <c r="P24" s="82">
        <v>9134</v>
      </c>
      <c r="Q24" s="82">
        <v>4063</v>
      </c>
      <c r="R24" s="82">
        <v>7139</v>
      </c>
      <c r="S24" s="82">
        <v>15664</v>
      </c>
      <c r="T24" s="82">
        <v>8181</v>
      </c>
      <c r="U24" s="82">
        <v>10191</v>
      </c>
      <c r="V24" s="82">
        <v>5617</v>
      </c>
      <c r="W24" s="82">
        <v>10247</v>
      </c>
      <c r="X24" s="82">
        <v>7999</v>
      </c>
      <c r="Y24" s="82">
        <v>11590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4779</v>
      </c>
      <c r="D25" s="83">
        <v>5988</v>
      </c>
      <c r="E25" s="83">
        <v>7049</v>
      </c>
      <c r="F25" s="83">
        <v>7444</v>
      </c>
      <c r="G25" s="83">
        <v>8384</v>
      </c>
      <c r="H25" s="83">
        <v>12548</v>
      </c>
      <c r="I25" s="83">
        <v>6639</v>
      </c>
      <c r="J25" s="83">
        <v>6443</v>
      </c>
      <c r="K25" s="83">
        <v>7740</v>
      </c>
      <c r="L25" s="83">
        <v>3678</v>
      </c>
      <c r="M25" s="83">
        <v>1064</v>
      </c>
      <c r="N25" s="83">
        <v>4187</v>
      </c>
      <c r="O25" s="83">
        <v>3785</v>
      </c>
      <c r="P25" s="83">
        <v>6977</v>
      </c>
      <c r="Q25" s="83">
        <v>6911</v>
      </c>
      <c r="R25" s="83">
        <v>5237</v>
      </c>
      <c r="S25" s="83">
        <v>5090</v>
      </c>
      <c r="T25" s="83">
        <v>4168</v>
      </c>
      <c r="U25" s="83">
        <v>5603</v>
      </c>
      <c r="V25" s="83">
        <v>8394</v>
      </c>
      <c r="W25" s="83">
        <v>4769</v>
      </c>
      <c r="X25" s="83">
        <v>4988</v>
      </c>
      <c r="Y25" s="83">
        <v>6602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20859</v>
      </c>
      <c r="D27" s="71">
        <f t="shared" si="11"/>
        <v>20336</v>
      </c>
      <c r="E27" s="71">
        <f t="shared" si="11"/>
        <v>23435</v>
      </c>
      <c r="F27" s="71">
        <f t="shared" si="11"/>
        <v>23087</v>
      </c>
      <c r="G27" s="71">
        <f t="shared" si="11"/>
        <v>21684</v>
      </c>
      <c r="H27" s="71">
        <f t="shared" si="11"/>
        <v>20477</v>
      </c>
      <c r="I27" s="71">
        <f t="shared" si="11"/>
        <v>20121</v>
      </c>
      <c r="J27" s="71">
        <f t="shared" si="11"/>
        <v>23069</v>
      </c>
      <c r="K27" s="71">
        <f t="shared" si="11"/>
        <v>32017</v>
      </c>
      <c r="L27" s="71">
        <f t="shared" si="11"/>
        <v>20323</v>
      </c>
      <c r="M27" s="71">
        <f t="shared" si="11"/>
        <v>20022</v>
      </c>
      <c r="N27" s="71">
        <f t="shared" si="11"/>
        <v>19978</v>
      </c>
      <c r="O27" s="71">
        <f t="shared" si="11"/>
        <v>19847</v>
      </c>
      <c r="P27" s="71">
        <f t="shared" si="11"/>
        <v>21038</v>
      </c>
      <c r="Q27" s="71">
        <f t="shared" si="11"/>
        <v>19756</v>
      </c>
      <c r="R27" s="71">
        <f t="shared" ref="R27:V27" si="12">SUM(R28:R32)</f>
        <v>19309</v>
      </c>
      <c r="S27" s="71">
        <f t="shared" si="12"/>
        <v>35057</v>
      </c>
      <c r="T27" s="71">
        <f t="shared" si="12"/>
        <v>27521</v>
      </c>
      <c r="U27" s="71">
        <f t="shared" si="12"/>
        <v>25130</v>
      </c>
      <c r="V27" s="71">
        <f t="shared" si="12"/>
        <v>19915</v>
      </c>
      <c r="W27" s="71">
        <f t="shared" ref="W27:Y27" si="13">SUM(W28:W32)</f>
        <v>19467</v>
      </c>
      <c r="X27" s="71">
        <f t="shared" si="13"/>
        <v>19887</v>
      </c>
      <c r="Y27" s="71">
        <f t="shared" si="13"/>
        <v>32198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1</v>
      </c>
      <c r="K28" s="82">
        <v>1</v>
      </c>
      <c r="L28" s="82">
        <v>1</v>
      </c>
      <c r="M28" s="82">
        <v>1</v>
      </c>
      <c r="N28" s="82">
        <v>1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6455</v>
      </c>
      <c r="D29" s="82">
        <v>4482</v>
      </c>
      <c r="E29" s="82">
        <v>5905</v>
      </c>
      <c r="F29" s="82">
        <v>7688</v>
      </c>
      <c r="G29" s="82">
        <v>8813</v>
      </c>
      <c r="H29" s="82">
        <v>8047</v>
      </c>
      <c r="I29" s="82">
        <v>4071</v>
      </c>
      <c r="J29" s="82">
        <v>2965</v>
      </c>
      <c r="K29" s="82">
        <v>9380</v>
      </c>
      <c r="L29" s="82">
        <v>8954</v>
      </c>
      <c r="M29" s="82">
        <v>6717</v>
      </c>
      <c r="N29" s="82">
        <v>6952</v>
      </c>
      <c r="O29" s="82">
        <v>7894</v>
      </c>
      <c r="P29" s="82">
        <v>6323</v>
      </c>
      <c r="Q29" s="82">
        <v>3223</v>
      </c>
      <c r="R29" s="82">
        <v>3367</v>
      </c>
      <c r="S29" s="82">
        <v>8478</v>
      </c>
      <c r="T29" s="82">
        <v>8803</v>
      </c>
      <c r="U29" s="82">
        <v>6495</v>
      </c>
      <c r="V29" s="82">
        <v>6162</v>
      </c>
      <c r="W29" s="82">
        <v>7862</v>
      </c>
      <c r="X29" s="82">
        <v>9729</v>
      </c>
      <c r="Y29" s="82">
        <v>20929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1395</v>
      </c>
      <c r="D30" s="82">
        <v>1984</v>
      </c>
      <c r="E30" s="82">
        <v>2119</v>
      </c>
      <c r="F30" s="82">
        <v>2179</v>
      </c>
      <c r="G30" s="82">
        <v>1808</v>
      </c>
      <c r="H30" s="82">
        <v>2083</v>
      </c>
      <c r="I30" s="82">
        <v>1513</v>
      </c>
      <c r="J30" s="82">
        <v>1580</v>
      </c>
      <c r="K30" s="82">
        <v>1772</v>
      </c>
      <c r="L30" s="82">
        <v>1386</v>
      </c>
      <c r="M30" s="82">
        <v>1101</v>
      </c>
      <c r="N30" s="82">
        <v>1087</v>
      </c>
      <c r="O30" s="82">
        <v>1291</v>
      </c>
      <c r="P30" s="82">
        <v>2905</v>
      </c>
      <c r="Q30" s="82">
        <v>4654</v>
      </c>
      <c r="R30" s="82">
        <v>3256</v>
      </c>
      <c r="S30" s="82">
        <v>3655</v>
      </c>
      <c r="T30" s="82">
        <v>3111</v>
      </c>
      <c r="U30" s="82">
        <v>2345</v>
      </c>
      <c r="V30" s="82">
        <v>2393</v>
      </c>
      <c r="W30" s="82">
        <v>1046</v>
      </c>
      <c r="X30" s="82">
        <v>785</v>
      </c>
      <c r="Y30" s="82">
        <v>164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9231</v>
      </c>
      <c r="D31" s="82">
        <v>10318</v>
      </c>
      <c r="E31" s="82">
        <v>11843</v>
      </c>
      <c r="F31" s="82">
        <v>9783</v>
      </c>
      <c r="G31" s="82">
        <v>6458</v>
      </c>
      <c r="H31" s="82">
        <v>3974</v>
      </c>
      <c r="I31" s="82">
        <v>6286</v>
      </c>
      <c r="J31" s="82">
        <v>10198</v>
      </c>
      <c r="K31" s="82">
        <v>12390</v>
      </c>
      <c r="L31" s="82">
        <v>8803</v>
      </c>
      <c r="M31" s="82">
        <v>7384</v>
      </c>
      <c r="N31" s="82">
        <v>7528</v>
      </c>
      <c r="O31" s="82">
        <v>4485</v>
      </c>
      <c r="P31" s="82">
        <v>4466</v>
      </c>
      <c r="Q31" s="82">
        <v>5454</v>
      </c>
      <c r="R31" s="82">
        <v>7892</v>
      </c>
      <c r="S31" s="82">
        <v>10448</v>
      </c>
      <c r="T31" s="82">
        <v>10988</v>
      </c>
      <c r="U31" s="82">
        <v>6886</v>
      </c>
      <c r="V31" s="82">
        <v>8195</v>
      </c>
      <c r="W31" s="82">
        <v>4936</v>
      </c>
      <c r="X31" s="82">
        <v>4748</v>
      </c>
      <c r="Y31" s="82">
        <v>6634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3778</v>
      </c>
      <c r="D32" s="86">
        <v>3552</v>
      </c>
      <c r="E32" s="86">
        <v>3568</v>
      </c>
      <c r="F32" s="86">
        <v>3437</v>
      </c>
      <c r="G32" s="86">
        <v>4605</v>
      </c>
      <c r="H32" s="86">
        <v>6373</v>
      </c>
      <c r="I32" s="86">
        <v>8251</v>
      </c>
      <c r="J32" s="86">
        <v>8325</v>
      </c>
      <c r="K32" s="86">
        <v>8474</v>
      </c>
      <c r="L32" s="86">
        <v>1179</v>
      </c>
      <c r="M32" s="86">
        <v>4819</v>
      </c>
      <c r="N32" s="86">
        <v>4410</v>
      </c>
      <c r="O32" s="86">
        <v>6177</v>
      </c>
      <c r="P32" s="86">
        <v>7344</v>
      </c>
      <c r="Q32" s="86">
        <v>6425</v>
      </c>
      <c r="R32" s="86">
        <v>4794</v>
      </c>
      <c r="S32" s="86">
        <v>12476</v>
      </c>
      <c r="T32" s="86">
        <v>4619</v>
      </c>
      <c r="U32" s="86">
        <v>9404</v>
      </c>
      <c r="V32" s="86">
        <v>3165</v>
      </c>
      <c r="W32" s="86">
        <v>5623</v>
      </c>
      <c r="X32" s="86">
        <v>4625</v>
      </c>
      <c r="Y32" s="86">
        <v>4471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28.025252736853062</v>
      </c>
      <c r="D3" s="65">
        <f t="shared" si="0"/>
        <v>28.228962001717846</v>
      </c>
      <c r="E3" s="65">
        <f t="shared" si="0"/>
        <v>34.085688531937798</v>
      </c>
      <c r="F3" s="65">
        <f t="shared" si="0"/>
        <v>33.395866532022154</v>
      </c>
      <c r="G3" s="65">
        <f t="shared" si="0"/>
        <v>30.939804727870666</v>
      </c>
      <c r="H3" s="65">
        <f t="shared" si="0"/>
        <v>28.695449614721763</v>
      </c>
      <c r="I3" s="65">
        <f t="shared" si="0"/>
        <v>27.664426623402061</v>
      </c>
      <c r="J3" s="65">
        <f t="shared" si="0"/>
        <v>30.846648201667232</v>
      </c>
      <c r="K3" s="65">
        <f t="shared" si="0"/>
        <v>44.234505824187551</v>
      </c>
      <c r="L3" s="65">
        <f t="shared" si="0"/>
        <v>26.425828771422925</v>
      </c>
      <c r="M3" s="65">
        <f t="shared" si="0"/>
        <v>23.627523589734015</v>
      </c>
      <c r="N3" s="65">
        <f t="shared" si="0"/>
        <v>24.838308322330352</v>
      </c>
      <c r="O3" s="65">
        <f t="shared" si="0"/>
        <v>22.366874540929501</v>
      </c>
      <c r="P3" s="65">
        <f t="shared" si="0"/>
        <v>22.135138246426703</v>
      </c>
      <c r="Q3" s="65">
        <f t="shared" si="0"/>
        <v>19.120889832109487</v>
      </c>
      <c r="R3" s="65">
        <f t="shared" ref="R3:V3" si="1">SUM(R4,R15,R17,R27)</f>
        <v>18.512777268949804</v>
      </c>
      <c r="S3" s="65">
        <f t="shared" si="1"/>
        <v>32.669636389178535</v>
      </c>
      <c r="T3" s="65">
        <f t="shared" si="1"/>
        <v>25.676946517179523</v>
      </c>
      <c r="U3" s="65">
        <f t="shared" si="1"/>
        <v>20.830119702335388</v>
      </c>
      <c r="V3" s="65">
        <f t="shared" si="1"/>
        <v>15.558456077895679</v>
      </c>
      <c r="W3" s="65">
        <f t="shared" ref="W3:Y3" si="2">SUM(W4,W15,W17,W27)</f>
        <v>14.304807598440252</v>
      </c>
      <c r="X3" s="65">
        <f t="shared" si="2"/>
        <v>11.624495804451056</v>
      </c>
      <c r="Y3" s="65">
        <f t="shared" si="2"/>
        <v>15.196700548527707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22.981109637921353</v>
      </c>
      <c r="D4" s="69">
        <f t="shared" si="3"/>
        <v>23.122352187093256</v>
      </c>
      <c r="E4" s="69">
        <f t="shared" si="3"/>
        <v>27.957055453106403</v>
      </c>
      <c r="F4" s="69">
        <f t="shared" si="3"/>
        <v>27.484460794878061</v>
      </c>
      <c r="G4" s="69">
        <f t="shared" si="3"/>
        <v>25.364182585263908</v>
      </c>
      <c r="H4" s="69">
        <f t="shared" si="3"/>
        <v>23.061491182879994</v>
      </c>
      <c r="I4" s="69">
        <f t="shared" si="3"/>
        <v>22.370400655460809</v>
      </c>
      <c r="J4" s="69">
        <f t="shared" si="3"/>
        <v>24.210036073421342</v>
      </c>
      <c r="K4" s="69">
        <f t="shared" si="3"/>
        <v>35.342743102115286</v>
      </c>
      <c r="L4" s="69">
        <f t="shared" si="3"/>
        <v>20.508191315150363</v>
      </c>
      <c r="M4" s="69">
        <f t="shared" si="3"/>
        <v>18.315162808821512</v>
      </c>
      <c r="N4" s="69">
        <f t="shared" si="3"/>
        <v>19.314164718135466</v>
      </c>
      <c r="O4" s="69">
        <f t="shared" si="3"/>
        <v>17.114694395392224</v>
      </c>
      <c r="P4" s="69">
        <f t="shared" si="3"/>
        <v>17.003771132223321</v>
      </c>
      <c r="Q4" s="69">
        <f t="shared" si="3"/>
        <v>14.117913431859259</v>
      </c>
      <c r="R4" s="69">
        <f t="shared" ref="R4:V4" si="4">SUM(R5:R14)</f>
        <v>13.487589244374446</v>
      </c>
      <c r="S4" s="69">
        <f t="shared" si="4"/>
        <v>24.559608186730944</v>
      </c>
      <c r="T4" s="69">
        <f t="shared" si="4"/>
        <v>18.991909491270373</v>
      </c>
      <c r="U4" s="69">
        <f t="shared" si="4"/>
        <v>15.296829366215263</v>
      </c>
      <c r="V4" s="69">
        <f t="shared" si="4"/>
        <v>10.738660233705994</v>
      </c>
      <c r="W4" s="69">
        <f t="shared" ref="W4:Y4" si="5">SUM(W5:W14)</f>
        <v>9.5175871827349692</v>
      </c>
      <c r="X4" s="69">
        <f t="shared" si="5"/>
        <v>7.199090696879499</v>
      </c>
      <c r="Y4" s="69">
        <f t="shared" si="5"/>
        <v>7.8769419404597851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0.39676859384518659</v>
      </c>
      <c r="D5" s="72">
        <v>0.29102592333440586</v>
      </c>
      <c r="E5" s="72">
        <v>0.15314419817283009</v>
      </c>
      <c r="F5" s="72">
        <v>0.31337331376826466</v>
      </c>
      <c r="G5" s="72">
        <v>0.45760680022588679</v>
      </c>
      <c r="H5" s="72">
        <v>0.39766389533257074</v>
      </c>
      <c r="I5" s="72">
        <v>0.38422011718628507</v>
      </c>
      <c r="J5" s="72">
        <v>0.54988835732973196</v>
      </c>
      <c r="K5" s="72">
        <v>0.50370173839039856</v>
      </c>
      <c r="L5" s="72">
        <v>0.53067208380459252</v>
      </c>
      <c r="M5" s="72">
        <v>0.40445807563151404</v>
      </c>
      <c r="N5" s="72">
        <v>0.14259178200423211</v>
      </c>
      <c r="O5" s="72">
        <v>0</v>
      </c>
      <c r="P5" s="72">
        <v>0</v>
      </c>
      <c r="Q5" s="72">
        <v>0.12226868430305571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1.2095499675489329E-2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5.0108796708386659E-2</v>
      </c>
      <c r="D6" s="72">
        <v>5.7956154690032242E-2</v>
      </c>
      <c r="E6" s="72">
        <v>5.5964931014464217E-2</v>
      </c>
      <c r="F6" s="72">
        <v>6.084330512020858E-2</v>
      </c>
      <c r="G6" s="72">
        <v>7.0082227353913534E-2</v>
      </c>
      <c r="H6" s="72">
        <v>5.6647861897070606E-2</v>
      </c>
      <c r="I6" s="72">
        <v>3.3433454810117343E-2</v>
      </c>
      <c r="J6" s="72">
        <v>1.2936729109941867E-2</v>
      </c>
      <c r="K6" s="72">
        <v>0</v>
      </c>
      <c r="L6" s="72">
        <v>2.2753199264161895E-2</v>
      </c>
      <c r="M6" s="72">
        <v>4.2418407938064832E-2</v>
      </c>
      <c r="N6" s="72">
        <v>5.5296446312330806E-2</v>
      </c>
      <c r="O6" s="72">
        <v>4.9709744926266376E-2</v>
      </c>
      <c r="P6" s="72">
        <v>3.9669698135284176E-2</v>
      </c>
      <c r="Q6" s="72">
        <v>4.3247847171454239E-2</v>
      </c>
      <c r="R6" s="72">
        <v>2.0461879141750645E-2</v>
      </c>
      <c r="S6" s="72">
        <v>8.4949550614349806E-3</v>
      </c>
      <c r="T6" s="72">
        <v>6.8169655026872646E-3</v>
      </c>
      <c r="U6" s="72">
        <v>1.4762227730358042E-2</v>
      </c>
      <c r="V6" s="72">
        <v>3.5923537980236724E-2</v>
      </c>
      <c r="W6" s="72">
        <v>3.5768269133016013E-2</v>
      </c>
      <c r="X6" s="72">
        <v>3.5742154245001656E-2</v>
      </c>
      <c r="Y6" s="72">
        <v>7.1916669156100649E-2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0.169654601136185</v>
      </c>
      <c r="D7" s="72">
        <v>6.2564475753793494E-2</v>
      </c>
      <c r="E7" s="72">
        <v>7.5840800459262808E-2</v>
      </c>
      <c r="F7" s="72">
        <v>0.20341850869160163</v>
      </c>
      <c r="G7" s="72">
        <v>0.381477547299721</v>
      </c>
      <c r="H7" s="72">
        <v>0.45817837345222356</v>
      </c>
      <c r="I7" s="72">
        <v>0.57142536840408753</v>
      </c>
      <c r="J7" s="72">
        <v>0.70253792239562385</v>
      </c>
      <c r="K7" s="72">
        <v>2.8928338305606007</v>
      </c>
      <c r="L7" s="72">
        <v>1.7087604186564931</v>
      </c>
      <c r="M7" s="72">
        <v>0.71808184666657993</v>
      </c>
      <c r="N7" s="72">
        <v>0.23992052615105325</v>
      </c>
      <c r="O7" s="72">
        <v>0.29883772625490002</v>
      </c>
      <c r="P7" s="72">
        <v>0.57544849251452512</v>
      </c>
      <c r="Q7" s="72">
        <v>0.80942698481529063</v>
      </c>
      <c r="R7" s="72">
        <v>0.47119420648882387</v>
      </c>
      <c r="S7" s="72">
        <v>0.67400475408098204</v>
      </c>
      <c r="T7" s="72">
        <v>0.65259259112929913</v>
      </c>
      <c r="U7" s="72">
        <v>0.52960135221194604</v>
      </c>
      <c r="V7" s="72">
        <v>0.44457592620242781</v>
      </c>
      <c r="W7" s="72">
        <v>0.39306060885002797</v>
      </c>
      <c r="X7" s="72">
        <v>0.33583521579761511</v>
      </c>
      <c r="Y7" s="72">
        <v>0.45063143118107679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1.8578089811862597</v>
      </c>
      <c r="D8" s="72">
        <v>2.7223669089612206</v>
      </c>
      <c r="E8" s="72">
        <v>3.044493643878182</v>
      </c>
      <c r="F8" s="72">
        <v>3.1646294289508488</v>
      </c>
      <c r="G8" s="72">
        <v>2.6232718429995705</v>
      </c>
      <c r="H8" s="72">
        <v>2.9562850640270195</v>
      </c>
      <c r="I8" s="72">
        <v>2.1568842499977627</v>
      </c>
      <c r="J8" s="72">
        <v>2.1321423368374428</v>
      </c>
      <c r="K8" s="72">
        <v>2.1639071099403302</v>
      </c>
      <c r="L8" s="72">
        <v>1.9005894778171462</v>
      </c>
      <c r="M8" s="72">
        <v>1.2893682893257119</v>
      </c>
      <c r="N8" s="72">
        <v>1.381421520771503</v>
      </c>
      <c r="O8" s="72">
        <v>1.277016200658502</v>
      </c>
      <c r="P8" s="72">
        <v>2.5974271492700143</v>
      </c>
      <c r="Q8" s="72">
        <v>3.5290354116851601</v>
      </c>
      <c r="R8" s="72">
        <v>2.4354489076800503</v>
      </c>
      <c r="S8" s="72">
        <v>2.7258143202177516</v>
      </c>
      <c r="T8" s="72">
        <v>2.3252050948312091</v>
      </c>
      <c r="U8" s="72">
        <v>1.4930370591650968</v>
      </c>
      <c r="V8" s="72">
        <v>1.5525994167046522</v>
      </c>
      <c r="W8" s="72">
        <v>0.57124679569456871</v>
      </c>
      <c r="X8" s="72">
        <v>0.34156490667528749</v>
      </c>
      <c r="Y8" s="72">
        <v>4.6431357854326935E-2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12.512126616874763</v>
      </c>
      <c r="D9" s="72">
        <v>13.884827313806701</v>
      </c>
      <c r="E9" s="72">
        <v>17.070806484857783</v>
      </c>
      <c r="F9" s="72">
        <v>18.182676326523861</v>
      </c>
      <c r="G9" s="72">
        <v>15.209820011634553</v>
      </c>
      <c r="H9" s="72">
        <v>11.443255647191348</v>
      </c>
      <c r="I9" s="72">
        <v>12.678809302132175</v>
      </c>
      <c r="J9" s="72">
        <v>12.170117271446625</v>
      </c>
      <c r="K9" s="72">
        <v>16.521632044727017</v>
      </c>
      <c r="L9" s="72">
        <v>8.7526546489588384</v>
      </c>
      <c r="M9" s="72">
        <v>7.6470626749644319</v>
      </c>
      <c r="N9" s="72">
        <v>10.186054999774342</v>
      </c>
      <c r="O9" s="72">
        <v>8.2362822211016784</v>
      </c>
      <c r="P9" s="72">
        <v>7.2055075561875821</v>
      </c>
      <c r="Q9" s="72">
        <v>6.7989491207360651</v>
      </c>
      <c r="R9" s="72">
        <v>5.5079943007053789</v>
      </c>
      <c r="S9" s="72">
        <v>10.747267788264807</v>
      </c>
      <c r="T9" s="72">
        <v>9.4312912280970309</v>
      </c>
      <c r="U9" s="72">
        <v>6.371950694024008</v>
      </c>
      <c r="V9" s="72">
        <v>4.8444908622057872</v>
      </c>
      <c r="W9" s="72">
        <v>3.6465491126395628</v>
      </c>
      <c r="X9" s="72">
        <v>3.826981354296378</v>
      </c>
      <c r="Y9" s="72">
        <v>4.7209086426627902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7.8744967245888482</v>
      </c>
      <c r="D11" s="72">
        <v>5.9740671737917639</v>
      </c>
      <c r="E11" s="72">
        <v>7.4013008070354696</v>
      </c>
      <c r="F11" s="72">
        <v>5.3987315313727473</v>
      </c>
      <c r="G11" s="72">
        <v>6.4740640398489431</v>
      </c>
      <c r="H11" s="72">
        <v>7.5955943862230741</v>
      </c>
      <c r="I11" s="72">
        <v>6.391576256527455</v>
      </c>
      <c r="J11" s="72">
        <v>8.5016965136777767</v>
      </c>
      <c r="K11" s="72">
        <v>13.061066555636438</v>
      </c>
      <c r="L11" s="72">
        <v>7.4353208267821627</v>
      </c>
      <c r="M11" s="72">
        <v>8.0895080370308072</v>
      </c>
      <c r="N11" s="72">
        <v>6.9465231798730507</v>
      </c>
      <c r="O11" s="72">
        <v>7.0365426468660592</v>
      </c>
      <c r="P11" s="72">
        <v>6.4438290740818251</v>
      </c>
      <c r="Q11" s="72">
        <v>2.6864467999675288</v>
      </c>
      <c r="R11" s="72">
        <v>4.9352487872259889</v>
      </c>
      <c r="S11" s="72">
        <v>10.240147872597181</v>
      </c>
      <c r="T11" s="72">
        <v>6.4181359014114907</v>
      </c>
      <c r="U11" s="72">
        <v>6.7559734371512832</v>
      </c>
      <c r="V11" s="72">
        <v>3.74674380139342</v>
      </c>
      <c r="W11" s="72">
        <v>4.7925975601691508</v>
      </c>
      <c r="X11" s="72">
        <v>2.6127906780429893</v>
      </c>
      <c r="Y11" s="72">
        <v>2.5196517052561118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3.8447627794600155E-3</v>
      </c>
      <c r="S12" s="72">
        <v>4.3408552421601802E-3</v>
      </c>
      <c r="T12" s="72">
        <v>5.9436841245932579E-3</v>
      </c>
      <c r="U12" s="72">
        <v>6.5110784037823236E-3</v>
      </c>
      <c r="V12" s="72">
        <v>7.4313846963057076E-3</v>
      </c>
      <c r="W12" s="72">
        <v>3.3110761528366934E-3</v>
      </c>
      <c r="X12" s="72">
        <v>1.6851383074589306E-3</v>
      </c>
      <c r="Y12" s="72">
        <v>5.7389393008600226E-4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2.9083499457776456E-3</v>
      </c>
      <c r="D13" s="74">
        <v>5.4581459879460767E-3</v>
      </c>
      <c r="E13" s="74">
        <v>8.0923884132181358E-3</v>
      </c>
      <c r="F13" s="74">
        <v>1.2489844816047304E-2</v>
      </c>
      <c r="G13" s="74">
        <v>1.4036296736628148E-2</v>
      </c>
      <c r="H13" s="74">
        <v>3.1633688627595934E-2</v>
      </c>
      <c r="I13" s="74">
        <v>3.848271793059644E-2</v>
      </c>
      <c r="J13" s="74">
        <v>1.8536518826428521E-2</v>
      </c>
      <c r="K13" s="74">
        <v>1.6966872578552117E-2</v>
      </c>
      <c r="L13" s="74">
        <v>5.0147700597031192E-2</v>
      </c>
      <c r="M13" s="74">
        <v>3.5959529062918903E-2</v>
      </c>
      <c r="N13" s="74">
        <v>0.26877884877630126</v>
      </c>
      <c r="O13" s="74">
        <v>0.13271356964767159</v>
      </c>
      <c r="P13" s="74">
        <v>4.4056051634306322E-2</v>
      </c>
      <c r="Q13" s="74">
        <v>2.6637057324889146E-2</v>
      </c>
      <c r="R13" s="74">
        <v>3.0262762807120352E-2</v>
      </c>
      <c r="S13" s="74">
        <v>2.6125726204837278E-2</v>
      </c>
      <c r="T13" s="74">
        <v>4.1996413420613089E-2</v>
      </c>
      <c r="U13" s="74">
        <v>4.2132181436040125E-2</v>
      </c>
      <c r="V13" s="74">
        <v>4.0792428144222015E-2</v>
      </c>
      <c r="W13" s="74">
        <v>2.6510024395159627E-2</v>
      </c>
      <c r="X13" s="74">
        <v>5.5192212462333587E-3</v>
      </c>
      <c r="Y13" s="74">
        <v>1.2506337854749765E-2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0.11723697363594587</v>
      </c>
      <c r="D14" s="76">
        <v>0.12408609076739552</v>
      </c>
      <c r="E14" s="76">
        <v>0.14741219927519339</v>
      </c>
      <c r="F14" s="76">
        <v>0.14829853563448031</v>
      </c>
      <c r="G14" s="76">
        <v>0.13382381916469444</v>
      </c>
      <c r="H14" s="76">
        <v>0.12223226612908868</v>
      </c>
      <c r="I14" s="76">
        <v>0.11556918847233127</v>
      </c>
      <c r="J14" s="76">
        <v>0.12218042379777373</v>
      </c>
      <c r="K14" s="76">
        <v>0.1826349502819497</v>
      </c>
      <c r="L14" s="76">
        <v>0.10729295926993673</v>
      </c>
      <c r="M14" s="76">
        <v>8.8305948201483339E-2</v>
      </c>
      <c r="N14" s="76">
        <v>9.3577414472653886E-2</v>
      </c>
      <c r="O14" s="76">
        <v>8.3592285937146987E-2</v>
      </c>
      <c r="P14" s="76">
        <v>9.7833110399784831E-2</v>
      </c>
      <c r="Q14" s="76">
        <v>0.10190152585581505</v>
      </c>
      <c r="R14" s="76">
        <v>8.3133637545872732E-2</v>
      </c>
      <c r="S14" s="76">
        <v>0.13341191506179326</v>
      </c>
      <c r="T14" s="76">
        <v>0.10992761275345307</v>
      </c>
      <c r="U14" s="76">
        <v>8.2861336092749885E-2</v>
      </c>
      <c r="V14" s="76">
        <v>6.6102876378943451E-2</v>
      </c>
      <c r="W14" s="76">
        <v>4.8543735700645782E-2</v>
      </c>
      <c r="X14" s="76">
        <v>3.8972028268534929E-2</v>
      </c>
      <c r="Y14" s="76">
        <v>4.2226402889053639E-2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9.4641968132069532E-6</v>
      </c>
      <c r="D15" s="69">
        <f t="shared" si="6"/>
        <v>5.1911099824069649E-5</v>
      </c>
      <c r="E15" s="69">
        <f t="shared" si="6"/>
        <v>1.2063595730477895E-4</v>
      </c>
      <c r="F15" s="69">
        <f t="shared" si="6"/>
        <v>1.8277810424620136E-4</v>
      </c>
      <c r="G15" s="69">
        <f t="shared" si="6"/>
        <v>2.6137339969934032E-4</v>
      </c>
      <c r="H15" s="69">
        <f t="shared" si="6"/>
        <v>9.0012112134744678E-4</v>
      </c>
      <c r="I15" s="69">
        <f t="shared" si="6"/>
        <v>9.7987167977219231E-4</v>
      </c>
      <c r="J15" s="69">
        <f t="shared" si="6"/>
        <v>1.5420594628535204E-3</v>
      </c>
      <c r="K15" s="69">
        <f t="shared" si="6"/>
        <v>2.0257381058006911E-3</v>
      </c>
      <c r="L15" s="69">
        <f t="shared" si="6"/>
        <v>4.3802853093794381E-3</v>
      </c>
      <c r="M15" s="69">
        <f t="shared" si="6"/>
        <v>2.3025739576528876E-3</v>
      </c>
      <c r="N15" s="69">
        <f t="shared" si="6"/>
        <v>2.0568962034028201E-3</v>
      </c>
      <c r="O15" s="69">
        <f t="shared" si="6"/>
        <v>1.9863875588594692E-3</v>
      </c>
      <c r="P15" s="69">
        <f t="shared" si="6"/>
        <v>2.2699591687339827E-3</v>
      </c>
      <c r="Q15" s="69">
        <f t="shared" si="6"/>
        <v>1.3481732501782488E-3</v>
      </c>
      <c r="R15" s="69">
        <f t="shared" si="6"/>
        <v>1.752314038531692E-3</v>
      </c>
      <c r="S15" s="69">
        <f t="shared" si="6"/>
        <v>2.4195440270788713E-3</v>
      </c>
      <c r="T15" s="69">
        <f t="shared" si="6"/>
        <v>2.4870199345765208E-3</v>
      </c>
      <c r="U15" s="69">
        <f t="shared" si="6"/>
        <v>1.796298996792579E-3</v>
      </c>
      <c r="V15" s="69">
        <f t="shared" si="6"/>
        <v>3.1262874184748669E-3</v>
      </c>
      <c r="W15" s="69">
        <f t="shared" si="6"/>
        <v>3.3477409596395272E-3</v>
      </c>
      <c r="X15" s="69">
        <f t="shared" si="6"/>
        <v>7.8392014658518472E-3</v>
      </c>
      <c r="Y15" s="69">
        <f t="shared" si="6"/>
        <v>0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9.4641968132069532E-6</v>
      </c>
      <c r="D16" s="72">
        <v>5.1911099824069649E-5</v>
      </c>
      <c r="E16" s="72">
        <v>1.2063595730477895E-4</v>
      </c>
      <c r="F16" s="72">
        <v>1.8277810424620136E-4</v>
      </c>
      <c r="G16" s="72">
        <v>2.6137339969934032E-4</v>
      </c>
      <c r="H16" s="72">
        <v>9.0012112134744678E-4</v>
      </c>
      <c r="I16" s="72">
        <v>9.7987167977219231E-4</v>
      </c>
      <c r="J16" s="72">
        <v>1.5420594628535204E-3</v>
      </c>
      <c r="K16" s="72">
        <v>2.0257381058006911E-3</v>
      </c>
      <c r="L16" s="72">
        <v>4.3802853093794381E-3</v>
      </c>
      <c r="M16" s="72">
        <v>2.3025739576528876E-3</v>
      </c>
      <c r="N16" s="72">
        <v>2.0568962034028201E-3</v>
      </c>
      <c r="O16" s="72">
        <v>1.9863875588594692E-3</v>
      </c>
      <c r="P16" s="72">
        <v>2.2699591687339827E-3</v>
      </c>
      <c r="Q16" s="72">
        <v>1.3481732501782488E-3</v>
      </c>
      <c r="R16" s="72">
        <v>1.752314038531692E-3</v>
      </c>
      <c r="S16" s="72">
        <v>2.4195440270788713E-3</v>
      </c>
      <c r="T16" s="72">
        <v>2.4870199345765208E-3</v>
      </c>
      <c r="U16" s="72">
        <v>1.796298996792579E-3</v>
      </c>
      <c r="V16" s="72">
        <v>3.1262874184748669E-3</v>
      </c>
      <c r="W16" s="72">
        <v>3.3477409596395272E-3</v>
      </c>
      <c r="X16" s="72">
        <v>7.8392014658518472E-3</v>
      </c>
      <c r="Y16" s="72">
        <v>0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3.7257646592702036</v>
      </c>
      <c r="D17" s="69">
        <f t="shared" si="7"/>
        <v>3.6957476591978371</v>
      </c>
      <c r="E17" s="69">
        <f t="shared" si="7"/>
        <v>4.3658125843274291</v>
      </c>
      <c r="F17" s="69">
        <f t="shared" si="7"/>
        <v>4.061560169755694</v>
      </c>
      <c r="G17" s="69">
        <f t="shared" si="7"/>
        <v>3.8881537289803481</v>
      </c>
      <c r="H17" s="69">
        <f t="shared" si="7"/>
        <v>4.0086609602957299</v>
      </c>
      <c r="I17" s="69">
        <f t="shared" si="7"/>
        <v>3.8262759920582869</v>
      </c>
      <c r="J17" s="69">
        <f t="shared" si="7"/>
        <v>4.8071979295629435</v>
      </c>
      <c r="K17" s="69">
        <f t="shared" si="7"/>
        <v>6.3437848222799671</v>
      </c>
      <c r="L17" s="69">
        <f t="shared" si="7"/>
        <v>4.2584202877899413</v>
      </c>
      <c r="M17" s="69">
        <f t="shared" si="7"/>
        <v>3.7658349714409072</v>
      </c>
      <c r="N17" s="69">
        <f t="shared" si="7"/>
        <v>3.9321508858296941</v>
      </c>
      <c r="O17" s="69">
        <f t="shared" si="7"/>
        <v>3.7754753731510453</v>
      </c>
      <c r="P17" s="69">
        <f t="shared" si="7"/>
        <v>3.608072900001523</v>
      </c>
      <c r="Q17" s="69">
        <f t="shared" si="7"/>
        <v>3.6859745141538829</v>
      </c>
      <c r="R17" s="69">
        <f t="shared" ref="R17:V17" si="8">SUM(R18:R26)</f>
        <v>3.7036688016827997</v>
      </c>
      <c r="S17" s="69">
        <f t="shared" si="8"/>
        <v>5.8892139119171443</v>
      </c>
      <c r="T17" s="69">
        <f t="shared" si="8"/>
        <v>4.8379412234253092</v>
      </c>
      <c r="U17" s="69">
        <f t="shared" si="8"/>
        <v>4.0992107774984916</v>
      </c>
      <c r="V17" s="69">
        <f t="shared" si="8"/>
        <v>3.5461683489706477</v>
      </c>
      <c r="W17" s="69">
        <f t="shared" ref="W17:Y17" si="9">SUM(W18:W26)</f>
        <v>3.5707193132387833</v>
      </c>
      <c r="X17" s="69">
        <f t="shared" si="9"/>
        <v>3.2003932592224125</v>
      </c>
      <c r="Y17" s="69">
        <f t="shared" si="9"/>
        <v>4.8464695502127642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3.4043177397389386E-2</v>
      </c>
      <c r="D18" s="72">
        <v>2.5229490810653232E-2</v>
      </c>
      <c r="E18" s="72">
        <v>1.1950562489615206E-2</v>
      </c>
      <c r="F18" s="72">
        <v>2.5100944641187763E-2</v>
      </c>
      <c r="G18" s="72">
        <v>2.0218311300128872E-2</v>
      </c>
      <c r="H18" s="72">
        <v>1.5657989914294859E-2</v>
      </c>
      <c r="I18" s="72">
        <v>4.0173155078064765E-2</v>
      </c>
      <c r="J18" s="72">
        <v>6.8522382372255386E-2</v>
      </c>
      <c r="K18" s="72">
        <v>8.8763180067562591E-2</v>
      </c>
      <c r="L18" s="72">
        <v>5.6434936801854692E-2</v>
      </c>
      <c r="M18" s="72">
        <v>2.1364012113955382E-2</v>
      </c>
      <c r="N18" s="72">
        <v>6.7891700199756173E-3</v>
      </c>
      <c r="O18" s="72">
        <v>0</v>
      </c>
      <c r="P18" s="72">
        <v>0</v>
      </c>
      <c r="Q18" s="72">
        <v>5.5561840393462368E-3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1.1211156397401003E-3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4.717693167321365E-2</v>
      </c>
      <c r="D19" s="72">
        <v>2.943316283357815E-2</v>
      </c>
      <c r="E19" s="72">
        <v>4.4758847926840817E-2</v>
      </c>
      <c r="F19" s="72">
        <v>6.1714532633010778E-2</v>
      </c>
      <c r="G19" s="72">
        <v>6.0892883569722764E-2</v>
      </c>
      <c r="H19" s="72">
        <v>6.4477530558532226E-2</v>
      </c>
      <c r="I19" s="72">
        <v>1.6568132893215414E-2</v>
      </c>
      <c r="J19" s="72">
        <v>5.2387436150069305E-3</v>
      </c>
      <c r="K19" s="72">
        <v>2.1971962589663885E-2</v>
      </c>
      <c r="L19" s="72">
        <v>4.2723741539906511E-2</v>
      </c>
      <c r="M19" s="72">
        <v>8.9493711026484332E-4</v>
      </c>
      <c r="N19" s="72">
        <v>3.234493378823685E-2</v>
      </c>
      <c r="O19" s="72">
        <v>3.0250941022040737E-2</v>
      </c>
      <c r="P19" s="72">
        <v>3.0583792464714186E-2</v>
      </c>
      <c r="Q19" s="72">
        <v>8.8533602892209799E-3</v>
      </c>
      <c r="R19" s="72">
        <v>1.1855460110340749E-2</v>
      </c>
      <c r="S19" s="72">
        <v>3.0301809055630079E-2</v>
      </c>
      <c r="T19" s="72">
        <v>2.4199099038420126E-2</v>
      </c>
      <c r="U19" s="72">
        <v>1.8193917833866539E-2</v>
      </c>
      <c r="V19" s="72">
        <v>2.7036953485397697E-2</v>
      </c>
      <c r="W19" s="72">
        <v>2.8155519559759628E-2</v>
      </c>
      <c r="X19" s="72">
        <v>3.2775866492842316E-2</v>
      </c>
      <c r="Y19" s="72">
        <v>8.6887373728786632E-2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2.6278086332805876E-2</v>
      </c>
      <c r="D20" s="72">
        <v>9.338660133907932E-3</v>
      </c>
      <c r="E20" s="72">
        <v>1.0944048101801431E-2</v>
      </c>
      <c r="F20" s="72">
        <v>2.9573868292068341E-2</v>
      </c>
      <c r="G20" s="72">
        <v>5.8675954964747576E-2</v>
      </c>
      <c r="H20" s="72">
        <v>7.3347829252641897E-2</v>
      </c>
      <c r="I20" s="72">
        <v>9.5170826585283225E-2</v>
      </c>
      <c r="J20" s="72">
        <v>0.11253032583123652</v>
      </c>
      <c r="K20" s="72">
        <v>0.51538256409252925</v>
      </c>
      <c r="L20" s="72">
        <v>0.34783710715134142</v>
      </c>
      <c r="M20" s="72">
        <v>0.14838844866727369</v>
      </c>
      <c r="N20" s="72">
        <v>5.0873412025371975E-2</v>
      </c>
      <c r="O20" s="72">
        <v>6.6560902095254643E-2</v>
      </c>
      <c r="P20" s="72">
        <v>0.11284845076789563</v>
      </c>
      <c r="Q20" s="72">
        <v>0.17916019171003361</v>
      </c>
      <c r="R20" s="72">
        <v>0.10246467994870745</v>
      </c>
      <c r="S20" s="72">
        <v>0.15202226427924953</v>
      </c>
      <c r="T20" s="72">
        <v>0.14993879422638953</v>
      </c>
      <c r="U20" s="72">
        <v>0.10078836128146443</v>
      </c>
      <c r="V20" s="72">
        <v>0.12599728534635629</v>
      </c>
      <c r="W20" s="72">
        <v>0.13212695402836322</v>
      </c>
      <c r="X20" s="72">
        <v>0.13563275055525562</v>
      </c>
      <c r="Y20" s="72">
        <v>0.24883767809689805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0.28400586419071749</v>
      </c>
      <c r="D21" s="72">
        <v>0.41723199225492352</v>
      </c>
      <c r="E21" s="72">
        <v>0.44396181215984992</v>
      </c>
      <c r="F21" s="72">
        <v>0.44619634741813496</v>
      </c>
      <c r="G21" s="72">
        <v>0.38194543748383963</v>
      </c>
      <c r="H21" s="72">
        <v>0.4435097889599493</v>
      </c>
      <c r="I21" s="72">
        <v>0.33324710997413237</v>
      </c>
      <c r="J21" s="72">
        <v>0.3675498627571997</v>
      </c>
      <c r="K21" s="72">
        <v>0.33932176035699496</v>
      </c>
      <c r="L21" s="72">
        <v>0.37013475810361096</v>
      </c>
      <c r="M21" s="72">
        <v>0.19320835075334414</v>
      </c>
      <c r="N21" s="72">
        <v>0.22513936671414722</v>
      </c>
      <c r="O21" s="72">
        <v>0.27217978995544034</v>
      </c>
      <c r="P21" s="72">
        <v>0.55282578282055872</v>
      </c>
      <c r="Q21" s="72">
        <v>0.84497804181714553</v>
      </c>
      <c r="R21" s="72">
        <v>0.60610169104219991</v>
      </c>
      <c r="S21" s="72">
        <v>0.62796652011433962</v>
      </c>
      <c r="T21" s="72">
        <v>0.55480185750010691</v>
      </c>
      <c r="U21" s="72">
        <v>0.36061651782925769</v>
      </c>
      <c r="V21" s="72">
        <v>0.45744500897898149</v>
      </c>
      <c r="W21" s="72">
        <v>0.2103262132620545</v>
      </c>
      <c r="X21" s="72">
        <v>0.154555613331293</v>
      </c>
      <c r="Y21" s="72">
        <v>2.9885517066576779E-2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1.3386721982231635</v>
      </c>
      <c r="D22" s="72">
        <v>1.1499309858935445</v>
      </c>
      <c r="E22" s="72">
        <v>1.4055484017149078</v>
      </c>
      <c r="F22" s="72">
        <v>1.3775432186369314</v>
      </c>
      <c r="G22" s="72">
        <v>0.83743059814881726</v>
      </c>
      <c r="H22" s="72">
        <v>0.1916521500440217</v>
      </c>
      <c r="I22" s="72">
        <v>1.0899508183032307</v>
      </c>
      <c r="J22" s="72">
        <v>1.0757382748656124</v>
      </c>
      <c r="K22" s="72">
        <v>1.397821433268136</v>
      </c>
      <c r="L22" s="72">
        <v>1.1408276336088974</v>
      </c>
      <c r="M22" s="72">
        <v>1.5082765721476332</v>
      </c>
      <c r="N22" s="72">
        <v>1.3321915256465564</v>
      </c>
      <c r="O22" s="72">
        <v>1.0278750912276007</v>
      </c>
      <c r="P22" s="72">
        <v>0.2401076791968644</v>
      </c>
      <c r="Q22" s="72">
        <v>0.50792361948200515</v>
      </c>
      <c r="R22" s="72">
        <v>0.5166805827844333</v>
      </c>
      <c r="S22" s="72">
        <v>1.7750341862582339</v>
      </c>
      <c r="T22" s="72">
        <v>2.0968569665186148</v>
      </c>
      <c r="U22" s="72">
        <v>1.1641386476407622</v>
      </c>
      <c r="V22" s="72">
        <v>0.41509497795667505</v>
      </c>
      <c r="W22" s="72">
        <v>0.42289301316507277</v>
      </c>
      <c r="X22" s="72">
        <v>0.82371575251899376</v>
      </c>
      <c r="Y22" s="72">
        <v>1.8352354548761591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1.1476371999173147</v>
      </c>
      <c r="D24" s="72">
        <v>0.96828823304945955</v>
      </c>
      <c r="E24" s="72">
        <v>1.0550504345641958</v>
      </c>
      <c r="F24" s="72">
        <v>0.81894238710831224</v>
      </c>
      <c r="G24" s="72">
        <v>1.0168236234385177</v>
      </c>
      <c r="H24" s="72">
        <v>0.66632723046815301</v>
      </c>
      <c r="I24" s="72">
        <v>0.89440927005920146</v>
      </c>
      <c r="J24" s="72">
        <v>1.3769027654984924</v>
      </c>
      <c r="K24" s="72">
        <v>2.0918969254744835</v>
      </c>
      <c r="L24" s="72">
        <v>1.4451469871317266</v>
      </c>
      <c r="M24" s="72">
        <v>1.6870653569449239</v>
      </c>
      <c r="N24" s="72">
        <v>1.4536922085680068</v>
      </c>
      <c r="O24" s="72">
        <v>1.557345293137995</v>
      </c>
      <c r="P24" s="72">
        <v>1.3931148587033668</v>
      </c>
      <c r="Q24" s="72">
        <v>0.64735283957205303</v>
      </c>
      <c r="R24" s="72">
        <v>1.2556204114407978</v>
      </c>
      <c r="S24" s="72">
        <v>2.4280921601408365</v>
      </c>
      <c r="T24" s="72">
        <v>1.2573114831886294</v>
      </c>
      <c r="U24" s="72">
        <v>1.5095831989352204</v>
      </c>
      <c r="V24" s="72">
        <v>0.86257778401584606</v>
      </c>
      <c r="W24" s="72">
        <v>1.8105848425720992</v>
      </c>
      <c r="X24" s="72">
        <v>1.1898955635711483</v>
      </c>
      <c r="Y24" s="72">
        <v>1.5896531474538251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0.84795120153559878</v>
      </c>
      <c r="D25" s="74">
        <v>1.0962951342217702</v>
      </c>
      <c r="E25" s="74">
        <v>1.3935984773702184</v>
      </c>
      <c r="F25" s="74">
        <v>1.3024888710260485</v>
      </c>
      <c r="G25" s="74">
        <v>1.5121669200745742</v>
      </c>
      <c r="H25" s="74">
        <v>2.5536884410981369</v>
      </c>
      <c r="I25" s="74">
        <v>1.3567566791651591</v>
      </c>
      <c r="J25" s="74">
        <v>1.80071557462314</v>
      </c>
      <c r="K25" s="74">
        <v>1.8886269964305964</v>
      </c>
      <c r="L25" s="74">
        <v>0.85531512345260408</v>
      </c>
      <c r="M25" s="74">
        <v>0.20663729370351175</v>
      </c>
      <c r="N25" s="74">
        <v>0.83112026906739911</v>
      </c>
      <c r="O25" s="74">
        <v>0.82126335571271403</v>
      </c>
      <c r="P25" s="74">
        <v>1.2785923360481231</v>
      </c>
      <c r="Q25" s="74">
        <v>1.4921502772440784</v>
      </c>
      <c r="R25" s="74">
        <v>1.2109459763563204</v>
      </c>
      <c r="S25" s="74">
        <v>0.87579697206885521</v>
      </c>
      <c r="T25" s="74">
        <v>0.75483302295314825</v>
      </c>
      <c r="U25" s="74">
        <v>0.94589013397792054</v>
      </c>
      <c r="V25" s="74">
        <v>1.6580163391873912</v>
      </c>
      <c r="W25" s="74">
        <v>0.96663277065143394</v>
      </c>
      <c r="X25" s="74">
        <v>0.86381771275287933</v>
      </c>
      <c r="Y25" s="74">
        <v>1.0548492633507787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1.318368975464689</v>
      </c>
      <c r="D27" s="69">
        <f t="shared" si="10"/>
        <v>1.4108102443269268</v>
      </c>
      <c r="E27" s="69">
        <f t="shared" si="10"/>
        <v>1.7626998585466627</v>
      </c>
      <c r="F27" s="69">
        <f t="shared" si="10"/>
        <v>1.8496627892841495</v>
      </c>
      <c r="G27" s="69">
        <f t="shared" si="10"/>
        <v>1.6872070402267081</v>
      </c>
      <c r="H27" s="69">
        <f t="shared" si="10"/>
        <v>1.6243973504246905</v>
      </c>
      <c r="I27" s="69">
        <f t="shared" si="10"/>
        <v>1.4667701042031942</v>
      </c>
      <c r="J27" s="69">
        <f t="shared" si="10"/>
        <v>1.8278721392200958</v>
      </c>
      <c r="K27" s="69">
        <f t="shared" si="10"/>
        <v>2.5459521616864991</v>
      </c>
      <c r="L27" s="69">
        <f t="shared" si="10"/>
        <v>1.6548368831732396</v>
      </c>
      <c r="M27" s="69">
        <f t="shared" si="10"/>
        <v>1.5442232355139447</v>
      </c>
      <c r="N27" s="69">
        <f t="shared" si="10"/>
        <v>1.5899358221617872</v>
      </c>
      <c r="O27" s="69">
        <f t="shared" si="10"/>
        <v>1.4747183848273713</v>
      </c>
      <c r="P27" s="69">
        <f t="shared" si="10"/>
        <v>1.521024255033123</v>
      </c>
      <c r="Q27" s="69">
        <f t="shared" si="10"/>
        <v>1.3156537128461681</v>
      </c>
      <c r="R27" s="69">
        <f t="shared" ref="R27:V27" si="11">SUM(R28:R32)</f>
        <v>1.3197669088540276</v>
      </c>
      <c r="S27" s="69">
        <f t="shared" si="11"/>
        <v>2.2183947465033702</v>
      </c>
      <c r="T27" s="69">
        <f t="shared" si="11"/>
        <v>1.8446087825492645</v>
      </c>
      <c r="U27" s="69">
        <f t="shared" si="11"/>
        <v>1.4322832596248376</v>
      </c>
      <c r="V27" s="69">
        <f t="shared" si="11"/>
        <v>1.2705012078005624</v>
      </c>
      <c r="W27" s="69">
        <f t="shared" ref="W27:Y27" si="12">SUM(W28:W32)</f>
        <v>1.2131533615068599</v>
      </c>
      <c r="X27" s="69">
        <f t="shared" si="12"/>
        <v>1.2171726468832933</v>
      </c>
      <c r="Y27" s="69">
        <f t="shared" si="12"/>
        <v>2.4732890578551561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8.1964997941892293E-5</v>
      </c>
      <c r="K28" s="72">
        <v>8.4937115951723446E-5</v>
      </c>
      <c r="L28" s="72">
        <v>1.4071730446719909E-4</v>
      </c>
      <c r="M28" s="72">
        <v>1.2522736221783545E-4</v>
      </c>
      <c r="N28" s="72">
        <v>8.2255564267142428E-5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0.42224611532866674</v>
      </c>
      <c r="D29" s="72">
        <v>0.31706503600654778</v>
      </c>
      <c r="E29" s="72">
        <v>0.43731373465093198</v>
      </c>
      <c r="F29" s="72">
        <v>0.61345474257423871</v>
      </c>
      <c r="G29" s="72">
        <v>0.73441995165775265</v>
      </c>
      <c r="H29" s="72">
        <v>0.69804829298703808</v>
      </c>
      <c r="I29" s="72">
        <v>0.32443989630511205</v>
      </c>
      <c r="J29" s="72">
        <v>0.24485905507956821</v>
      </c>
      <c r="K29" s="72">
        <v>0.72097324133351604</v>
      </c>
      <c r="L29" s="72">
        <v>0.69161069548647425</v>
      </c>
      <c r="M29" s="72">
        <v>0.53917615199852054</v>
      </c>
      <c r="N29" s="72">
        <v>0.56187863611638988</v>
      </c>
      <c r="O29" s="72">
        <v>0.62328480616693971</v>
      </c>
      <c r="P29" s="72">
        <v>0.54134881996168471</v>
      </c>
      <c r="Q29" s="72">
        <v>0.22069901979065287</v>
      </c>
      <c r="R29" s="72">
        <v>0.23892323444083244</v>
      </c>
      <c r="S29" s="72">
        <v>0.68203206889615275</v>
      </c>
      <c r="T29" s="72">
        <v>0.59817365135852196</v>
      </c>
      <c r="U29" s="72">
        <v>0.41149351077061336</v>
      </c>
      <c r="V29" s="72">
        <v>0.40380371348075722</v>
      </c>
      <c r="W29" s="72">
        <v>0.50390279062142118</v>
      </c>
      <c r="X29" s="72">
        <v>0.59889178919559849</v>
      </c>
      <c r="Y29" s="72">
        <v>1.7418001733489121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8.9196314695244874E-2</v>
      </c>
      <c r="D30" s="72">
        <v>0.14100989114207968</v>
      </c>
      <c r="E30" s="72">
        <v>0.16055498958697947</v>
      </c>
      <c r="F30" s="72">
        <v>0.18191123731876233</v>
      </c>
      <c r="G30" s="72">
        <v>0.14649233431449579</v>
      </c>
      <c r="H30" s="72">
        <v>0.17334890432197295</v>
      </c>
      <c r="I30" s="72">
        <v>0.12429132853899805</v>
      </c>
      <c r="J30" s="72">
        <v>0.13684069520020578</v>
      </c>
      <c r="K30" s="72">
        <v>0.13059757818746473</v>
      </c>
      <c r="L30" s="72">
        <v>0.1347677763300133</v>
      </c>
      <c r="M30" s="72">
        <v>8.904152789017529E-2</v>
      </c>
      <c r="N30" s="72">
        <v>8.644794083643359E-2</v>
      </c>
      <c r="O30" s="72">
        <v>0.10085755980829766</v>
      </c>
      <c r="P30" s="72">
        <v>0.22523647823081877</v>
      </c>
      <c r="Q30" s="72">
        <v>0.33213682309602455</v>
      </c>
      <c r="R30" s="72">
        <v>0.23759350705834659</v>
      </c>
      <c r="S30" s="72">
        <v>0.25202990524254421</v>
      </c>
      <c r="T30" s="72">
        <v>0.21616751751106036</v>
      </c>
      <c r="U30" s="72">
        <v>0.14546892566376396</v>
      </c>
      <c r="V30" s="72">
        <v>0.16140815725100233</v>
      </c>
      <c r="W30" s="72">
        <v>7.2234680429863585E-2</v>
      </c>
      <c r="X30" s="72">
        <v>5.3987158730398499E-2</v>
      </c>
      <c r="Y30" s="72">
        <v>1.1620919623845066E-2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0.61490540458202037</v>
      </c>
      <c r="D31" s="72">
        <v>0.74898123529311578</v>
      </c>
      <c r="E31" s="72">
        <v>0.94096205195559479</v>
      </c>
      <c r="F31" s="72">
        <v>0.84978607624647051</v>
      </c>
      <c r="G31" s="72">
        <v>0.53149062606992603</v>
      </c>
      <c r="H31" s="72">
        <v>0.3348720299636343</v>
      </c>
      <c r="I31" s="72">
        <v>0.53072293022682926</v>
      </c>
      <c r="J31" s="72">
        <v>0.81397908533100405</v>
      </c>
      <c r="K31" s="72">
        <v>1.1195570515654898</v>
      </c>
      <c r="L31" s="72">
        <v>0.73343190880633291</v>
      </c>
      <c r="M31" s="72">
        <v>0.62567289246154878</v>
      </c>
      <c r="N31" s="72">
        <v>0.67752111431513817</v>
      </c>
      <c r="O31" s="72">
        <v>0.36289975239851513</v>
      </c>
      <c r="P31" s="72">
        <v>0.36482714653960585</v>
      </c>
      <c r="Q31" s="72">
        <v>0.37998782548278026</v>
      </c>
      <c r="R31" s="72">
        <v>0.54295952336881548</v>
      </c>
      <c r="S31" s="72">
        <v>0.75876194803470498</v>
      </c>
      <c r="T31" s="72">
        <v>0.8274777129525972</v>
      </c>
      <c r="U31" s="72">
        <v>0.50013189736189678</v>
      </c>
      <c r="V31" s="72">
        <v>0.54956718602389243</v>
      </c>
      <c r="W31" s="72">
        <v>0.35396693704542176</v>
      </c>
      <c r="X31" s="72">
        <v>0.3434784966509965</v>
      </c>
      <c r="Y31" s="72">
        <v>0.49902952408737472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0.19202114085875707</v>
      </c>
      <c r="D32" s="77">
        <v>0.20375408188518343</v>
      </c>
      <c r="E32" s="77">
        <v>0.22386908235315647</v>
      </c>
      <c r="F32" s="77">
        <v>0.20451073314467777</v>
      </c>
      <c r="G32" s="77">
        <v>0.27480412818453381</v>
      </c>
      <c r="H32" s="77">
        <v>0.41812812315204512</v>
      </c>
      <c r="I32" s="77">
        <v>0.4873159491322549</v>
      </c>
      <c r="J32" s="77">
        <v>0.63211133861137592</v>
      </c>
      <c r="K32" s="77">
        <v>0.5747393534840769</v>
      </c>
      <c r="L32" s="77">
        <v>9.4885785245952217E-2</v>
      </c>
      <c r="M32" s="77">
        <v>0.29020743580148234</v>
      </c>
      <c r="N32" s="77">
        <v>0.26400587532955833</v>
      </c>
      <c r="O32" s="77">
        <v>0.3876762664536188</v>
      </c>
      <c r="P32" s="77">
        <v>0.38961181030101377</v>
      </c>
      <c r="Q32" s="77">
        <v>0.38283004447671026</v>
      </c>
      <c r="R32" s="77">
        <v>0.300290643986033</v>
      </c>
      <c r="S32" s="77">
        <v>0.52557082432996838</v>
      </c>
      <c r="T32" s="77">
        <v>0.20278990072708508</v>
      </c>
      <c r="U32" s="77">
        <v>0.37518892582856378</v>
      </c>
      <c r="V32" s="77">
        <v>0.15572215104491047</v>
      </c>
      <c r="W32" s="77">
        <v>0.2830489534101534</v>
      </c>
      <c r="X32" s="77">
        <v>0.22081520230629972</v>
      </c>
      <c r="Y32" s="77">
        <v>0.22083844079502402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17.700004301204469</v>
      </c>
      <c r="D3" s="65">
        <f t="shared" si="0"/>
        <v>17.589180538187357</v>
      </c>
      <c r="E3" s="65">
        <f t="shared" si="0"/>
        <v>21.522991254693366</v>
      </c>
      <c r="F3" s="65">
        <f t="shared" si="0"/>
        <v>20.943689939573709</v>
      </c>
      <c r="G3" s="65">
        <f t="shared" si="0"/>
        <v>20.019996037947632</v>
      </c>
      <c r="H3" s="65">
        <f t="shared" si="0"/>
        <v>19.040370686061536</v>
      </c>
      <c r="I3" s="65">
        <f t="shared" si="0"/>
        <v>18.497200948861781</v>
      </c>
      <c r="J3" s="65">
        <f t="shared" si="0"/>
        <v>21.187651845333519</v>
      </c>
      <c r="K3" s="65">
        <f t="shared" si="0"/>
        <v>30.629381379847242</v>
      </c>
      <c r="L3" s="65">
        <f t="shared" si="0"/>
        <v>18.411969810904843</v>
      </c>
      <c r="M3" s="65">
        <f t="shared" si="0"/>
        <v>17.13836757564113</v>
      </c>
      <c r="N3" s="65">
        <f t="shared" si="0"/>
        <v>18.054305021144742</v>
      </c>
      <c r="O3" s="65">
        <f t="shared" si="0"/>
        <v>16.664274893170308</v>
      </c>
      <c r="P3" s="65">
        <f t="shared" si="0"/>
        <v>16.640980803143563</v>
      </c>
      <c r="Q3" s="65">
        <f t="shared" si="0"/>
        <v>14.215567488762607</v>
      </c>
      <c r="R3" s="65">
        <f t="shared" ref="R3:V3" si="1">SUM(R4,R15,R17,R27)</f>
        <v>14.389480443689097</v>
      </c>
      <c r="S3" s="65">
        <f t="shared" si="1"/>
        <v>25.947328744025388</v>
      </c>
      <c r="T3" s="65">
        <f t="shared" si="1"/>
        <v>20.33375372801838</v>
      </c>
      <c r="U3" s="65">
        <f t="shared" si="1"/>
        <v>17.025464397195599</v>
      </c>
      <c r="V3" s="65">
        <f t="shared" si="1"/>
        <v>12.617219812829038</v>
      </c>
      <c r="W3" s="65">
        <f t="shared" ref="W3:Y3" si="2">SUM(W4,W15,W17,W27)</f>
        <v>12.019762685001643</v>
      </c>
      <c r="X3" s="65">
        <f t="shared" si="2"/>
        <v>9.6215762753062517</v>
      </c>
      <c r="Y3" s="65">
        <f t="shared" si="2"/>
        <v>12.354323831692641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14.435936338686268</v>
      </c>
      <c r="D4" s="69">
        <f t="shared" si="3"/>
        <v>14.286836020560459</v>
      </c>
      <c r="E4" s="69">
        <f t="shared" si="3"/>
        <v>17.552020678428768</v>
      </c>
      <c r="F4" s="69">
        <f t="shared" si="3"/>
        <v>17.132363037999312</v>
      </c>
      <c r="G4" s="69">
        <f t="shared" si="3"/>
        <v>16.326515261507097</v>
      </c>
      <c r="H4" s="69">
        <f t="shared" si="3"/>
        <v>15.31196123558531</v>
      </c>
      <c r="I4" s="69">
        <f t="shared" si="3"/>
        <v>14.908125182409474</v>
      </c>
      <c r="J4" s="69">
        <f t="shared" si="3"/>
        <v>16.609160814241001</v>
      </c>
      <c r="K4" s="69">
        <f t="shared" si="3"/>
        <v>24.499620356663673</v>
      </c>
      <c r="L4" s="69">
        <f t="shared" si="3"/>
        <v>14.32570403040317</v>
      </c>
      <c r="M4" s="69">
        <f t="shared" si="3"/>
        <v>13.293683361998056</v>
      </c>
      <c r="N4" s="69">
        <f t="shared" si="3"/>
        <v>14.074486629864186</v>
      </c>
      <c r="O4" s="69">
        <f t="shared" si="3"/>
        <v>12.776496850766422</v>
      </c>
      <c r="P4" s="69">
        <f t="shared" si="3"/>
        <v>12.827663249517125</v>
      </c>
      <c r="Q4" s="69">
        <f t="shared" si="3"/>
        <v>10.501317312140104</v>
      </c>
      <c r="R4" s="69">
        <f t="shared" ref="R4:V4" si="4">SUM(R5:R14)</f>
        <v>10.535206261145156</v>
      </c>
      <c r="S4" s="69">
        <f t="shared" si="4"/>
        <v>19.57104036051237</v>
      </c>
      <c r="T4" s="69">
        <f t="shared" si="4"/>
        <v>15.146877839102054</v>
      </c>
      <c r="U4" s="69">
        <f t="shared" si="4"/>
        <v>12.565319337742475</v>
      </c>
      <c r="V4" s="69">
        <f t="shared" si="4"/>
        <v>8.8079193722765741</v>
      </c>
      <c r="W4" s="69">
        <f t="shared" ref="W4:Y4" si="5">SUM(W5:W14)</f>
        <v>8.0348035437701064</v>
      </c>
      <c r="X4" s="69">
        <f t="shared" si="5"/>
        <v>5.9750445099012364</v>
      </c>
      <c r="Y4" s="69">
        <f t="shared" si="5"/>
        <v>6.5175254345901079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0.24824768762140773</v>
      </c>
      <c r="D5" s="72">
        <v>0.18333516340896067</v>
      </c>
      <c r="E5" s="72">
        <v>9.7161942288664066E-2</v>
      </c>
      <c r="F5" s="72">
        <v>0.20027123821231446</v>
      </c>
      <c r="G5" s="72">
        <v>0.29464923687382666</v>
      </c>
      <c r="H5" s="72">
        <v>0.25802855352880938</v>
      </c>
      <c r="I5" s="72">
        <v>0.25127354938110574</v>
      </c>
      <c r="J5" s="72">
        <v>0.36252096346760293</v>
      </c>
      <c r="K5" s="72">
        <v>0.33480404744431164</v>
      </c>
      <c r="L5" s="72">
        <v>0.35566994538136276</v>
      </c>
      <c r="M5" s="72">
        <v>0.27331313553749109</v>
      </c>
      <c r="N5" s="72">
        <v>9.7092651037597608E-2</v>
      </c>
      <c r="O5" s="72">
        <v>0</v>
      </c>
      <c r="P5" s="72">
        <v>0</v>
      </c>
      <c r="Q5" s="72">
        <v>8.529442961776236E-2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9.7798931907462101E-3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2.6963241300559802E-2</v>
      </c>
      <c r="D6" s="72">
        <v>3.1466192832086459E-2</v>
      </c>
      <c r="E6" s="72">
        <v>3.0670210722844954E-2</v>
      </c>
      <c r="F6" s="72">
        <v>3.3651958704295014E-2</v>
      </c>
      <c r="G6" s="72">
        <v>3.913290091753021E-2</v>
      </c>
      <c r="H6" s="72">
        <v>3.1942082016852537E-2</v>
      </c>
      <c r="I6" s="72">
        <v>1.9043951308628591E-2</v>
      </c>
      <c r="J6" s="72">
        <v>7.4495646404430056E-3</v>
      </c>
      <c r="K6" s="72">
        <v>0</v>
      </c>
      <c r="L6" s="72">
        <v>1.3435757980219539E-2</v>
      </c>
      <c r="M6" s="72">
        <v>2.5639452884861205E-2</v>
      </c>
      <c r="N6" s="72">
        <v>3.4629955426238701E-2</v>
      </c>
      <c r="O6" s="72">
        <v>3.2648842958551305E-2</v>
      </c>
      <c r="P6" s="72">
        <v>2.7450379041547329E-2</v>
      </c>
      <c r="Q6" s="72">
        <v>3.1141400874060494E-2</v>
      </c>
      <c r="R6" s="72">
        <v>1.4951447932481404E-2</v>
      </c>
      <c r="S6" s="72">
        <v>6.2487459990967411E-3</v>
      </c>
      <c r="T6" s="72">
        <v>5.0250060268095626E-3</v>
      </c>
      <c r="U6" s="72">
        <v>1.0889398818832807E-2</v>
      </c>
      <c r="V6" s="72">
        <v>2.6561138481756664E-2</v>
      </c>
      <c r="W6" s="72">
        <v>2.6541445586987782E-2</v>
      </c>
      <c r="X6" s="72">
        <v>2.6599064943292824E-2</v>
      </c>
      <c r="Y6" s="72">
        <v>5.3653628106919003E-2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8.2539907559306097E-2</v>
      </c>
      <c r="D7" s="72">
        <v>3.075794102537174E-2</v>
      </c>
      <c r="E7" s="72">
        <v>3.7692428312107819E-2</v>
      </c>
      <c r="F7" s="72">
        <v>0.10218502756197559</v>
      </c>
      <c r="G7" s="72">
        <v>0.19376112395848447</v>
      </c>
      <c r="H7" s="72">
        <v>0.2353704699859471</v>
      </c>
      <c r="I7" s="72">
        <v>0.29700454853038571</v>
      </c>
      <c r="J7" s="72">
        <v>0.36977503572093906</v>
      </c>
      <c r="K7" s="72">
        <v>1.5438228370046847</v>
      </c>
      <c r="L7" s="72">
        <v>0.92580600065516339</v>
      </c>
      <c r="M7" s="72">
        <v>0.3996175749637797</v>
      </c>
      <c r="N7" s="72">
        <v>0.13903947512411205</v>
      </c>
      <c r="O7" s="72">
        <v>0.18280752807935222</v>
      </c>
      <c r="P7" s="72">
        <v>0.37337608125118688</v>
      </c>
      <c r="Q7" s="72">
        <v>0.54918046357702199</v>
      </c>
      <c r="R7" s="72">
        <v>0.3250163424599023</v>
      </c>
      <c r="S7" s="72">
        <v>0.46849132437721996</v>
      </c>
      <c r="T7" s="72">
        <v>0.45475930433588224</v>
      </c>
      <c r="U7" s="72">
        <v>0.36932666391579833</v>
      </c>
      <c r="V7" s="72">
        <v>0.31069285059319385</v>
      </c>
      <c r="W7" s="72">
        <v>0.27549885742057545</v>
      </c>
      <c r="X7" s="72">
        <v>0.23576795638334849</v>
      </c>
      <c r="Y7" s="72">
        <v>0.3166845875690073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0.98576416319005133</v>
      </c>
      <c r="D8" s="72">
        <v>1.4582384880158681</v>
      </c>
      <c r="E8" s="72">
        <v>1.6471147400594868</v>
      </c>
      <c r="F8" s="72">
        <v>1.7290212629317931</v>
      </c>
      <c r="G8" s="72">
        <v>1.4480120340926601</v>
      </c>
      <c r="H8" s="72">
        <v>1.6491988426143951</v>
      </c>
      <c r="I8" s="72">
        <v>1.2166038529380503</v>
      </c>
      <c r="J8" s="72">
        <v>1.2171843722486189</v>
      </c>
      <c r="K8" s="72">
        <v>1.2519742575009287</v>
      </c>
      <c r="L8" s="72">
        <v>1.1160489765004367</v>
      </c>
      <c r="M8" s="72">
        <v>0.7777476505220331</v>
      </c>
      <c r="N8" s="72">
        <v>0.86826446185804118</v>
      </c>
      <c r="O8" s="72">
        <v>0.84861492393247051</v>
      </c>
      <c r="P8" s="72">
        <v>1.8362232053272294</v>
      </c>
      <c r="Q8" s="72">
        <v>2.621074236878719</v>
      </c>
      <c r="R8" s="72">
        <v>1.8531473978808704</v>
      </c>
      <c r="S8" s="72">
        <v>2.1120770002061473</v>
      </c>
      <c r="T8" s="72">
        <v>1.8280457902453142</v>
      </c>
      <c r="U8" s="72">
        <v>1.1885876031918485</v>
      </c>
      <c r="V8" s="72">
        <v>1.2500188838948356</v>
      </c>
      <c r="W8" s="72">
        <v>0.46380753741749081</v>
      </c>
      <c r="X8" s="72">
        <v>0.27870424710461095</v>
      </c>
      <c r="Y8" s="72">
        <v>3.8018757072766259E-2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6.9176483198657355</v>
      </c>
      <c r="D9" s="72">
        <v>7.8396500777961817</v>
      </c>
      <c r="E9" s="72">
        <v>9.8409126165380858</v>
      </c>
      <c r="F9" s="72">
        <v>10.699278936197333</v>
      </c>
      <c r="G9" s="72">
        <v>9.1331533380956458</v>
      </c>
      <c r="H9" s="72">
        <v>7.0101014806267621</v>
      </c>
      <c r="I9" s="72">
        <v>7.9213692209937712</v>
      </c>
      <c r="J9" s="72">
        <v>7.7519325900834994</v>
      </c>
      <c r="K9" s="72">
        <v>10.724537032020681</v>
      </c>
      <c r="L9" s="72">
        <v>5.7872128541245544</v>
      </c>
      <c r="M9" s="72">
        <v>5.1410157188974832</v>
      </c>
      <c r="N9" s="72">
        <v>6.9458863637276984</v>
      </c>
      <c r="O9" s="72">
        <v>5.681025206114775</v>
      </c>
      <c r="P9" s="72">
        <v>5.018854060413168</v>
      </c>
      <c r="Q9" s="72">
        <v>4.790629317750839</v>
      </c>
      <c r="R9" s="72">
        <v>3.9476919043187806</v>
      </c>
      <c r="S9" s="72">
        <v>7.8492338789301455</v>
      </c>
      <c r="T9" s="72">
        <v>7.0177456223380297</v>
      </c>
      <c r="U9" s="72">
        <v>4.8222186935805853</v>
      </c>
      <c r="V9" s="72">
        <v>3.7178500622278055</v>
      </c>
      <c r="W9" s="72">
        <v>2.8297018098045439</v>
      </c>
      <c r="X9" s="72">
        <v>2.9982741943118643</v>
      </c>
      <c r="Y9" s="72">
        <v>3.7318271673748349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6.0554914447059049</v>
      </c>
      <c r="D11" s="72">
        <v>4.6154396793799144</v>
      </c>
      <c r="E11" s="72">
        <v>5.7452927295373781</v>
      </c>
      <c r="F11" s="72">
        <v>4.2107025767838779</v>
      </c>
      <c r="G11" s="72">
        <v>5.0738561503022952</v>
      </c>
      <c r="H11" s="72">
        <v>5.9821198601391989</v>
      </c>
      <c r="I11" s="72">
        <v>5.0591443439738608</v>
      </c>
      <c r="J11" s="72">
        <v>6.7644901717255701</v>
      </c>
      <c r="K11" s="72">
        <v>10.449296778870918</v>
      </c>
      <c r="L11" s="72">
        <v>5.9829179602937694</v>
      </c>
      <c r="M11" s="72">
        <v>6.5611524806630603</v>
      </c>
      <c r="N11" s="72">
        <v>5.6943321870721837</v>
      </c>
      <c r="O11" s="72">
        <v>5.8480063344876925</v>
      </c>
      <c r="P11" s="72">
        <v>5.4406778442989676</v>
      </c>
      <c r="Q11" s="72">
        <v>2.3017708437961653</v>
      </c>
      <c r="R11" s="72">
        <v>4.2757782119301</v>
      </c>
      <c r="S11" s="72">
        <v>8.9671160448540483</v>
      </c>
      <c r="T11" s="72">
        <v>5.6779134247410417</v>
      </c>
      <c r="U11" s="72">
        <v>6.03489197596382</v>
      </c>
      <c r="V11" s="72">
        <v>3.3773958813310716</v>
      </c>
      <c r="W11" s="72">
        <v>4.3561504560807336</v>
      </c>
      <c r="X11" s="72">
        <v>2.3862368182050435</v>
      </c>
      <c r="Y11" s="72">
        <v>2.3117241989271684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1.1803810140807398E-2</v>
      </c>
      <c r="S12" s="72">
        <v>1.3327216864353768E-2</v>
      </c>
      <c r="T12" s="72">
        <v>1.8248730366140508E-2</v>
      </c>
      <c r="U12" s="72">
        <v>1.9991438674897777E-2</v>
      </c>
      <c r="V12" s="72">
        <v>2.2884220960373479E-2</v>
      </c>
      <c r="W12" s="72">
        <v>1.035537286588939E-2</v>
      </c>
      <c r="X12" s="72">
        <v>5.3788008115183191E-3</v>
      </c>
      <c r="Y12" s="72">
        <v>1.8742330963253766E-3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2.0446008073571331E-3</v>
      </c>
      <c r="D13" s="74">
        <v>3.8623873346800377E-3</v>
      </c>
      <c r="E13" s="74">
        <v>5.7638116950027513E-3</v>
      </c>
      <c r="F13" s="74">
        <v>8.9535019732408776E-3</v>
      </c>
      <c r="G13" s="74">
        <v>1.0126658101963001E-2</v>
      </c>
      <c r="H13" s="74">
        <v>2.2967680544256457E-2</v>
      </c>
      <c r="I13" s="74">
        <v>2.8116526811339998E-2</v>
      </c>
      <c r="J13" s="74">
        <v>1.3627692556554036E-2</v>
      </c>
      <c r="K13" s="74">
        <v>1.2550453540196611E-2</v>
      </c>
      <c r="L13" s="74">
        <v>3.7319576197727113E-2</v>
      </c>
      <c r="M13" s="74">
        <v>2.6891400327861976E-2</v>
      </c>
      <c r="N13" s="74">
        <v>0.20166412114565957</v>
      </c>
      <c r="O13" s="74">
        <v>9.9801729256433921E-2</v>
      </c>
      <c r="P13" s="74">
        <v>3.3248568785239498E-2</v>
      </c>
      <c r="Q13" s="74">
        <v>2.0325093789720597E-2</v>
      </c>
      <c r="R13" s="74">
        <v>2.3683508936342648E-2</v>
      </c>
      <c r="S13" s="74">
        <v>2.1134234219566204E-2</v>
      </c>
      <c r="T13" s="74">
        <v>3.5212348295383361E-2</v>
      </c>
      <c r="U13" s="74">
        <v>3.6552227503940958E-2</v>
      </c>
      <c r="V13" s="74">
        <v>3.6413458408594626E-2</v>
      </c>
      <c r="W13" s="74">
        <v>2.4204328893238671E-2</v>
      </c>
      <c r="X13" s="74">
        <v>5.1113998730218432E-3</v>
      </c>
      <c r="Y13" s="74">
        <v>1.1736566363286072E-2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0.11723697363594587</v>
      </c>
      <c r="D14" s="76">
        <v>0.12408609076739552</v>
      </c>
      <c r="E14" s="76">
        <v>0.14741219927519339</v>
      </c>
      <c r="F14" s="76">
        <v>0.14829853563448031</v>
      </c>
      <c r="G14" s="76">
        <v>0.13382381916469444</v>
      </c>
      <c r="H14" s="76">
        <v>0.12223226612908868</v>
      </c>
      <c r="I14" s="76">
        <v>0.11556918847233127</v>
      </c>
      <c r="J14" s="76">
        <v>0.12218042379777373</v>
      </c>
      <c r="K14" s="76">
        <v>0.1826349502819497</v>
      </c>
      <c r="L14" s="76">
        <v>0.10729295926993673</v>
      </c>
      <c r="M14" s="76">
        <v>8.8305948201483339E-2</v>
      </c>
      <c r="N14" s="76">
        <v>9.3577414472653886E-2</v>
      </c>
      <c r="O14" s="76">
        <v>8.3592285937146987E-2</v>
      </c>
      <c r="P14" s="76">
        <v>9.7833110399784831E-2</v>
      </c>
      <c r="Q14" s="76">
        <v>0.10190152585581505</v>
      </c>
      <c r="R14" s="76">
        <v>8.3133637545872732E-2</v>
      </c>
      <c r="S14" s="76">
        <v>0.13341191506179326</v>
      </c>
      <c r="T14" s="76">
        <v>0.10992761275345307</v>
      </c>
      <c r="U14" s="76">
        <v>8.2861336092749885E-2</v>
      </c>
      <c r="V14" s="76">
        <v>6.6102876378943451E-2</v>
      </c>
      <c r="W14" s="76">
        <v>4.8543735700645782E-2</v>
      </c>
      <c r="X14" s="76">
        <v>3.8972028268534929E-2</v>
      </c>
      <c r="Y14" s="76">
        <v>4.2226402889053639E-2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2.5367360106398937E-5</v>
      </c>
      <c r="D15" s="69">
        <f t="shared" si="6"/>
        <v>1.4564640048745706E-4</v>
      </c>
      <c r="E15" s="69">
        <f t="shared" si="6"/>
        <v>3.538140441554223E-4</v>
      </c>
      <c r="F15" s="69">
        <f t="shared" si="6"/>
        <v>5.5951060749593348E-4</v>
      </c>
      <c r="G15" s="69">
        <f t="shared" si="6"/>
        <v>8.340820574001507E-4</v>
      </c>
      <c r="H15" s="69">
        <f t="shared" si="6"/>
        <v>2.9909257821060064E-3</v>
      </c>
      <c r="I15" s="69">
        <f t="shared" si="6"/>
        <v>3.3866910659481448E-3</v>
      </c>
      <c r="J15" s="69">
        <f t="shared" si="6"/>
        <v>5.5394129902910276E-3</v>
      </c>
      <c r="K15" s="69">
        <f t="shared" si="6"/>
        <v>7.5584942777669611E-3</v>
      </c>
      <c r="L15" s="69">
        <f t="shared" si="6"/>
        <v>1.6966464916211212E-2</v>
      </c>
      <c r="M15" s="69">
        <f t="shared" si="6"/>
        <v>9.2937684326566631E-3</v>
      </c>
      <c r="N15" s="69">
        <f t="shared" si="6"/>
        <v>8.6906018515239113E-3</v>
      </c>
      <c r="O15" s="69">
        <f t="shared" si="6"/>
        <v>8.8187492786067131E-3</v>
      </c>
      <c r="P15" s="69">
        <f t="shared" si="6"/>
        <v>1.0575372707303807E-2</v>
      </c>
      <c r="Q15" s="69">
        <f t="shared" si="6"/>
        <v>6.5077763557990003E-3</v>
      </c>
      <c r="R15" s="69">
        <f t="shared" si="6"/>
        <v>8.5224967069932392E-3</v>
      </c>
      <c r="S15" s="69">
        <f t="shared" si="6"/>
        <v>1.1777416324699742E-2</v>
      </c>
      <c r="T15" s="69">
        <f t="shared" si="6"/>
        <v>1.2117057970246758E-2</v>
      </c>
      <c r="U15" s="69">
        <f t="shared" si="6"/>
        <v>8.7607671054065472E-3</v>
      </c>
      <c r="V15" s="69">
        <f t="shared" si="6"/>
        <v>1.5291961030625858E-2</v>
      </c>
      <c r="W15" s="69">
        <f t="shared" si="6"/>
        <v>1.6532217329645778E-2</v>
      </c>
      <c r="X15" s="69">
        <f t="shared" si="6"/>
        <v>3.9133231030200777E-2</v>
      </c>
      <c r="Y15" s="69">
        <f t="shared" si="6"/>
        <v>0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2.5367360106398937E-5</v>
      </c>
      <c r="D16" s="72">
        <v>1.4564640048745706E-4</v>
      </c>
      <c r="E16" s="72">
        <v>3.538140441554223E-4</v>
      </c>
      <c r="F16" s="72">
        <v>5.5951060749593348E-4</v>
      </c>
      <c r="G16" s="72">
        <v>8.340820574001507E-4</v>
      </c>
      <c r="H16" s="72">
        <v>2.9909257821060064E-3</v>
      </c>
      <c r="I16" s="72">
        <v>3.3866910659481448E-3</v>
      </c>
      <c r="J16" s="72">
        <v>5.5394129902910276E-3</v>
      </c>
      <c r="K16" s="72">
        <v>7.5584942777669611E-3</v>
      </c>
      <c r="L16" s="72">
        <v>1.6966464916211212E-2</v>
      </c>
      <c r="M16" s="72">
        <v>9.2937684326566631E-3</v>
      </c>
      <c r="N16" s="72">
        <v>8.6906018515239113E-3</v>
      </c>
      <c r="O16" s="72">
        <v>8.8187492786067131E-3</v>
      </c>
      <c r="P16" s="72">
        <v>1.0575372707303807E-2</v>
      </c>
      <c r="Q16" s="72">
        <v>6.5077763557990003E-3</v>
      </c>
      <c r="R16" s="72">
        <v>8.5224967069932392E-3</v>
      </c>
      <c r="S16" s="72">
        <v>1.1777416324699742E-2</v>
      </c>
      <c r="T16" s="72">
        <v>1.2117057970246758E-2</v>
      </c>
      <c r="U16" s="72">
        <v>8.7607671054065472E-3</v>
      </c>
      <c r="V16" s="72">
        <v>1.5291961030625858E-2</v>
      </c>
      <c r="W16" s="72">
        <v>1.6532217329645778E-2</v>
      </c>
      <c r="X16" s="72">
        <v>3.9133231030200777E-2</v>
      </c>
      <c r="Y16" s="72">
        <v>0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2.4667852677609012</v>
      </c>
      <c r="D17" s="69">
        <f t="shared" si="7"/>
        <v>2.4501853828801736</v>
      </c>
      <c r="E17" s="69">
        <f t="shared" si="7"/>
        <v>2.9104080046827319</v>
      </c>
      <c r="F17" s="69">
        <f t="shared" si="7"/>
        <v>2.7001687601345008</v>
      </c>
      <c r="G17" s="69">
        <f t="shared" si="7"/>
        <v>2.6598998045682554</v>
      </c>
      <c r="H17" s="69">
        <f t="shared" si="7"/>
        <v>2.7013483747625342</v>
      </c>
      <c r="I17" s="69">
        <f t="shared" si="7"/>
        <v>2.6452519381029402</v>
      </c>
      <c r="J17" s="69">
        <f t="shared" si="7"/>
        <v>3.3979540884384392</v>
      </c>
      <c r="K17" s="69">
        <f t="shared" si="7"/>
        <v>4.5359652715843728</v>
      </c>
      <c r="L17" s="69">
        <f t="shared" si="7"/>
        <v>3.0856961947902697</v>
      </c>
      <c r="M17" s="69">
        <f t="shared" si="7"/>
        <v>2.8803019573669379</v>
      </c>
      <c r="N17" s="69">
        <f t="shared" si="7"/>
        <v>2.9932977016961213</v>
      </c>
      <c r="O17" s="69">
        <f t="shared" si="7"/>
        <v>2.9395056737352512</v>
      </c>
      <c r="P17" s="69">
        <f t="shared" si="7"/>
        <v>2.8325102913117175</v>
      </c>
      <c r="Q17" s="69">
        <f t="shared" si="7"/>
        <v>2.856382780571816</v>
      </c>
      <c r="R17" s="69">
        <f t="shared" ref="R17:V17" si="8">SUM(R18:R26)</f>
        <v>3.0049642245596706</v>
      </c>
      <c r="S17" s="69">
        <f t="shared" si="8"/>
        <v>4.9296549280837869</v>
      </c>
      <c r="T17" s="69">
        <f t="shared" si="8"/>
        <v>4.026952223507867</v>
      </c>
      <c r="U17" s="69">
        <f t="shared" si="8"/>
        <v>3.4968807158427633</v>
      </c>
      <c r="V17" s="69">
        <f t="shared" si="8"/>
        <v>2.9875664393879071</v>
      </c>
      <c r="W17" s="69">
        <f t="shared" ref="W17:Y17" si="9">SUM(W18:W26)</f>
        <v>3.1568190522436654</v>
      </c>
      <c r="X17" s="69">
        <f t="shared" si="9"/>
        <v>2.8073439863146352</v>
      </c>
      <c r="Y17" s="69">
        <f t="shared" si="9"/>
        <v>4.2665226060136474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2.0442178348491987E-2</v>
      </c>
      <c r="D18" s="72">
        <v>1.5259154030940632E-2</v>
      </c>
      <c r="E18" s="72">
        <v>7.2820817189318907E-3</v>
      </c>
      <c r="F18" s="72">
        <v>1.5412916861087565E-2</v>
      </c>
      <c r="G18" s="72">
        <v>1.2513138722985994E-2</v>
      </c>
      <c r="H18" s="72">
        <v>9.769433937330825E-3</v>
      </c>
      <c r="I18" s="72">
        <v>2.5273196575396398E-2</v>
      </c>
      <c r="J18" s="72">
        <v>4.3473724433756925E-2</v>
      </c>
      <c r="K18" s="72">
        <v>5.6802309304838039E-2</v>
      </c>
      <c r="L18" s="72">
        <v>3.6430544385451388E-2</v>
      </c>
      <c r="M18" s="72">
        <v>1.3910536241121657E-2</v>
      </c>
      <c r="N18" s="72">
        <v>4.4560046084458774E-3</v>
      </c>
      <c r="O18" s="72">
        <v>0</v>
      </c>
      <c r="P18" s="72">
        <v>0</v>
      </c>
      <c r="Q18" s="72">
        <v>3.7404958246922944E-3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8.7991303584240377E-4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2.724104504823726E-2</v>
      </c>
      <c r="D19" s="72">
        <v>1.7086545815273885E-2</v>
      </c>
      <c r="E19" s="72">
        <v>2.6141313416406228E-2</v>
      </c>
      <c r="F19" s="72">
        <v>3.6265582467646933E-2</v>
      </c>
      <c r="G19" s="72">
        <v>3.6025285957317313E-2</v>
      </c>
      <c r="H19" s="72">
        <v>3.8425734635781576E-2</v>
      </c>
      <c r="I19" s="72">
        <v>9.9530059899403563E-3</v>
      </c>
      <c r="J19" s="72">
        <v>3.1761858807920671E-3</v>
      </c>
      <c r="K19" s="72">
        <v>1.3466896440416983E-2</v>
      </c>
      <c r="L19" s="72">
        <v>2.651796997122861E-2</v>
      </c>
      <c r="M19" s="72">
        <v>5.6965259978283204E-4</v>
      </c>
      <c r="N19" s="72">
        <v>2.1433183271773983E-2</v>
      </c>
      <c r="O19" s="72">
        <v>2.1200599544149754E-2</v>
      </c>
      <c r="P19" s="72">
        <v>2.284982833681249E-2</v>
      </c>
      <c r="Q19" s="72">
        <v>6.9835906189108198E-3</v>
      </c>
      <c r="R19" s="72">
        <v>9.672287290714043E-3</v>
      </c>
      <c r="S19" s="72">
        <v>2.5484775024929979E-2</v>
      </c>
      <c r="T19" s="72">
        <v>2.0898490756288832E-2</v>
      </c>
      <c r="U19" s="72">
        <v>1.6062180625977345E-2</v>
      </c>
      <c r="V19" s="72">
        <v>2.4278314433129475E-2</v>
      </c>
      <c r="W19" s="72">
        <v>2.5544682167558935E-2</v>
      </c>
      <c r="X19" s="72">
        <v>2.979465762087009E-2</v>
      </c>
      <c r="Y19" s="72">
        <v>7.9062271848755195E-2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1.3676202053943029E-2</v>
      </c>
      <c r="D20" s="72">
        <v>4.8869595002794045E-3</v>
      </c>
      <c r="E20" s="72">
        <v>5.7627515655940629E-3</v>
      </c>
      <c r="F20" s="72">
        <v>1.5670598990746253E-2</v>
      </c>
      <c r="G20" s="72">
        <v>3.1307226279443469E-2</v>
      </c>
      <c r="H20" s="72">
        <v>3.9429680966959056E-2</v>
      </c>
      <c r="I20" s="72">
        <v>5.158127321687743E-2</v>
      </c>
      <c r="J20" s="72">
        <v>6.1567763325215366E-2</v>
      </c>
      <c r="K20" s="72">
        <v>0.2851329234148805</v>
      </c>
      <c r="L20" s="72">
        <v>0.19493795659636176</v>
      </c>
      <c r="M20" s="72">
        <v>8.5334228795935149E-2</v>
      </c>
      <c r="N20" s="72">
        <v>3.0484004302043139E-2</v>
      </c>
      <c r="O20" s="72">
        <v>4.2233132521145231E-2</v>
      </c>
      <c r="P20" s="72">
        <v>7.6431963306093031E-2</v>
      </c>
      <c r="Q20" s="72">
        <v>0.12824775689707676</v>
      </c>
      <c r="R20" s="72">
        <v>7.5908360516518628E-2</v>
      </c>
      <c r="S20" s="72">
        <v>0.11616014515575743</v>
      </c>
      <c r="T20" s="72">
        <v>0.11769681912698098</v>
      </c>
      <c r="U20" s="72">
        <v>8.0906543037423145E-2</v>
      </c>
      <c r="V20" s="72">
        <v>0.10290537206254401</v>
      </c>
      <c r="W20" s="72">
        <v>0.10904779118115167</v>
      </c>
      <c r="X20" s="72">
        <v>0.11237253655697645</v>
      </c>
      <c r="Y20" s="72">
        <v>0.20656419399405387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0.16243174463983831</v>
      </c>
      <c r="D21" s="72">
        <v>0.24151756042642628</v>
      </c>
      <c r="E21" s="72">
        <v>0.26020436257241097</v>
      </c>
      <c r="F21" s="72">
        <v>0.26476914382852934</v>
      </c>
      <c r="G21" s="72">
        <v>0.22953908307128754</v>
      </c>
      <c r="H21" s="72">
        <v>0.2700138293862307</v>
      </c>
      <c r="I21" s="72">
        <v>0.20560007334193556</v>
      </c>
      <c r="J21" s="72">
        <v>0.2299565353094993</v>
      </c>
      <c r="K21" s="72">
        <v>0.21549125820805992</v>
      </c>
      <c r="L21" s="72">
        <v>0.23883228581736135</v>
      </c>
      <c r="M21" s="72">
        <v>0.12770755894786157</v>
      </c>
      <c r="N21" s="72">
        <v>0.15393038686922728</v>
      </c>
      <c r="O21" s="72">
        <v>0.19446969602577752</v>
      </c>
      <c r="P21" s="72">
        <v>0.41477236886108249</v>
      </c>
      <c r="Q21" s="72">
        <v>0.66044260422699286</v>
      </c>
      <c r="R21" s="72">
        <v>0.48534310052371099</v>
      </c>
      <c r="S21" s="72">
        <v>0.51309415608142595</v>
      </c>
      <c r="T21" s="72">
        <v>0.46092778813173713</v>
      </c>
      <c r="U21" s="72">
        <v>0.30370387244452024</v>
      </c>
      <c r="V21" s="72">
        <v>0.38948409847614024</v>
      </c>
      <c r="W21" s="72">
        <v>0.18036695379627002</v>
      </c>
      <c r="X21" s="72">
        <v>0.13290615088481292</v>
      </c>
      <c r="Y21" s="72">
        <v>2.5740751246855657E-2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0.77073754995340826</v>
      </c>
      <c r="D22" s="72">
        <v>0.67836407115923092</v>
      </c>
      <c r="E22" s="72">
        <v>0.84926258472251293</v>
      </c>
      <c r="F22" s="72">
        <v>0.85221260441668523</v>
      </c>
      <c r="G22" s="72">
        <v>0.53024314086300539</v>
      </c>
      <c r="H22" s="72">
        <v>0.12415233879122212</v>
      </c>
      <c r="I22" s="72">
        <v>0.72208149791787235</v>
      </c>
      <c r="J22" s="72">
        <v>0.72848953465556887</v>
      </c>
      <c r="K22" s="72">
        <v>0.96710528104080973</v>
      </c>
      <c r="L22" s="72">
        <v>0.80591880508266156</v>
      </c>
      <c r="M22" s="72">
        <v>1.0856797304485446</v>
      </c>
      <c r="N22" s="72">
        <v>0.97438526323211483</v>
      </c>
      <c r="O22" s="72">
        <v>0.76154402750126082</v>
      </c>
      <c r="P22" s="72">
        <v>0.17985616500507448</v>
      </c>
      <c r="Q22" s="72">
        <v>0.38542083881144978</v>
      </c>
      <c r="R22" s="72">
        <v>0.39961298079500501</v>
      </c>
      <c r="S22" s="72">
        <v>1.4020352162130933</v>
      </c>
      <c r="T22" s="72">
        <v>1.691003224457079</v>
      </c>
      <c r="U22" s="72">
        <v>0.95664840661424944</v>
      </c>
      <c r="V22" s="72">
        <v>0.34644425117717886</v>
      </c>
      <c r="W22" s="72">
        <v>0.35731781602057539</v>
      </c>
      <c r="X22" s="72">
        <v>0.70092463654924764</v>
      </c>
      <c r="Y22" s="72">
        <v>1.5720233842394691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0.92487031651635099</v>
      </c>
      <c r="D24" s="72">
        <v>0.7837019038212657</v>
      </c>
      <c r="E24" s="72">
        <v>0.85769254088950919</v>
      </c>
      <c r="F24" s="72">
        <v>0.66868619089187908</v>
      </c>
      <c r="G24" s="72">
        <v>0.83399345065681585</v>
      </c>
      <c r="H24" s="72">
        <v>0.54901562896763323</v>
      </c>
      <c r="I24" s="72">
        <v>0.74038010730561166</v>
      </c>
      <c r="J24" s="72">
        <v>1.1453082901522733</v>
      </c>
      <c r="K24" s="72">
        <v>1.7489247518149633</v>
      </c>
      <c r="L24" s="72">
        <v>1.2147099867295201</v>
      </c>
      <c r="M24" s="72">
        <v>1.4285577643581946</v>
      </c>
      <c r="N24" s="72">
        <v>1.2431901504529561</v>
      </c>
      <c r="O24" s="72">
        <v>1.3490136967644477</v>
      </c>
      <c r="P24" s="72">
        <v>1.2246668431090491</v>
      </c>
      <c r="Q24" s="72">
        <v>0.57693210928457028</v>
      </c>
      <c r="R24" s="72">
        <v>1.1307034849762025</v>
      </c>
      <c r="S24" s="72">
        <v>2.2084897136866872</v>
      </c>
      <c r="T24" s="72">
        <v>1.1545746311470748</v>
      </c>
      <c r="U24" s="72">
        <v>1.3988490870586372</v>
      </c>
      <c r="V24" s="72">
        <v>0.80613889235994429</v>
      </c>
      <c r="W24" s="72">
        <v>1.7053331353335766</v>
      </c>
      <c r="X24" s="72">
        <v>1.1243982913137351</v>
      </c>
      <c r="Y24" s="72">
        <v>1.5068666629429164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0.54738623120063146</v>
      </c>
      <c r="D25" s="74">
        <v>0.70936918812675709</v>
      </c>
      <c r="E25" s="74">
        <v>0.90406236979736654</v>
      </c>
      <c r="F25" s="74">
        <v>0.84715172267792616</v>
      </c>
      <c r="G25" s="74">
        <v>0.98627847901739985</v>
      </c>
      <c r="H25" s="74">
        <v>1.6705417280773767</v>
      </c>
      <c r="I25" s="74">
        <v>0.89038278375530666</v>
      </c>
      <c r="J25" s="74">
        <v>1.1859820546813333</v>
      </c>
      <c r="K25" s="74">
        <v>1.2490418513604042</v>
      </c>
      <c r="L25" s="74">
        <v>0.56834864620768522</v>
      </c>
      <c r="M25" s="74">
        <v>0.13854248597549734</v>
      </c>
      <c r="N25" s="74">
        <v>0.56541870895956015</v>
      </c>
      <c r="O25" s="74">
        <v>0.5710445213784705</v>
      </c>
      <c r="P25" s="74">
        <v>0.91393312269360616</v>
      </c>
      <c r="Q25" s="74">
        <v>1.0946153849081233</v>
      </c>
      <c r="R25" s="74">
        <v>0.90372401045751949</v>
      </c>
      <c r="S25" s="74">
        <v>0.66439092192189264</v>
      </c>
      <c r="T25" s="74">
        <v>0.58185126988870628</v>
      </c>
      <c r="U25" s="74">
        <v>0.74071062606195559</v>
      </c>
      <c r="V25" s="74">
        <v>1.3183155108789704</v>
      </c>
      <c r="W25" s="74">
        <v>0.77920867374453318</v>
      </c>
      <c r="X25" s="74">
        <v>0.7069477133889932</v>
      </c>
      <c r="Y25" s="74">
        <v>0.87538542870575464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0.79725732739719546</v>
      </c>
      <c r="D27" s="69">
        <f t="shared" si="10"/>
        <v>0.85201348834623714</v>
      </c>
      <c r="E27" s="69">
        <f t="shared" si="10"/>
        <v>1.0602087575377068</v>
      </c>
      <c r="F27" s="69">
        <f t="shared" si="10"/>
        <v>1.110598630832401</v>
      </c>
      <c r="G27" s="69">
        <f t="shared" si="10"/>
        <v>1.0327468898148819</v>
      </c>
      <c r="H27" s="69">
        <f t="shared" si="10"/>
        <v>1.0240701499315863</v>
      </c>
      <c r="I27" s="69">
        <f t="shared" si="10"/>
        <v>0.94043713728341916</v>
      </c>
      <c r="J27" s="69">
        <f t="shared" si="10"/>
        <v>1.1749975296637878</v>
      </c>
      <c r="K27" s="69">
        <f t="shared" si="10"/>
        <v>1.5862372573214294</v>
      </c>
      <c r="L27" s="69">
        <f t="shared" si="10"/>
        <v>0.98360312079519618</v>
      </c>
      <c r="M27" s="69">
        <f t="shared" si="10"/>
        <v>0.95508848784348044</v>
      </c>
      <c r="N27" s="69">
        <f t="shared" si="10"/>
        <v>0.97783008773291069</v>
      </c>
      <c r="O27" s="69">
        <f t="shared" si="10"/>
        <v>0.93945361939002914</v>
      </c>
      <c r="P27" s="69">
        <f t="shared" si="10"/>
        <v>0.9702318896074158</v>
      </c>
      <c r="Q27" s="69">
        <f t="shared" si="10"/>
        <v>0.85135961969488727</v>
      </c>
      <c r="R27" s="69">
        <f t="shared" ref="R27:V27" si="11">SUM(R28:R32)</f>
        <v>0.84078746127727866</v>
      </c>
      <c r="S27" s="69">
        <f t="shared" si="11"/>
        <v>1.4348560391045282</v>
      </c>
      <c r="T27" s="69">
        <f t="shared" si="11"/>
        <v>1.1478066074382112</v>
      </c>
      <c r="U27" s="69">
        <f t="shared" si="11"/>
        <v>0.95450357650495377</v>
      </c>
      <c r="V27" s="69">
        <f t="shared" si="11"/>
        <v>0.80644204013393272</v>
      </c>
      <c r="W27" s="69">
        <f t="shared" ref="W27:Y27" si="12">SUM(W28:W32)</f>
        <v>0.81160787165822512</v>
      </c>
      <c r="X27" s="69">
        <f t="shared" si="12"/>
        <v>0.80005454806017906</v>
      </c>
      <c r="Y27" s="69">
        <f t="shared" si="12"/>
        <v>1.5702757910888849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4.7637055860846979E-5</v>
      </c>
      <c r="K28" s="72">
        <v>4.93890072523943E-5</v>
      </c>
      <c r="L28" s="72">
        <v>8.1864675307731936E-5</v>
      </c>
      <c r="M28" s="72">
        <v>7.2880681781839081E-5</v>
      </c>
      <c r="N28" s="72">
        <v>4.7881771446518724E-5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0.24851430558470727</v>
      </c>
      <c r="D29" s="72">
        <v>0.18673485543094123</v>
      </c>
      <c r="E29" s="72">
        <v>0.25772781405390105</v>
      </c>
      <c r="F29" s="72">
        <v>0.36177757732594978</v>
      </c>
      <c r="G29" s="72">
        <v>0.43340544058976549</v>
      </c>
      <c r="H29" s="72">
        <v>0.41221706127761648</v>
      </c>
      <c r="I29" s="72">
        <v>0.19171901145074449</v>
      </c>
      <c r="J29" s="72">
        <v>0.14478960492634677</v>
      </c>
      <c r="K29" s="72">
        <v>0.42660949571175</v>
      </c>
      <c r="L29" s="72">
        <v>0.4095086747954767</v>
      </c>
      <c r="M29" s="72">
        <v>0.31941272558562883</v>
      </c>
      <c r="N29" s="72">
        <v>0.33295616111734344</v>
      </c>
      <c r="O29" s="72">
        <v>0.36940653262459067</v>
      </c>
      <c r="P29" s="72">
        <v>0.32099645445286562</v>
      </c>
      <c r="Q29" s="72">
        <v>0.13111636076723163</v>
      </c>
      <c r="R29" s="72">
        <v>0.14265812842303349</v>
      </c>
      <c r="S29" s="72">
        <v>0.41011144556667684</v>
      </c>
      <c r="T29" s="72">
        <v>0.3624566277915755</v>
      </c>
      <c r="U29" s="72">
        <v>0.25107743688445883</v>
      </c>
      <c r="V29" s="72">
        <v>0.24759526822206698</v>
      </c>
      <c r="W29" s="72">
        <v>0.30969736762617139</v>
      </c>
      <c r="X29" s="72">
        <v>0.36831501511603659</v>
      </c>
      <c r="Y29" s="72">
        <v>1.071266233603295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5.2423027229153422E-2</v>
      </c>
      <c r="D30" s="72">
        <v>8.2943413982598468E-2</v>
      </c>
      <c r="E30" s="72">
        <v>9.4517672793735255E-2</v>
      </c>
      <c r="F30" s="72">
        <v>0.10717792279684771</v>
      </c>
      <c r="G30" s="72">
        <v>8.6380763643964131E-2</v>
      </c>
      <c r="H30" s="72">
        <v>0.10230086518815874</v>
      </c>
      <c r="I30" s="72">
        <v>7.3409935560629955E-2</v>
      </c>
      <c r="J30" s="72">
        <v>8.0888141701186633E-2</v>
      </c>
      <c r="K30" s="72">
        <v>7.7260954970847062E-2</v>
      </c>
      <c r="L30" s="72">
        <v>7.9793252454436012E-2</v>
      </c>
      <c r="M30" s="72">
        <v>5.2752401602311386E-2</v>
      </c>
      <c r="N30" s="72">
        <v>5.1233599112982899E-2</v>
      </c>
      <c r="O30" s="72">
        <v>5.9785882210320156E-2</v>
      </c>
      <c r="P30" s="72">
        <v>0.13359182105247283</v>
      </c>
      <c r="Q30" s="72">
        <v>0.19745954201640156</v>
      </c>
      <c r="R30" s="72">
        <v>0.14212271093164341</v>
      </c>
      <c r="S30" s="72">
        <v>0.15206056646928931</v>
      </c>
      <c r="T30" s="72">
        <v>0.13164883785495407</v>
      </c>
      <c r="U30" s="72">
        <v>8.9344550786180893E-2</v>
      </c>
      <c r="V30" s="72">
        <v>9.9726269234915982E-2</v>
      </c>
      <c r="W30" s="72">
        <v>4.4757659094269313E-2</v>
      </c>
      <c r="X30" s="72">
        <v>3.347334587001502E-2</v>
      </c>
      <c r="Y30" s="72">
        <v>7.2057276718229969E-3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0.35182600326882224</v>
      </c>
      <c r="D31" s="72">
        <v>0.42875328840586796</v>
      </c>
      <c r="E31" s="72">
        <v>0.53892142490059081</v>
      </c>
      <c r="F31" s="72">
        <v>0.48694471775658027</v>
      </c>
      <c r="G31" s="72">
        <v>0.30470689049936162</v>
      </c>
      <c r="H31" s="72">
        <v>0.19207996447620829</v>
      </c>
      <c r="I31" s="72">
        <v>0.30457025140147803</v>
      </c>
      <c r="J31" s="72">
        <v>0.46735752657029372</v>
      </c>
      <c r="K31" s="72">
        <v>0.64312964778018633</v>
      </c>
      <c r="L31" s="72">
        <v>0.42152986705977563</v>
      </c>
      <c r="M31" s="72">
        <v>0.35973280828072529</v>
      </c>
      <c r="N31" s="72">
        <v>0.3896254099101969</v>
      </c>
      <c r="O31" s="72">
        <v>0.20872089335064858</v>
      </c>
      <c r="P31" s="72">
        <v>0.2099033235123155</v>
      </c>
      <c r="Q31" s="72">
        <v>0.21893928641057439</v>
      </c>
      <c r="R31" s="72">
        <v>0.31401520674474948</v>
      </c>
      <c r="S31" s="72">
        <v>0.44114017563378738</v>
      </c>
      <c r="T31" s="72">
        <v>0.48386454278440572</v>
      </c>
      <c r="U31" s="72">
        <v>0.29397880324832654</v>
      </c>
      <c r="V31" s="72">
        <v>0.32422876467331191</v>
      </c>
      <c r="W31" s="72">
        <v>0.20919918272683891</v>
      </c>
      <c r="X31" s="72">
        <v>0.20313272431431353</v>
      </c>
      <c r="Y31" s="72">
        <v>0.29514462295507682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0.14449399131451252</v>
      </c>
      <c r="D32" s="77">
        <v>0.15358193052682953</v>
      </c>
      <c r="E32" s="77">
        <v>0.16904184578947987</v>
      </c>
      <c r="F32" s="77">
        <v>0.15469841295302306</v>
      </c>
      <c r="G32" s="77">
        <v>0.20825379508179073</v>
      </c>
      <c r="H32" s="77">
        <v>0.31747225898960274</v>
      </c>
      <c r="I32" s="77">
        <v>0.37073793887056661</v>
      </c>
      <c r="J32" s="77">
        <v>0.48191461941009994</v>
      </c>
      <c r="K32" s="77">
        <v>0.43918776985139352</v>
      </c>
      <c r="L32" s="77">
        <v>7.2689461810200112E-2</v>
      </c>
      <c r="M32" s="77">
        <v>0.22311767169303304</v>
      </c>
      <c r="N32" s="77">
        <v>0.20396703582094083</v>
      </c>
      <c r="O32" s="77">
        <v>0.30154031120446961</v>
      </c>
      <c r="P32" s="77">
        <v>0.30574029058976199</v>
      </c>
      <c r="Q32" s="77">
        <v>0.30384443050067966</v>
      </c>
      <c r="R32" s="77">
        <v>0.2419914151778523</v>
      </c>
      <c r="S32" s="77">
        <v>0.43154385143477464</v>
      </c>
      <c r="T32" s="77">
        <v>0.16983659900727593</v>
      </c>
      <c r="U32" s="77">
        <v>0.32010278558598759</v>
      </c>
      <c r="V32" s="77">
        <v>0.13489173800363788</v>
      </c>
      <c r="W32" s="77">
        <v>0.24795366221094547</v>
      </c>
      <c r="X32" s="77">
        <v>0.19513346275981394</v>
      </c>
      <c r="Y32" s="77">
        <v>0.19665920685869034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0.63157340515002935</v>
      </c>
      <c r="D3" s="66">
        <f>IF(RES_hh_tes_in!D3=0,"",RES_hh_tes_in!D3/RES_hh_fec_in!D3)</f>
        <v>0.62308987971704322</v>
      </c>
      <c r="E3" s="66">
        <f>IF(RES_hh_tes_in!E3=0,"",RES_hh_tes_in!E3/RES_hh_fec_in!E3)</f>
        <v>0.63143777290949055</v>
      </c>
      <c r="F3" s="66">
        <f>IF(RES_hh_tes_in!F3=0,"",RES_hh_tes_in!F3/RES_hh_fec_in!F3)</f>
        <v>0.62713419696690664</v>
      </c>
      <c r="G3" s="66">
        <f>IF(RES_hh_tes_in!G3=0,"",RES_hh_tes_in!G3/RES_hh_fec_in!G3)</f>
        <v>0.64706277929134959</v>
      </c>
      <c r="H3" s="66">
        <f>IF(RES_hh_tes_in!H3=0,"",RES_hh_tes_in!H3/RES_hh_fec_in!H3)</f>
        <v>0.66353275316143379</v>
      </c>
      <c r="I3" s="66">
        <f>IF(RES_hh_tes_in!I3=0,"",RES_hh_tes_in!I3/RES_hh_fec_in!I3)</f>
        <v>0.66862766399121809</v>
      </c>
      <c r="J3" s="66">
        <f>IF(RES_hh_tes_in!J3=0,"",RES_hh_tes_in!J3/RES_hh_fec_in!J3)</f>
        <v>0.68687047314879246</v>
      </c>
      <c r="K3" s="66">
        <f>IF(RES_hh_tes_in!K3=0,"",RES_hh_tes_in!K3/RES_hh_fec_in!K3)</f>
        <v>0.69243186533122769</v>
      </c>
      <c r="L3" s="66">
        <f>IF(RES_hh_tes_in!L3=0,"",RES_hh_tes_in!L3/RES_hh_fec_in!L3)</f>
        <v>0.69674143316994752</v>
      </c>
      <c r="M3" s="66">
        <f>IF(RES_hh_tes_in!M3=0,"",RES_hh_tes_in!M3/RES_hh_fec_in!M3)</f>
        <v>0.72535606664625762</v>
      </c>
      <c r="N3" s="66">
        <f>IF(RES_hh_tes_in!N3=0,"",RES_hh_tes_in!N3/RES_hh_fec_in!N3)</f>
        <v>0.72687337586970058</v>
      </c>
      <c r="O3" s="66">
        <f>IF(RES_hh_tes_in!O3=0,"",RES_hh_tes_in!O3/RES_hh_fec_in!O3)</f>
        <v>0.74504262375487851</v>
      </c>
      <c r="P3" s="66">
        <f>IF(RES_hh_tes_in!P3=0,"",RES_hh_tes_in!P3/RES_hh_fec_in!P3)</f>
        <v>0.75179023586310478</v>
      </c>
      <c r="Q3" s="66">
        <f>IF(RES_hh_tes_in!Q3=0,"",RES_hh_tes_in!Q3/RES_hh_fec_in!Q3)</f>
        <v>0.74345742345581489</v>
      </c>
      <c r="R3" s="66">
        <f>IF(RES_hh_tes_in!R3=0,"",RES_hh_tes_in!R3/RES_hh_fec_in!R3)</f>
        <v>0.77727291992128988</v>
      </c>
      <c r="S3" s="66">
        <f>IF(RES_hh_tes_in!S3=0,"",RES_hh_tes_in!S3/RES_hh_fec_in!S3)</f>
        <v>0.7942337782681953</v>
      </c>
      <c r="T3" s="66">
        <f>IF(RES_hh_tes_in!T3=0,"",RES_hh_tes_in!T3/RES_hh_fec_in!T3)</f>
        <v>0.79190700165277805</v>
      </c>
      <c r="U3" s="66">
        <f>IF(RES_hh_tes_in!U3=0,"",RES_hh_tes_in!U3/RES_hh_fec_in!U3)</f>
        <v>0.8173483705562562</v>
      </c>
      <c r="V3" s="66">
        <f>IF(RES_hh_tes_in!V3=0,"",RES_hh_tes_in!V3/RES_hh_fec_in!V3)</f>
        <v>0.81095577540978925</v>
      </c>
      <c r="W3" s="66">
        <f>IF(RES_hh_tes_in!W3=0,"",RES_hh_tes_in!W3/RES_hh_fec_in!W3)</f>
        <v>0.84026035319148484</v>
      </c>
      <c r="X3" s="66">
        <f>IF(RES_hh_tes_in!X3=0,"",RES_hh_tes_in!X3/RES_hh_fec_in!X3)</f>
        <v>0.82769837394772161</v>
      </c>
      <c r="Y3" s="66">
        <f>IF(RES_hh_tes_in!Y3=0,"",RES_hh_tes_in!Y3/RES_hh_fec_in!Y3)</f>
        <v>0.81296093137069536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0.62816533083613113</v>
      </c>
      <c r="D4" s="70">
        <f>IF(RES_hh_tes_in!D4=0,"",RES_hh_tes_in!D4/RES_hh_fec_in!D4)</f>
        <v>0.61787987246969089</v>
      </c>
      <c r="E4" s="70">
        <f>IF(RES_hh_tes_in!E4=0,"",RES_hh_tes_in!E4/RES_hh_fec_in!E4)</f>
        <v>0.62782079135156221</v>
      </c>
      <c r="F4" s="70">
        <f>IF(RES_hh_tes_in!F4=0,"",RES_hh_tes_in!F4/RES_hh_fec_in!F4)</f>
        <v>0.62334724940982134</v>
      </c>
      <c r="G4" s="70">
        <f>IF(RES_hh_tes_in!G4=0,"",RES_hh_tes_in!G4/RES_hh_fec_in!G4)</f>
        <v>0.6436838721935586</v>
      </c>
      <c r="H4" s="70">
        <f>IF(RES_hh_tes_in!H4=0,"",RES_hh_tes_in!H4/RES_hh_fec_in!H4)</f>
        <v>0.66396232204413341</v>
      </c>
      <c r="I4" s="70">
        <f>IF(RES_hh_tes_in!I4=0,"",RES_hh_tes_in!I4/RES_hh_fec_in!I4)</f>
        <v>0.66642191224099834</v>
      </c>
      <c r="J4" s="70">
        <f>IF(RES_hh_tes_in!J4=0,"",RES_hh_tes_in!J4/RES_hh_fec_in!J4)</f>
        <v>0.68604444718176782</v>
      </c>
      <c r="K4" s="70">
        <f>IF(RES_hh_tes_in!K4=0,"",RES_hh_tes_in!K4/RES_hh_fec_in!K4)</f>
        <v>0.69320087254906237</v>
      </c>
      <c r="L4" s="70">
        <f>IF(RES_hh_tes_in!L4=0,"",RES_hh_tes_in!L4/RES_hh_fec_in!L4)</f>
        <v>0.69853571240190748</v>
      </c>
      <c r="M4" s="70">
        <f>IF(RES_hh_tes_in!M4=0,"",RES_hh_tes_in!M4/RES_hh_fec_in!M4)</f>
        <v>0.7258293852345743</v>
      </c>
      <c r="N4" s="70">
        <f>IF(RES_hh_tes_in!N4=0,"",RES_hh_tes_in!N4/RES_hh_fec_in!N4)</f>
        <v>0.72871319237785281</v>
      </c>
      <c r="O4" s="70">
        <f>IF(RES_hh_tes_in!O4=0,"",RES_hh_tes_in!O4/RES_hh_fec_in!O4)</f>
        <v>0.74652205616982736</v>
      </c>
      <c r="P4" s="70">
        <f>IF(RES_hh_tes_in!P4=0,"",RES_hh_tes_in!P4/RES_hh_fec_in!P4)</f>
        <v>0.75440107666515321</v>
      </c>
      <c r="Q4" s="70">
        <f>IF(RES_hh_tes_in!Q4=0,"",RES_hh_tes_in!Q4/RES_hh_fec_in!Q4)</f>
        <v>0.74382927497219631</v>
      </c>
      <c r="R4" s="70">
        <f>IF(RES_hh_tes_in!R4=0,"",RES_hh_tes_in!R4/RES_hh_fec_in!R4)</f>
        <v>0.78110372952967089</v>
      </c>
      <c r="S4" s="70">
        <f>IF(RES_hh_tes_in!S4=0,"",RES_hh_tes_in!S4/RES_hh_fec_in!S4)</f>
        <v>0.79687917704999078</v>
      </c>
      <c r="T4" s="70">
        <f>IF(RES_hh_tes_in!T4=0,"",RES_hh_tes_in!T4/RES_hh_fec_in!T4)</f>
        <v>0.79754370386317985</v>
      </c>
      <c r="U4" s="70">
        <f>IF(RES_hh_tes_in!U4=0,"",RES_hh_tes_in!U4/RES_hh_fec_in!U4)</f>
        <v>0.82143292815270397</v>
      </c>
      <c r="V4" s="70">
        <f>IF(RES_hh_tes_in!V4=0,"",RES_hh_tes_in!V4/RES_hh_fec_in!V4)</f>
        <v>0.82020654165318474</v>
      </c>
      <c r="W4" s="70">
        <f>IF(RES_hh_tes_in!W4=0,"",RES_hh_tes_in!W4/RES_hh_fec_in!W4)</f>
        <v>0.8442059305057219</v>
      </c>
      <c r="X4" s="70">
        <f>IF(RES_hh_tes_in!X4=0,"",RES_hh_tes_in!X4/RES_hh_fec_in!X4)</f>
        <v>0.82997211196285736</v>
      </c>
      <c r="Y4" s="70">
        <f>IF(RES_hh_tes_in!Y4=0,"",RES_hh_tes_in!Y4/RES_hh_fec_in!Y4)</f>
        <v>0.82741823969946304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0.6256737339404197</v>
      </c>
      <c r="D5" s="78">
        <f>IF(RES_hh_tes_in!D5=0,"",RES_hh_tes_in!D5/RES_hh_fec_in!D5)</f>
        <v>0.6299616244093067</v>
      </c>
      <c r="E5" s="78">
        <f>IF(RES_hh_tes_in!E5=0,"",RES_hh_tes_in!E5/RES_hh_fec_in!E5)</f>
        <v>0.63444742568055013</v>
      </c>
      <c r="F5" s="78">
        <f>IF(RES_hh_tes_in!F5=0,"",RES_hh_tes_in!F5/RES_hh_fec_in!F5)</f>
        <v>0.63908198118111725</v>
      </c>
      <c r="G5" s="78">
        <f>IF(RES_hh_tes_in!G5=0,"",RES_hh_tes_in!G5/RES_hh_fec_in!G5)</f>
        <v>0.64389173571804448</v>
      </c>
      <c r="H5" s="78">
        <f>IF(RES_hh_tes_in!H5=0,"",RES_hh_tes_in!H5/RES_hh_fec_in!H5)</f>
        <v>0.64886090127195795</v>
      </c>
      <c r="I5" s="78">
        <f>IF(RES_hh_tes_in!I5=0,"",RES_hh_tes_in!I5/RES_hh_fec_in!I5)</f>
        <v>0.65398332398945791</v>
      </c>
      <c r="J5" s="78">
        <f>IF(RES_hh_tes_in!J5=0,"",RES_hh_tes_in!J5/RES_hh_fec_in!J5)</f>
        <v>0.65926284605844621</v>
      </c>
      <c r="K5" s="78">
        <f>IF(RES_hh_tes_in!K5=0,"",RES_hh_tes_in!K5/RES_hh_fec_in!K5)</f>
        <v>0.66468709938185433</v>
      </c>
      <c r="L5" s="78">
        <f>IF(RES_hh_tes_in!L5=0,"",RES_hh_tes_in!L5/RES_hh_fec_in!L5)</f>
        <v>0.67022546735721988</v>
      </c>
      <c r="M5" s="78">
        <f>IF(RES_hh_tes_in!M5=0,"",RES_hh_tes_in!M5/RES_hh_fec_in!M5)</f>
        <v>0.67575146104016981</v>
      </c>
      <c r="N5" s="78">
        <f>IF(RES_hh_tes_in!N5=0,"",RES_hh_tes_in!N5/RES_hh_fec_in!N5)</f>
        <v>0.68091337153438414</v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>
        <f>IF(RES_hh_tes_in!Q5=0,"",RES_hh_tes_in!Q5/RES_hh_fec_in!Q5)</f>
        <v>0.6975983270282945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>
        <f>IF(RES_hh_tes_in!Y5=0,"",RES_hh_tes_in!Y5/RES_hh_fec_in!Y5)</f>
        <v>0.80855636006212039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0.53809396895868766</v>
      </c>
      <c r="D6" s="78">
        <f>IF(RES_hh_tes_in!D6=0,"",RES_hh_tes_in!D6/RES_hh_fec_in!D6)</f>
        <v>0.54293099672291167</v>
      </c>
      <c r="E6" s="78">
        <f>IF(RES_hh_tes_in!E6=0,"",RES_hh_tes_in!E6/RES_hh_fec_in!E6)</f>
        <v>0.54802552539407567</v>
      </c>
      <c r="F6" s="78">
        <f>IF(RES_hh_tes_in!F6=0,"",RES_hh_tes_in!F6/RES_hh_fec_in!F6)</f>
        <v>0.55309222005294723</v>
      </c>
      <c r="G6" s="78">
        <f>IF(RES_hh_tes_in!G6=0,"",RES_hh_tes_in!G6/RES_hh_fec_in!G6)</f>
        <v>0.55838551934016045</v>
      </c>
      <c r="H6" s="78">
        <f>IF(RES_hh_tes_in!H6=0,"",RES_hh_tes_in!H6/RES_hh_fec_in!H6)</f>
        <v>0.5638709202280473</v>
      </c>
      <c r="I6" s="78">
        <f>IF(RES_hh_tes_in!I6=0,"",RES_hh_tes_in!I6/RES_hh_fec_in!I6)</f>
        <v>0.56960764051418566</v>
      </c>
      <c r="J6" s="78">
        <f>IF(RES_hh_tes_in!J6=0,"",RES_hh_tes_in!J6/RES_hh_fec_in!J6)</f>
        <v>0.57584607184191716</v>
      </c>
      <c r="K6" s="78" t="str">
        <f>IF(RES_hh_tes_in!K6=0,"",RES_hh_tes_in!K6/RES_hh_fec_in!K6)</f>
        <v/>
      </c>
      <c r="L6" s="78">
        <f>IF(RES_hh_tes_in!L6=0,"",RES_hh_tes_in!L6/RES_hh_fec_in!L6)</f>
        <v>0.59049972815831353</v>
      </c>
      <c r="M6" s="78">
        <f>IF(RES_hh_tes_in!M6=0,"",RES_hh_tes_in!M6/RES_hh_fec_in!M6)</f>
        <v>0.60444165943939721</v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0.65678958938491394</v>
      </c>
      <c r="P6" s="78">
        <f>IF(RES_hh_tes_in!P6=0,"",RES_hh_tes_in!P6/RES_hh_fec_in!P6)</f>
        <v>0.69197347930236996</v>
      </c>
      <c r="Q6" s="78">
        <f>IF(RES_hh_tes_in!Q6=0,"",RES_hh_tes_in!Q6/RES_hh_fec_in!Q6)</f>
        <v>0.72006823254350083</v>
      </c>
      <c r="R6" s="78">
        <f>IF(RES_hh_tes_in!R6=0,"",RES_hh_tes_in!R6/RES_hh_fec_in!R6)</f>
        <v>0.73069769540248652</v>
      </c>
      <c r="S6" s="78">
        <f>IF(RES_hh_tes_in!S6=0,"",RES_hh_tes_in!S6/RES_hh_fec_in!S6)</f>
        <v>0.73558317306050514</v>
      </c>
      <c r="T6" s="78">
        <f>IF(RES_hh_tes_in!T6=0,"",RES_hh_tes_in!T6/RES_hh_fec_in!T6)</f>
        <v>0.73713238314447871</v>
      </c>
      <c r="U6" s="78">
        <f>IF(RES_hh_tes_in!U6=0,"",RES_hh_tes_in!U6/RES_hh_fec_in!U6)</f>
        <v>0.73765281350043876</v>
      </c>
      <c r="V6" s="78">
        <f>IF(RES_hh_tes_in!V6=0,"",RES_hh_tes_in!V6/RES_hh_fec_in!V6)</f>
        <v>0.73937980430461026</v>
      </c>
      <c r="W6" s="78">
        <f>IF(RES_hh_tes_in!W6=0,"",RES_hh_tes_in!W6/RES_hh_fec_in!W6)</f>
        <v>0.74203885819257098</v>
      </c>
      <c r="X6" s="78">
        <f>IF(RES_hh_tes_in!X6=0,"",RES_hh_tes_in!X6/RES_hh_fec_in!X6)</f>
        <v>0.7441931104925652</v>
      </c>
      <c r="Y6" s="78">
        <f>IF(RES_hh_tes_in!Y6=0,"",RES_hh_tes_in!Y6/RES_hh_fec_in!Y6)</f>
        <v>0.74605274043573522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0.48651735353201375</v>
      </c>
      <c r="D7" s="78">
        <f>IF(RES_hh_tes_in!D7=0,"",RES_hh_tes_in!D7/RES_hh_fec_in!D7)</f>
        <v>0.49161989539258277</v>
      </c>
      <c r="E7" s="78">
        <f>IF(RES_hh_tes_in!E7=0,"",RES_hh_tes_in!E7/RES_hh_fec_in!E7)</f>
        <v>0.49699407289818837</v>
      </c>
      <c r="F7" s="78">
        <f>IF(RES_hh_tes_in!F7=0,"",RES_hh_tes_in!F7/RES_hh_fec_in!F7)</f>
        <v>0.50233888852708131</v>
      </c>
      <c r="G7" s="78">
        <f>IF(RES_hh_tes_in!G7=0,"",RES_hh_tes_in!G7/RES_hh_fec_in!G7)</f>
        <v>0.50792274756409017</v>
      </c>
      <c r="H7" s="78">
        <f>IF(RES_hh_tes_in!H7=0,"",RES_hh_tes_in!H7/RES_hh_fec_in!H7)</f>
        <v>0.51370925304157833</v>
      </c>
      <c r="I7" s="78">
        <f>IF(RES_hh_tes_in!I7=0,"",RES_hh_tes_in!I7/RES_hh_fec_in!I7)</f>
        <v>0.51976087334008036</v>
      </c>
      <c r="J7" s="78">
        <f>IF(RES_hh_tes_in!J7=0,"",RES_hh_tes_in!J7/RES_hh_fec_in!J7)</f>
        <v>0.52634174459938365</v>
      </c>
      <c r="K7" s="78">
        <f>IF(RES_hh_tes_in!K7=0,"",RES_hh_tes_in!K7/RES_hh_fec_in!K7)</f>
        <v>0.53367145416213146</v>
      </c>
      <c r="L7" s="78">
        <f>IF(RES_hh_tes_in!L7=0,"",RES_hh_tes_in!L7/RES_hh_fec_in!L7)</f>
        <v>0.54179976932229923</v>
      </c>
      <c r="M7" s="78">
        <f>IF(RES_hh_tes_in!M7=0,"",RES_hh_tes_in!M7/RES_hh_fec_in!M7)</f>
        <v>0.55650700100392636</v>
      </c>
      <c r="N7" s="78">
        <f>IF(RES_hh_tes_in!N7=0,"",RES_hh_tes_in!N7/RES_hh_fec_in!N7)</f>
        <v>0.5795230502144415</v>
      </c>
      <c r="O7" s="78">
        <f>IF(RES_hh_tes_in!O7=0,"",RES_hh_tes_in!O7/RES_hh_fec_in!O7)</f>
        <v>0.61172841317706528</v>
      </c>
      <c r="P7" s="78">
        <f>IF(RES_hh_tes_in!P7=0,"",RES_hh_tes_in!P7/RES_hh_fec_in!P7)</f>
        <v>0.64884361694936987</v>
      </c>
      <c r="Q7" s="78">
        <f>IF(RES_hh_tes_in!Q7=0,"",RES_hh_tes_in!Q7/RES_hh_fec_in!Q7)</f>
        <v>0.67848054720135587</v>
      </c>
      <c r="R7" s="78">
        <f>IF(RES_hh_tes_in!R7=0,"",RES_hh_tes_in!R7/RES_hh_fec_in!R7)</f>
        <v>0.68977151667846592</v>
      </c>
      <c r="S7" s="78">
        <f>IF(RES_hh_tes_in!S7=0,"",RES_hh_tes_in!S7/RES_hh_fec_in!S7)</f>
        <v>0.69508608291052276</v>
      </c>
      <c r="T7" s="78">
        <f>IF(RES_hh_tes_in!T7=0,"",RES_hh_tes_in!T7/RES_hh_fec_in!T7)</f>
        <v>0.69685024089674363</v>
      </c>
      <c r="U7" s="78">
        <f>IF(RES_hh_tes_in!U7=0,"",RES_hh_tes_in!U7/RES_hh_fec_in!U7)</f>
        <v>0.69736729782365448</v>
      </c>
      <c r="V7" s="78">
        <f>IF(RES_hh_tes_in!V7=0,"",RES_hh_tes_in!V7/RES_hh_fec_in!V7)</f>
        <v>0.69885216963305996</v>
      </c>
      <c r="W7" s="78">
        <f>IF(RES_hh_tes_in!W7=0,"",RES_hh_tes_in!W7/RES_hh_fec_in!W7)</f>
        <v>0.7009068098342357</v>
      </c>
      <c r="X7" s="78">
        <f>IF(RES_hh_tes_in!X7=0,"",RES_hh_tes_in!X7/RES_hh_fec_in!X7)</f>
        <v>0.70203464464974308</v>
      </c>
      <c r="Y7" s="78">
        <f>IF(RES_hh_tes_in!Y7=0,"",RES_hh_tes_in!Y7/RES_hh_fec_in!Y7)</f>
        <v>0.7027574324742436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0.53060576903908341</v>
      </c>
      <c r="D8" s="78">
        <f>IF(RES_hh_tes_in!D8=0,"",RES_hh_tes_in!D8/RES_hh_fec_in!D8)</f>
        <v>0.53565097460440825</v>
      </c>
      <c r="E8" s="78">
        <f>IF(RES_hh_tes_in!E8=0,"",RES_hh_tes_in!E8/RES_hh_fec_in!E8)</f>
        <v>0.54101434679342431</v>
      </c>
      <c r="F8" s="78">
        <f>IF(RES_hh_tes_in!F8=0,"",RES_hh_tes_in!F8/RES_hh_fec_in!F8)</f>
        <v>0.54635820773018773</v>
      </c>
      <c r="G8" s="78">
        <f>IF(RES_hh_tes_in!G8=0,"",RES_hh_tes_in!G8/RES_hh_fec_in!G8)</f>
        <v>0.55198703022593953</v>
      </c>
      <c r="H8" s="78">
        <f>IF(RES_hh_tes_in!H8=0,"",RES_hh_tes_in!H8/RES_hh_fec_in!H8)</f>
        <v>0.55786191348133196</v>
      </c>
      <c r="I8" s="78">
        <f>IF(RES_hh_tes_in!I8=0,"",RES_hh_tes_in!I8/RES_hh_fec_in!I8)</f>
        <v>0.56405616246644308</v>
      </c>
      <c r="J8" s="78">
        <f>IF(RES_hh_tes_in!J8=0,"",RES_hh_tes_in!J8/RES_hh_fec_in!J8)</f>
        <v>0.57087388173813958</v>
      </c>
      <c r="K8" s="78">
        <f>IF(RES_hh_tes_in!K8=0,"",RES_hh_tes_in!K8/RES_hh_fec_in!K8)</f>
        <v>0.5785711649773414</v>
      </c>
      <c r="L8" s="78">
        <f>IF(RES_hh_tes_in!L8=0,"",RES_hh_tes_in!L8/RES_hh_fec_in!L8)</f>
        <v>0.58721201475988105</v>
      </c>
      <c r="M8" s="78">
        <f>IF(RES_hh_tes_in!M8=0,"",RES_hh_tes_in!M8/RES_hh_fec_in!M8)</f>
        <v>0.6032005416611913</v>
      </c>
      <c r="N8" s="78">
        <f>IF(RES_hh_tes_in!N8=0,"",RES_hh_tes_in!N8/RES_hh_fec_in!N8)</f>
        <v>0.62852970567095889</v>
      </c>
      <c r="O8" s="78">
        <f>IF(RES_hh_tes_in!O8=0,"",RES_hh_tes_in!O8/RES_hh_fec_in!O8)</f>
        <v>0.66452948952008328</v>
      </c>
      <c r="P8" s="78">
        <f>IF(RES_hh_tes_in!P8=0,"",RES_hh_tes_in!P8/RES_hh_fec_in!P8)</f>
        <v>0.70693925172965288</v>
      </c>
      <c r="Q8" s="78">
        <f>IF(RES_hh_tes_in!Q8=0,"",RES_hh_tes_in!Q8/RES_hh_fec_in!Q8)</f>
        <v>0.74271689884435643</v>
      </c>
      <c r="R8" s="78">
        <f>IF(RES_hh_tes_in!R8=0,"",RES_hh_tes_in!R8/RES_hh_fec_in!R8)</f>
        <v>0.76090588147305205</v>
      </c>
      <c r="S8" s="78">
        <f>IF(RES_hh_tes_in!S8=0,"",RES_hh_tes_in!S8/RES_hh_fec_in!S8)</f>
        <v>0.77484257990009531</v>
      </c>
      <c r="T8" s="78">
        <f>IF(RES_hh_tes_in!T8=0,"",RES_hh_tes_in!T8/RES_hh_fec_in!T8)</f>
        <v>0.78618690209691611</v>
      </c>
      <c r="U8" s="78">
        <f>IF(RES_hh_tes_in!U8=0,"",RES_hh_tes_in!U8/RES_hh_fec_in!U8)</f>
        <v>0.79608714056736429</v>
      </c>
      <c r="V8" s="78">
        <f>IF(RES_hh_tes_in!V8=0,"",RES_hh_tes_in!V8/RES_hh_fec_in!V8)</f>
        <v>0.80511358592930871</v>
      </c>
      <c r="W8" s="78">
        <f>IF(RES_hh_tes_in!W8=0,"",RES_hh_tes_in!W8/RES_hh_fec_in!W8)</f>
        <v>0.8119214688172659</v>
      </c>
      <c r="X8" s="78">
        <f>IF(RES_hh_tes_in!X8=0,"",RES_hh_tes_in!X8/RES_hh_fec_in!X8)</f>
        <v>0.81596276917746779</v>
      </c>
      <c r="Y8" s="78">
        <f>IF(RES_hh_tes_in!Y8=0,"",RES_hh_tes_in!Y8/RES_hh_fec_in!Y8)</f>
        <v>0.81881639542064977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0.5528755048351327</v>
      </c>
      <c r="D9" s="78">
        <f>IF(RES_hh_tes_in!D9=0,"",RES_hh_tes_in!D9/RES_hh_fec_in!D9)</f>
        <v>0.56461991932738287</v>
      </c>
      <c r="E9" s="78">
        <f>IF(RES_hh_tes_in!E9=0,"",RES_hh_tes_in!E9/RES_hh_fec_in!E9)</f>
        <v>0.57647613926543029</v>
      </c>
      <c r="F9" s="78">
        <f>IF(RES_hh_tes_in!F9=0,"",RES_hh_tes_in!F9/RES_hh_fec_in!F9)</f>
        <v>0.58843256867471316</v>
      </c>
      <c r="G9" s="78">
        <f>IF(RES_hh_tes_in!G9=0,"",RES_hh_tes_in!G9/RES_hh_fec_in!G9)</f>
        <v>0.60047741071947991</v>
      </c>
      <c r="H9" s="78">
        <f>IF(RES_hh_tes_in!H9=0,"",RES_hh_tes_in!H9/RES_hh_fec_in!H9)</f>
        <v>0.61259677287270364</v>
      </c>
      <c r="I9" s="78">
        <f>IF(RES_hh_tes_in!I9=0,"",RES_hh_tes_in!I9/RES_hh_fec_in!I9)</f>
        <v>0.62477232934339089</v>
      </c>
      <c r="J9" s="78">
        <f>IF(RES_hh_tes_in!J9=0,"",RES_hh_tes_in!J9/RES_hh_fec_in!J9)</f>
        <v>0.63696449402923883</v>
      </c>
      <c r="K9" s="78">
        <f>IF(RES_hh_tes_in!K9=0,"",RES_hh_tes_in!K9/RES_hh_fec_in!K9)</f>
        <v>0.64912092237543106</v>
      </c>
      <c r="L9" s="78">
        <f>IF(RES_hh_tes_in!L9=0,"",RES_hh_tes_in!L9/RES_hh_fec_in!L9)</f>
        <v>0.66119515578201926</v>
      </c>
      <c r="M9" s="78">
        <f>IF(RES_hh_tes_in!M9=0,"",RES_hh_tes_in!M9/RES_hh_fec_in!M9)</f>
        <v>0.67228633233627777</v>
      </c>
      <c r="N9" s="78">
        <f>IF(RES_hh_tes_in!N9=0,"",RES_hh_tes_in!N9/RES_hh_fec_in!N9)</f>
        <v>0.68190151770057938</v>
      </c>
      <c r="O9" s="78">
        <f>IF(RES_hh_tes_in!O9=0,"",RES_hh_tes_in!O9/RES_hh_fec_in!O9)</f>
        <v>0.68975601534874142</v>
      </c>
      <c r="P9" s="78">
        <f>IF(RES_hh_tes_in!P9=0,"",RES_hh_tes_in!P9/RES_hh_fec_in!P9)</f>
        <v>0.69653026123098427</v>
      </c>
      <c r="Q9" s="78">
        <f>IF(RES_hh_tes_in!Q9=0,"",RES_hh_tes_in!Q9/RES_hh_fec_in!Q9)</f>
        <v>0.7046132031110417</v>
      </c>
      <c r="R9" s="78">
        <f>IF(RES_hh_tes_in!R9=0,"",RES_hh_tes_in!R9/RES_hh_fec_in!R9)</f>
        <v>0.71672040470579668</v>
      </c>
      <c r="S9" s="78">
        <f>IF(RES_hh_tes_in!S9=0,"",RES_hh_tes_in!S9/RES_hh_fec_in!S9)</f>
        <v>0.73034691547380137</v>
      </c>
      <c r="T9" s="78">
        <f>IF(RES_hh_tes_in!T9=0,"",RES_hh_tes_in!T9/RES_hh_fec_in!T9)</f>
        <v>0.7440917105211704</v>
      </c>
      <c r="U9" s="78">
        <f>IF(RES_hh_tes_in!U9=0,"",RES_hh_tes_in!U9/RES_hh_fec_in!U9)</f>
        <v>0.75678845068640388</v>
      </c>
      <c r="V9" s="78">
        <f>IF(RES_hh_tes_in!V9=0,"",RES_hh_tes_in!V9/RES_hh_fec_in!V9)</f>
        <v>0.76743876043456893</v>
      </c>
      <c r="W9" s="78">
        <f>IF(RES_hh_tes_in!W9=0,"",RES_hh_tes_in!W9/RES_hh_fec_in!W9)</f>
        <v>0.77599443265313872</v>
      </c>
      <c r="X9" s="78">
        <f>IF(RES_hh_tes_in!X9=0,"",RES_hh_tes_in!X9/RES_hh_fec_in!X9)</f>
        <v>0.78345670300845294</v>
      </c>
      <c r="Y9" s="78">
        <f>IF(RES_hh_tes_in!Y9=0,"",RES_hh_tes_in!Y9/RES_hh_fec_in!Y9)</f>
        <v>0.79048917270932995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0.76900043983726218</v>
      </c>
      <c r="D11" s="78">
        <f>IF(RES_hh_tes_in!D11=0,"",RES_hh_tes_in!D11/RES_hh_fec_in!D11)</f>
        <v>0.77257913999157068</v>
      </c>
      <c r="E11" s="78">
        <f>IF(RES_hh_tes_in!E11=0,"",RES_hh_tes_in!E11/RES_hh_fec_in!E11)</f>
        <v>0.77625445571352314</v>
      </c>
      <c r="F11" s="78">
        <f>IF(RES_hh_tes_in!F11=0,"",RES_hh_tes_in!F11/RES_hh_fec_in!F11)</f>
        <v>0.7799429462856089</v>
      </c>
      <c r="G11" s="78">
        <f>IF(RES_hh_tes_in!G11=0,"",RES_hh_tes_in!G11/RES_hh_fec_in!G11)</f>
        <v>0.78372041411266014</v>
      </c>
      <c r="H11" s="78">
        <f>IF(RES_hh_tes_in!H11=0,"",RES_hh_tes_in!H11/RES_hh_fec_in!H11)</f>
        <v>0.78757758194534411</v>
      </c>
      <c r="I11" s="78">
        <f>IF(RES_hh_tes_in!I11=0,"",RES_hh_tes_in!I11/RES_hh_fec_in!I11)</f>
        <v>0.79153312749842641</v>
      </c>
      <c r="J11" s="78">
        <f>IF(RES_hh_tes_in!J11=0,"",RES_hh_tes_in!J11/RES_hh_fec_in!J11)</f>
        <v>0.79566356677666172</v>
      </c>
      <c r="K11" s="78">
        <f>IF(RES_hh_tes_in!K11=0,"",RES_hh_tes_in!K11/RES_hh_fec_in!K11)</f>
        <v>0.80003395851019354</v>
      </c>
      <c r="L11" s="78">
        <f>IF(RES_hh_tes_in!L11=0,"",RES_hh_tes_in!L11/RES_hh_fec_in!L11)</f>
        <v>0.80466170857660757</v>
      </c>
      <c r="M11" s="78">
        <f>IF(RES_hh_tes_in!M11=0,"",RES_hh_tes_in!M11/RES_hh_fec_in!M11)</f>
        <v>0.8110694062764392</v>
      </c>
      <c r="N11" s="78">
        <f>IF(RES_hh_tes_in!N11=0,"",RES_hh_tes_in!N11/RES_hh_fec_in!N11)</f>
        <v>0.81973845614897223</v>
      </c>
      <c r="O11" s="78">
        <f>IF(RES_hh_tes_in!O11=0,"",RES_hh_tes_in!O11/RES_hh_fec_in!O11)</f>
        <v>0.83109086777045005</v>
      </c>
      <c r="P11" s="78">
        <f>IF(RES_hh_tes_in!P11=0,"",RES_hh_tes_in!P11/RES_hh_fec_in!P11)</f>
        <v>0.84432373698152519</v>
      </c>
      <c r="Q11" s="78">
        <f>IF(RES_hh_tes_in!Q11=0,"",RES_hh_tes_in!Q11/RES_hh_fec_in!Q11)</f>
        <v>0.85680864546582014</v>
      </c>
      <c r="R11" s="78">
        <f>IF(RES_hh_tes_in!R11=0,"",RES_hh_tes_in!R11/RES_hh_fec_in!R11)</f>
        <v>0.86637541414268504</v>
      </c>
      <c r="S11" s="78">
        <f>IF(RES_hh_tes_in!S11=0,"",RES_hh_tes_in!S11/RES_hh_fec_in!S11)</f>
        <v>0.87568228080477351</v>
      </c>
      <c r="T11" s="78">
        <f>IF(RES_hh_tes_in!T11=0,"",RES_hh_tes_in!T11/RES_hh_fec_in!T11)</f>
        <v>0.88466706095960701</v>
      </c>
      <c r="U11" s="78">
        <f>IF(RES_hh_tes_in!U11=0,"",RES_hh_tes_in!U11/RES_hh_fec_in!U11)</f>
        <v>0.89326757011473479</v>
      </c>
      <c r="V11" s="78">
        <f>IF(RES_hh_tes_in!V11=0,"",RES_hh_tes_in!V11/RES_hh_fec_in!V11)</f>
        <v>0.90142162377769541</v>
      </c>
      <c r="W11" s="78">
        <f>IF(RES_hh_tes_in!W11=0,"",RES_hh_tes_in!W11/RES_hh_fec_in!W11)</f>
        <v>0.9089330788556732</v>
      </c>
      <c r="X11" s="78">
        <f>IF(RES_hh_tes_in!X11=0,"",RES_hh_tes_in!X11/RES_hh_fec_in!X11)</f>
        <v>0.91329046687825866</v>
      </c>
      <c r="Y11" s="78">
        <f>IF(RES_hh_tes_in!Y11=0,"",RES_hh_tes_in!Y11/RES_hh_fec_in!Y11)</f>
        <v>0.91747767919859846</v>
      </c>
      <c r="DA11" s="89" t="s">
        <v>729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>
        <f>IF(RES_hh_tes_in!R12=0,"",RES_hh_tes_in!R12/RES_hh_fec_in!R12)</f>
        <v>3.0701010225825183</v>
      </c>
      <c r="S12" s="78">
        <f>IF(RES_hh_tes_in!S12=0,"",RES_hh_tes_in!S12/RES_hh_fec_in!S12)</f>
        <v>3.0701822845678728</v>
      </c>
      <c r="T12" s="78">
        <f>IF(RES_hh_tes_in!T12=0,"",RES_hh_tes_in!T12/RES_hh_fec_in!T12)</f>
        <v>3.0702725756627109</v>
      </c>
      <c r="U12" s="78">
        <f>IF(RES_hh_tes_in!U12=0,"",RES_hh_tes_in!U12/RES_hh_fec_in!U12)</f>
        <v>3.0703728991014199</v>
      </c>
      <c r="V12" s="78">
        <f>IF(RES_hh_tes_in!V12=0,"",RES_hh_tes_in!V12/RES_hh_fec_in!V12)</f>
        <v>3.0794020085852494</v>
      </c>
      <c r="W12" s="78">
        <f>IF(RES_hh_tes_in!W12=0,"",RES_hh_tes_in!W12/RES_hh_fec_in!W12)</f>
        <v>3.1274946234678556</v>
      </c>
      <c r="X12" s="78">
        <f>IF(RES_hh_tes_in!X12=0,"",RES_hh_tes_in!X12/RES_hh_fec_in!X12)</f>
        <v>3.1919046571489851</v>
      </c>
      <c r="Y12" s="78">
        <f>IF(RES_hh_tes_in!Y12=0,"",RES_hh_tes_in!Y12/RES_hh_fec_in!Y12)</f>
        <v>3.2658179466099404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0.70301058864167743</v>
      </c>
      <c r="D13" s="79">
        <f>IF(RES_hh_tes_in!D13=0,"",RES_hh_tes_in!D13/RES_hh_fec_in!D13)</f>
        <v>0.70763723491636954</v>
      </c>
      <c r="E13" s="79">
        <f>IF(RES_hh_tes_in!E13=0,"",RES_hh_tes_in!E13/RES_hh_fec_in!E13)</f>
        <v>0.71225099447625639</v>
      </c>
      <c r="F13" s="79">
        <f>IF(RES_hh_tes_in!F13=0,"",RES_hh_tes_in!F13/RES_hh_fec_in!F13)</f>
        <v>0.71686254754239753</v>
      </c>
      <c r="G13" s="79">
        <f>IF(RES_hh_tes_in!G13=0,"",RES_hh_tes_in!G13/RES_hh_fec_in!G13)</f>
        <v>0.72146224121474833</v>
      </c>
      <c r="H13" s="79">
        <f>IF(RES_hh_tes_in!H13=0,"",RES_hh_tes_in!H13/RES_hh_fec_in!H13)</f>
        <v>0.72605129343722485</v>
      </c>
      <c r="I13" s="79">
        <f>IF(RES_hh_tes_in!I13=0,"",RES_hh_tes_in!I13/RES_hh_fec_in!I13)</f>
        <v>0.73062736530325478</v>
      </c>
      <c r="J13" s="79">
        <f>IF(RES_hh_tes_in!J13=0,"",RES_hh_tes_in!J13/RES_hh_fec_in!J13)</f>
        <v>0.73518079010198478</v>
      </c>
      <c r="K13" s="79">
        <f>IF(RES_hh_tes_in!K13=0,"",RES_hh_tes_in!K13/RES_hh_fec_in!K13)</f>
        <v>0.73970341216929292</v>
      </c>
      <c r="L13" s="79">
        <f>IF(RES_hh_tes_in!L13=0,"",RES_hh_tes_in!L13/RES_hh_fec_in!L13)</f>
        <v>0.74419316844881378</v>
      </c>
      <c r="M13" s="79">
        <f>IF(RES_hh_tes_in!M13=0,"",RES_hh_tes_in!M13/RES_hh_fec_in!M13)</f>
        <v>0.74782404076565379</v>
      </c>
      <c r="N13" s="79">
        <f>IF(RES_hh_tes_in!N13=0,"",RES_hh_tes_in!N13/RES_hh_fec_in!N13)</f>
        <v>0.7502975850361655</v>
      </c>
      <c r="O13" s="79">
        <f>IF(RES_hh_tes_in!O13=0,"",RES_hh_tes_in!O13/RES_hh_fec_in!O13)</f>
        <v>0.75200847600880505</v>
      </c>
      <c r="P13" s="79">
        <f>IF(RES_hh_tes_in!P13=0,"",RES_hh_tes_in!P13/RES_hh_fec_in!P13)</f>
        <v>0.75468789307821071</v>
      </c>
      <c r="Q13" s="79">
        <f>IF(RES_hh_tes_in!Q13=0,"",RES_hh_tes_in!Q13/RES_hh_fec_in!Q13)</f>
        <v>0.76303825688467575</v>
      </c>
      <c r="R13" s="79">
        <f>IF(RES_hh_tes_in!R13=0,"",RES_hh_tes_in!R13/RES_hh_fec_in!R13)</f>
        <v>0.78259572952044854</v>
      </c>
      <c r="S13" s="79">
        <f>IF(RES_hh_tes_in!S13=0,"",RES_hh_tes_in!S13/RES_hh_fec_in!S13)</f>
        <v>0.80894341668684866</v>
      </c>
      <c r="T13" s="79">
        <f>IF(RES_hh_tes_in!T13=0,"",RES_hh_tes_in!T13/RES_hh_fec_in!T13)</f>
        <v>0.83846084528018516</v>
      </c>
      <c r="U13" s="79">
        <f>IF(RES_hh_tes_in!U13=0,"",RES_hh_tes_in!U13/RES_hh_fec_in!U13)</f>
        <v>0.86756076372238256</v>
      </c>
      <c r="V13" s="79">
        <f>IF(RES_hh_tes_in!V13=0,"",RES_hh_tes_in!V13/RES_hh_fec_in!V13)</f>
        <v>0.89265238832693405</v>
      </c>
      <c r="W13" s="79">
        <f>IF(RES_hh_tes_in!W13=0,"",RES_hh_tes_in!W13/RES_hh_fec_in!W13)</f>
        <v>0.91302552319257979</v>
      </c>
      <c r="X13" s="79">
        <f>IF(RES_hh_tes_in!X13=0,"",RES_hh_tes_in!X13/RES_hh_fec_in!X13)</f>
        <v>0.92610889199452973</v>
      </c>
      <c r="Y13" s="79">
        <f>IF(RES_hh_tes_in!Y13=0,"",RES_hh_tes_in!Y13/RES_hh_fec_in!Y13)</f>
        <v>0.93844948853901766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2.6803500188203695</v>
      </c>
      <c r="D15" s="70">
        <f>IF(RES_hh_tes_in!D15=0,"",RES_hh_tes_in!D15/RES_hh_fec_in!D15)</f>
        <v>2.8056889755960266</v>
      </c>
      <c r="E15" s="70">
        <f>IF(RES_hh_tes_in!E15=0,"",RES_hh_tes_in!E15/RES_hh_fec_in!E15)</f>
        <v>2.9329070043480816</v>
      </c>
      <c r="F15" s="70">
        <f>IF(RES_hh_tes_in!F15=0,"",RES_hh_tes_in!F15/RES_hh_fec_in!F15)</f>
        <v>3.0611467921905731</v>
      </c>
      <c r="G15" s="70">
        <f>IF(RES_hh_tes_in!G15=0,"",RES_hh_tes_in!G15/RES_hh_fec_in!G15)</f>
        <v>3.1911512738465397</v>
      </c>
      <c r="H15" s="70">
        <f>IF(RES_hh_tes_in!H15=0,"",RES_hh_tes_in!H15/RES_hh_fec_in!H15)</f>
        <v>3.3228036884955054</v>
      </c>
      <c r="I15" s="70">
        <f>IF(RES_hh_tes_in!I15=0,"",RES_hh_tes_in!I15/RES_hh_fec_in!I15)</f>
        <v>3.4562597693766466</v>
      </c>
      <c r="J15" s="70">
        <f>IF(RES_hh_tes_in!J15=0,"",RES_hh_tes_in!J15/RES_hh_fec_in!J15)</f>
        <v>3.5922175011594959</v>
      </c>
      <c r="K15" s="70">
        <f>IF(RES_hh_tes_in!K15=0,"",RES_hh_tes_in!K15/RES_hh_fec_in!K15)</f>
        <v>3.7312297459001487</v>
      </c>
      <c r="L15" s="70">
        <f>IF(RES_hh_tes_in!L15=0,"",RES_hh_tes_in!L15/RES_hh_fec_in!L15)</f>
        <v>3.8733698190574892</v>
      </c>
      <c r="M15" s="70">
        <f>IF(RES_hh_tes_in!M15=0,"",RES_hh_tes_in!M15/RES_hh_fec_in!M15)</f>
        <v>4.0362518657729458</v>
      </c>
      <c r="N15" s="70">
        <f>IF(RES_hh_tes_in!N15=0,"",RES_hh_tes_in!N15/RES_hh_fec_in!N15)</f>
        <v>4.2251047170715959</v>
      </c>
      <c r="O15" s="70">
        <f>IF(RES_hh_tes_in!O15=0,"",RES_hh_tes_in!O15/RES_hh_fec_in!O15)</f>
        <v>4.439591478145485</v>
      </c>
      <c r="P15" s="70">
        <f>IF(RES_hh_tes_in!P15=0,"",RES_hh_tes_in!P15/RES_hh_fec_in!P15)</f>
        <v>4.6588382967267101</v>
      </c>
      <c r="Q15" s="70">
        <f>IF(RES_hh_tes_in!Q15=0,"",RES_hh_tes_in!Q15/RES_hh_fec_in!Q15)</f>
        <v>4.8271068684522369</v>
      </c>
      <c r="R15" s="70">
        <f>IF(RES_hh_tes_in!R15=0,"",RES_hh_tes_in!R15/RES_hh_fec_in!R15)</f>
        <v>4.8635669860491753</v>
      </c>
      <c r="S15" s="70">
        <f>IF(RES_hh_tes_in!S15=0,"",RES_hh_tes_in!S15/RES_hh_fec_in!S15)</f>
        <v>4.8676181102266121</v>
      </c>
      <c r="T15" s="70">
        <f>IF(RES_hh_tes_in!T15=0,"",RES_hh_tes_in!T15/RES_hh_fec_in!T15)</f>
        <v>4.8721193593126548</v>
      </c>
      <c r="U15" s="70">
        <f>IF(RES_hh_tes_in!U15=0,"",RES_hh_tes_in!U15/RES_hh_fec_in!U15)</f>
        <v>4.8771207471860345</v>
      </c>
      <c r="V15" s="70">
        <f>IF(RES_hh_tes_in!V15=0,"",RES_hh_tes_in!V15/RES_hh_fec_in!V15)</f>
        <v>4.8914123955007032</v>
      </c>
      <c r="W15" s="70">
        <f>IF(RES_hh_tes_in!W15=0,"",RES_hh_tes_in!W15/RES_hh_fec_in!W15)</f>
        <v>4.93832035661024</v>
      </c>
      <c r="X15" s="70">
        <f>IF(RES_hh_tes_in!X15=0,"",RES_hh_tes_in!X15/RES_hh_fec_in!X15)</f>
        <v>4.9919920033523928</v>
      </c>
      <c r="Y15" s="70" t="str">
        <f>IF(RES_hh_tes_in!Y15=0,"",RES_hh_tes_in!Y15/RES_hh_fec_in!Y15)</f>
        <v/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2.6803500188203695</v>
      </c>
      <c r="D16" s="78">
        <f>IF(RES_hh_tes_in!D16=0,"",RES_hh_tes_in!D16/RES_hh_fec_in!D16)</f>
        <v>2.8056889755960266</v>
      </c>
      <c r="E16" s="78">
        <f>IF(RES_hh_tes_in!E16=0,"",RES_hh_tes_in!E16/RES_hh_fec_in!E16)</f>
        <v>2.9329070043480816</v>
      </c>
      <c r="F16" s="78">
        <f>IF(RES_hh_tes_in!F16=0,"",RES_hh_tes_in!F16/RES_hh_fec_in!F16)</f>
        <v>3.0611467921905731</v>
      </c>
      <c r="G16" s="78">
        <f>IF(RES_hh_tes_in!G16=0,"",RES_hh_tes_in!G16/RES_hh_fec_in!G16)</f>
        <v>3.1911512738465397</v>
      </c>
      <c r="H16" s="78">
        <f>IF(RES_hh_tes_in!H16=0,"",RES_hh_tes_in!H16/RES_hh_fec_in!H16)</f>
        <v>3.3228036884955054</v>
      </c>
      <c r="I16" s="78">
        <f>IF(RES_hh_tes_in!I16=0,"",RES_hh_tes_in!I16/RES_hh_fec_in!I16)</f>
        <v>3.4562597693766466</v>
      </c>
      <c r="J16" s="78">
        <f>IF(RES_hh_tes_in!J16=0,"",RES_hh_tes_in!J16/RES_hh_fec_in!J16)</f>
        <v>3.5922175011594959</v>
      </c>
      <c r="K16" s="78">
        <f>IF(RES_hh_tes_in!K16=0,"",RES_hh_tes_in!K16/RES_hh_fec_in!K16)</f>
        <v>3.7312297459001487</v>
      </c>
      <c r="L16" s="78">
        <f>IF(RES_hh_tes_in!L16=0,"",RES_hh_tes_in!L16/RES_hh_fec_in!L16)</f>
        <v>3.8733698190574892</v>
      </c>
      <c r="M16" s="78">
        <f>IF(RES_hh_tes_in!M16=0,"",RES_hh_tes_in!M16/RES_hh_fec_in!M16)</f>
        <v>4.0362518657729458</v>
      </c>
      <c r="N16" s="78">
        <f>IF(RES_hh_tes_in!N16=0,"",RES_hh_tes_in!N16/RES_hh_fec_in!N16)</f>
        <v>4.2251047170715959</v>
      </c>
      <c r="O16" s="78">
        <f>IF(RES_hh_tes_in!O16=0,"",RES_hh_tes_in!O16/RES_hh_fec_in!O16)</f>
        <v>4.439591478145485</v>
      </c>
      <c r="P16" s="78">
        <f>IF(RES_hh_tes_in!P16=0,"",RES_hh_tes_in!P16/RES_hh_fec_in!P16)</f>
        <v>4.6588382967267101</v>
      </c>
      <c r="Q16" s="78">
        <f>IF(RES_hh_tes_in!Q16=0,"",RES_hh_tes_in!Q16/RES_hh_fec_in!Q16)</f>
        <v>4.8271068684522369</v>
      </c>
      <c r="R16" s="78">
        <f>IF(RES_hh_tes_in!R16=0,"",RES_hh_tes_in!R16/RES_hh_fec_in!R16)</f>
        <v>4.8635669860491753</v>
      </c>
      <c r="S16" s="78">
        <f>IF(RES_hh_tes_in!S16=0,"",RES_hh_tes_in!S16/RES_hh_fec_in!S16)</f>
        <v>4.8676181102266121</v>
      </c>
      <c r="T16" s="78">
        <f>IF(RES_hh_tes_in!T16=0,"",RES_hh_tes_in!T16/RES_hh_fec_in!T16)</f>
        <v>4.8721193593126548</v>
      </c>
      <c r="U16" s="78">
        <f>IF(RES_hh_tes_in!U16=0,"",RES_hh_tes_in!U16/RES_hh_fec_in!U16)</f>
        <v>4.8771207471860345</v>
      </c>
      <c r="V16" s="78">
        <f>IF(RES_hh_tes_in!V16=0,"",RES_hh_tes_in!V16/RES_hh_fec_in!V16)</f>
        <v>4.8914123955007032</v>
      </c>
      <c r="W16" s="78">
        <f>IF(RES_hh_tes_in!W16=0,"",RES_hh_tes_in!W16/RES_hh_fec_in!W16)</f>
        <v>4.93832035661024</v>
      </c>
      <c r="X16" s="78">
        <f>IF(RES_hh_tes_in!X16=0,"",RES_hh_tes_in!X16/RES_hh_fec_in!X16)</f>
        <v>4.9919920033523928</v>
      </c>
      <c r="Y16" s="78" t="str">
        <f>IF(RES_hh_tes_in!Y16=0,"",RES_hh_tes_in!Y16/RES_hh_fec_in!Y16)</f>
        <v/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0.66208832101705828</v>
      </c>
      <c r="D17" s="70">
        <f>IF(RES_hh_tes_in!D17=0,"",RES_hh_tes_in!D17/RES_hh_fec_in!D17)</f>
        <v>0.66297420950325026</v>
      </c>
      <c r="E17" s="70">
        <f>IF(RES_hh_tes_in!E17=0,"",RES_hh_tes_in!E17/RES_hh_fec_in!E17)</f>
        <v>0.66663603818694195</v>
      </c>
      <c r="F17" s="70">
        <f>IF(RES_hh_tes_in!F17=0,"",RES_hh_tes_in!F17/RES_hh_fec_in!F17)</f>
        <v>0.66481072476563063</v>
      </c>
      <c r="G17" s="70">
        <f>IF(RES_hh_tes_in!G17=0,"",RES_hh_tes_in!G17/RES_hh_fec_in!G17)</f>
        <v>0.68410355916297649</v>
      </c>
      <c r="H17" s="70">
        <f>IF(RES_hh_tes_in!H17=0,"",RES_hh_tes_in!H17/RES_hh_fec_in!H17)</f>
        <v>0.67387798607025329</v>
      </c>
      <c r="I17" s="70">
        <f>IF(RES_hh_tes_in!I17=0,"",RES_hh_tes_in!I17/RES_hh_fec_in!I17)</f>
        <v>0.69133850866831148</v>
      </c>
      <c r="J17" s="70">
        <f>IF(RES_hh_tes_in!J17=0,"",RES_hh_tes_in!J17/RES_hh_fec_in!J17)</f>
        <v>0.70684713594627702</v>
      </c>
      <c r="K17" s="70">
        <f>IF(RES_hh_tes_in!K17=0,"",RES_hh_tes_in!K17/RES_hh_fec_in!K17)</f>
        <v>0.7150250833940075</v>
      </c>
      <c r="L17" s="70">
        <f>IF(RES_hh_tes_in!L17=0,"",RES_hh_tes_in!L17/RES_hh_fec_in!L17)</f>
        <v>0.72461053307439072</v>
      </c>
      <c r="M17" s="70">
        <f>IF(RES_hh_tes_in!M17=0,"",RES_hh_tes_in!M17/RES_hh_fec_in!M17)</f>
        <v>0.76485081773640728</v>
      </c>
      <c r="N17" s="70">
        <f>IF(RES_hh_tes_in!N17=0,"",RES_hh_tes_in!N17/RES_hh_fec_in!N17)</f>
        <v>0.76123673495925059</v>
      </c>
      <c r="O17" s="70">
        <f>IF(RES_hh_tes_in!O17=0,"",RES_hh_tes_in!O17/RES_hh_fec_in!O17)</f>
        <v>0.77857895581554637</v>
      </c>
      <c r="P17" s="70">
        <f>IF(RES_hh_tes_in!P17=0,"",RES_hh_tes_in!P17/RES_hh_fec_in!P17)</f>
        <v>0.78504796599606452</v>
      </c>
      <c r="Q17" s="70">
        <f>IF(RES_hh_tes_in!Q17=0,"",RES_hh_tes_in!Q17/RES_hh_fec_in!Q17)</f>
        <v>0.77493286228743774</v>
      </c>
      <c r="R17" s="70">
        <f>IF(RES_hh_tes_in!R17=0,"",RES_hh_tes_in!R17/RES_hh_fec_in!R17)</f>
        <v>0.81134798640589423</v>
      </c>
      <c r="S17" s="70">
        <f>IF(RES_hh_tes_in!S17=0,"",RES_hh_tes_in!S17/RES_hh_fec_in!S17)</f>
        <v>0.83706501441701109</v>
      </c>
      <c r="T17" s="70">
        <f>IF(RES_hh_tes_in!T17=0,"",RES_hh_tes_in!T17/RES_hh_fec_in!T17)</f>
        <v>0.83236898456090502</v>
      </c>
      <c r="U17" s="70">
        <f>IF(RES_hh_tes_in!U17=0,"",RES_hh_tes_in!U17/RES_hh_fec_in!U17)</f>
        <v>0.85306194427423532</v>
      </c>
      <c r="V17" s="70">
        <f>IF(RES_hh_tes_in!V17=0,"",RES_hh_tes_in!V17/RES_hh_fec_in!V17)</f>
        <v>0.84247732915869977</v>
      </c>
      <c r="W17" s="70">
        <f>IF(RES_hh_tes_in!W17=0,"",RES_hh_tes_in!W17/RES_hh_fec_in!W17)</f>
        <v>0.88408490707725385</v>
      </c>
      <c r="X17" s="70">
        <f>IF(RES_hh_tes_in!X17=0,"",RES_hh_tes_in!X17/RES_hh_fec_in!X17)</f>
        <v>0.87718719511261722</v>
      </c>
      <c r="Y17" s="70">
        <f>IF(RES_hh_tes_in!Y17=0,"",RES_hh_tes_in!Y17/RES_hh_fec_in!Y17)</f>
        <v>0.8803362038716086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0.60047797859372565</v>
      </c>
      <c r="D18" s="78">
        <f>IF(RES_hh_tes_in!D18=0,"",RES_hh_tes_in!D18/RES_hh_fec_in!D18)</f>
        <v>0.60481418929380082</v>
      </c>
      <c r="E18" s="78">
        <f>IF(RES_hh_tes_in!E18=0,"",RES_hh_tes_in!E18/RES_hh_fec_in!E18)</f>
        <v>0.60935054105276387</v>
      </c>
      <c r="F18" s="78">
        <f>IF(RES_hh_tes_in!F18=0,"",RES_hh_tes_in!F18/RES_hh_fec_in!F18)</f>
        <v>0.61403732335223515</v>
      </c>
      <c r="G18" s="78">
        <f>IF(RES_hh_tes_in!G18=0,"",RES_hh_tes_in!G18/RES_hh_fec_in!G18)</f>
        <v>0.61890127900574143</v>
      </c>
      <c r="H18" s="78">
        <f>IF(RES_hh_tes_in!H18=0,"",RES_hh_tes_in!H18/RES_hh_fec_in!H18)</f>
        <v>0.62392644207874248</v>
      </c>
      <c r="I18" s="78">
        <f>IF(RES_hh_tes_in!I18=0,"",RES_hh_tes_in!I18/RES_hh_fec_in!I18)</f>
        <v>0.62910658937007413</v>
      </c>
      <c r="J18" s="78">
        <f>IF(RES_hh_tes_in!J18=0,"",RES_hh_tes_in!J18/RES_hh_fec_in!J18)</f>
        <v>0.63444560636524761</v>
      </c>
      <c r="K18" s="78">
        <f>IF(RES_hh_tes_in!K18=0,"",RES_hh_tes_in!K18/RES_hh_fec_in!K18)</f>
        <v>0.63993098559112738</v>
      </c>
      <c r="L18" s="78">
        <f>IF(RES_hh_tes_in!L18=0,"",RES_hh_tes_in!L18/RES_hh_fec_in!L18)</f>
        <v>0.64553176542680435</v>
      </c>
      <c r="M18" s="78">
        <f>IF(RES_hh_tes_in!M18=0,"",RES_hh_tes_in!M18/RES_hh_fec_in!M18)</f>
        <v>0.65112003152418307</v>
      </c>
      <c r="N18" s="78">
        <f>IF(RES_hh_tes_in!N18=0,"",RES_hh_tes_in!N18/RES_hh_fec_in!N18)</f>
        <v>0.65634011157992489</v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>
        <f>IF(RES_hh_tes_in!Q18=0,"",RES_hh_tes_in!Q18/RES_hh_fec_in!Q18)</f>
        <v>0.67321308981198114</v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>
        <f>IF(RES_hh_tes_in!Y18=0,"",RES_hh_tes_in!Y18/RES_hh_fec_in!Y18)</f>
        <v>0.78485483981508575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0.57742299217192017</v>
      </c>
      <c r="D19" s="78">
        <f>IF(RES_hh_tes_in!D19=0,"",RES_hh_tes_in!D19/RES_hh_fec_in!D19)</f>
        <v>0.58052020817080152</v>
      </c>
      <c r="E19" s="78">
        <f>IF(RES_hh_tes_in!E19=0,"",RES_hh_tes_in!E19/RES_hh_fec_in!E19)</f>
        <v>0.58404795090201378</v>
      </c>
      <c r="F19" s="78">
        <f>IF(RES_hh_tes_in!F19=0,"",RES_hh_tes_in!F19/RES_hh_fec_in!F19)</f>
        <v>0.58763440182399862</v>
      </c>
      <c r="G19" s="78">
        <f>IF(RES_hh_tes_in!G19=0,"",RES_hh_tes_in!G19/RES_hh_fec_in!G19)</f>
        <v>0.59161734254328946</v>
      </c>
      <c r="H19" s="78">
        <f>IF(RES_hh_tes_in!H19=0,"",RES_hh_tes_in!H19/RES_hh_fec_in!H19)</f>
        <v>0.59595543289144703</v>
      </c>
      <c r="I19" s="78">
        <f>IF(RES_hh_tes_in!I19=0,"",RES_hh_tes_in!I19/RES_hh_fec_in!I19)</f>
        <v>0.60073190226619155</v>
      </c>
      <c r="J19" s="78">
        <f>IF(RES_hh_tes_in!J19=0,"",RES_hh_tes_in!J19/RES_hh_fec_in!J19)</f>
        <v>0.60628771213264754</v>
      </c>
      <c r="K19" s="78">
        <f>IF(RES_hh_tes_in!K19=0,"",RES_hh_tes_in!K19/RES_hh_fec_in!K19)</f>
        <v>0.61291276941970219</v>
      </c>
      <c r="L19" s="78">
        <f>IF(RES_hh_tes_in!L19=0,"",RES_hh_tes_in!L19/RES_hh_fec_in!L19)</f>
        <v>0.62068463611641433</v>
      </c>
      <c r="M19" s="78">
        <f>IF(RES_hh_tes_in!M19=0,"",RES_hh_tes_in!M19/RES_hh_fec_in!M19)</f>
        <v>0.63652807917894016</v>
      </c>
      <c r="N19" s="78">
        <f>IF(RES_hh_tes_in!N19=0,"",RES_hh_tes_in!N19/RES_hh_fec_in!N19)</f>
        <v>0.66264421538462903</v>
      </c>
      <c r="O19" s="78">
        <f>IF(RES_hh_tes_in!O19=0,"",RES_hh_tes_in!O19/RES_hh_fec_in!O19)</f>
        <v>0.7008244645580799</v>
      </c>
      <c r="P19" s="78">
        <f>IF(RES_hh_tes_in!P19=0,"",RES_hh_tes_in!P19/RES_hh_fec_in!P19)</f>
        <v>0.74712213546358919</v>
      </c>
      <c r="Q19" s="78">
        <f>IF(RES_hh_tes_in!Q19=0,"",RES_hh_tes_in!Q19/RES_hh_fec_in!Q19)</f>
        <v>0.78880677966007817</v>
      </c>
      <c r="R19" s="78">
        <f>IF(RES_hh_tes_in!R19=0,"",RES_hh_tes_in!R19/RES_hh_fec_in!R19)</f>
        <v>0.81585085696315862</v>
      </c>
      <c r="S19" s="78">
        <f>IF(RES_hh_tes_in!S19=0,"",RES_hh_tes_in!S19/RES_hh_fec_in!S19)</f>
        <v>0.8410314703700803</v>
      </c>
      <c r="T19" s="78">
        <f>IF(RES_hh_tes_in!T19=0,"",RES_hh_tes_in!T19/RES_hh_fec_in!T19)</f>
        <v>0.8636061500929838</v>
      </c>
      <c r="U19" s="78">
        <f>IF(RES_hh_tes_in!U19=0,"",RES_hh_tes_in!U19/RES_hh_fec_in!U19)</f>
        <v>0.88283242634408665</v>
      </c>
      <c r="V19" s="78">
        <f>IF(RES_hh_tes_in!V19=0,"",RES_hh_tes_in!V19/RES_hh_fec_in!V19)</f>
        <v>0.89796782933557484</v>
      </c>
      <c r="W19" s="78">
        <f>IF(RES_hh_tes_in!W19=0,"",RES_hh_tes_in!W19/RES_hh_fec_in!W19)</f>
        <v>0.9072708501557134</v>
      </c>
      <c r="X19" s="78">
        <f>IF(RES_hh_tes_in!X19=0,"",RES_hh_tes_in!X19/RES_hh_fec_in!X19)</f>
        <v>0.90904256115934357</v>
      </c>
      <c r="Y19" s="78">
        <f>IF(RES_hh_tes_in!Y19=0,"",RES_hh_tes_in!Y19/RES_hh_fec_in!Y19)</f>
        <v>0.90993971224798453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0.52044132440761093</v>
      </c>
      <c r="D20" s="78">
        <f>IF(RES_hh_tes_in!D20=0,"",RES_hh_tes_in!D20/RES_hh_fec_in!D20)</f>
        <v>0.52330413894550498</v>
      </c>
      <c r="E20" s="78">
        <f>IF(RES_hh_tes_in!E20=0,"",RES_hh_tes_in!E20/RES_hh_fec_in!E20)</f>
        <v>0.5265648973751762</v>
      </c>
      <c r="F20" s="78">
        <f>IF(RES_hh_tes_in!F20=0,"",RES_hh_tes_in!F20/RES_hh_fec_in!F20)</f>
        <v>0.52987992088099889</v>
      </c>
      <c r="G20" s="78">
        <f>IF(RES_hh_tes_in!G20=0,"",RES_hh_tes_in!G20/RES_hh_fec_in!G20)</f>
        <v>0.53356142730446909</v>
      </c>
      <c r="H20" s="78">
        <f>IF(RES_hh_tes_in!H20=0,"",RES_hh_tes_in!H20/RES_hh_fec_in!H20)</f>
        <v>0.53757120515654322</v>
      </c>
      <c r="I20" s="78">
        <f>IF(RES_hh_tes_in!I20=0,"",RES_hh_tes_in!I20/RES_hh_fec_in!I20)</f>
        <v>0.54198618492248885</v>
      </c>
      <c r="J20" s="78">
        <f>IF(RES_hh_tes_in!J20=0,"",RES_hh_tes_in!J20/RES_hh_fec_in!J20)</f>
        <v>0.54712152364643019</v>
      </c>
      <c r="K20" s="78">
        <f>IF(RES_hh_tes_in!K20=0,"",RES_hh_tes_in!K20/RES_hh_fec_in!K20)</f>
        <v>0.55324518771203357</v>
      </c>
      <c r="L20" s="78">
        <f>IF(RES_hh_tes_in!L20=0,"",RES_hh_tes_in!L20/RES_hh_fec_in!L20)</f>
        <v>0.5604288691129945</v>
      </c>
      <c r="M20" s="78">
        <f>IF(RES_hh_tes_in!M20=0,"",RES_hh_tes_in!M20/RES_hh_fec_in!M20)</f>
        <v>0.57507325915426988</v>
      </c>
      <c r="N20" s="78">
        <f>IF(RES_hh_tes_in!N20=0,"",RES_hh_tes_in!N20/RES_hh_fec_in!N20)</f>
        <v>0.59921289114321497</v>
      </c>
      <c r="O20" s="78">
        <f>IF(RES_hh_tes_in!O20=0,"",RES_hh_tes_in!O20/RES_hh_fec_in!O20)</f>
        <v>0.63450360784933202</v>
      </c>
      <c r="P20" s="78">
        <f>IF(RES_hh_tes_in!P20=0,"",RES_hh_tes_in!P20/RES_hh_fec_in!P20)</f>
        <v>0.67729740892320023</v>
      </c>
      <c r="Q20" s="78">
        <f>IF(RES_hh_tes_in!Q20=0,"",RES_hh_tes_in!Q20/RES_hh_fec_in!Q20)</f>
        <v>0.71582730333668443</v>
      </c>
      <c r="R20" s="78">
        <f>IF(RES_hh_tes_in!R20=0,"",RES_hh_tes_in!R20/RES_hh_fec_in!R20)</f>
        <v>0.74082464859615449</v>
      </c>
      <c r="S20" s="78">
        <f>IF(RES_hh_tes_in!S20=0,"",RES_hh_tes_in!S20/RES_hh_fec_in!S20)</f>
        <v>0.76409955940652863</v>
      </c>
      <c r="T20" s="78">
        <f>IF(RES_hh_tes_in!T20=0,"",RES_hh_tes_in!T20/RES_hh_fec_in!T20)</f>
        <v>0.78496575708934235</v>
      </c>
      <c r="U20" s="78">
        <f>IF(RES_hh_tes_in!U20=0,"",RES_hh_tes_in!U20/RES_hh_fec_in!U20)</f>
        <v>0.80273696296620245</v>
      </c>
      <c r="V20" s="78">
        <f>IF(RES_hh_tes_in!V20=0,"",RES_hh_tes_in!V20/RES_hh_fec_in!V20)</f>
        <v>0.81672689835868695</v>
      </c>
      <c r="W20" s="78">
        <f>IF(RES_hh_tes_in!W20=0,"",RES_hh_tes_in!W20/RES_hh_fec_in!W20)</f>
        <v>0.82532585408532744</v>
      </c>
      <c r="X20" s="78">
        <f>IF(RES_hh_tes_in!X20=0,"",RES_hh_tes_in!X20/RES_hh_fec_in!X20)</f>
        <v>0.82850591834895249</v>
      </c>
      <c r="Y20" s="78">
        <f>IF(RES_hh_tes_in!Y20=0,"",RES_hh_tes_in!Y20/RES_hh_fec_in!Y20)</f>
        <v>0.83011622505823746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0.57193095326637722</v>
      </c>
      <c r="D21" s="78">
        <f>IF(RES_hh_tes_in!D21=0,"",RES_hh_tes_in!D21/RES_hh_fec_in!D21)</f>
        <v>0.57885676292737898</v>
      </c>
      <c r="E21" s="78">
        <f>IF(RES_hh_tes_in!E21=0,"",RES_hh_tes_in!E21/RES_hh_fec_in!E21)</f>
        <v>0.58609627099801898</v>
      </c>
      <c r="F21" s="78">
        <f>IF(RES_hh_tes_in!F21=0,"",RES_hh_tes_in!F21/RES_hh_fec_in!F21)</f>
        <v>0.59339155365252594</v>
      </c>
      <c r="G21" s="78">
        <f>IF(RES_hh_tes_in!G21=0,"",RES_hh_tes_in!G21/RES_hh_fec_in!G21)</f>
        <v>0.60097349135372113</v>
      </c>
      <c r="H21" s="78">
        <f>IF(RES_hh_tes_in!H21=0,"",RES_hh_tes_in!H21/RES_hh_fec_in!H21)</f>
        <v>0.60881143124129333</v>
      </c>
      <c r="I21" s="78">
        <f>IF(RES_hh_tes_in!I21=0,"",RES_hh_tes_in!I21/RES_hh_fec_in!I21)</f>
        <v>0.61695980906749603</v>
      </c>
      <c r="J21" s="78">
        <f>IF(RES_hh_tes_in!J21=0,"",RES_hh_tes_in!J21/RES_hh_fec_in!J21)</f>
        <v>0.62564718045183065</v>
      </c>
      <c r="K21" s="78">
        <f>IF(RES_hh_tes_in!K21=0,"",RES_hh_tes_in!K21/RES_hh_fec_in!K21)</f>
        <v>0.63506465951769508</v>
      </c>
      <c r="L21" s="78">
        <f>IF(RES_hh_tes_in!L21=0,"",RES_hh_tes_in!L21/RES_hh_fec_in!L21)</f>
        <v>0.64525765437707305</v>
      </c>
      <c r="M21" s="78">
        <f>IF(RES_hh_tes_in!M21=0,"",RES_hh_tes_in!M21/RES_hh_fec_in!M21)</f>
        <v>0.66098363994057929</v>
      </c>
      <c r="N21" s="78">
        <f>IF(RES_hh_tes_in!N21=0,"",RES_hh_tes_in!N21/RES_hh_fec_in!N21)</f>
        <v>0.68371155660514993</v>
      </c>
      <c r="O21" s="78">
        <f>IF(RES_hh_tes_in!O21=0,"",RES_hh_tes_in!O21/RES_hh_fec_in!O21)</f>
        <v>0.7144898453247206</v>
      </c>
      <c r="P21" s="78">
        <f>IF(RES_hh_tes_in!P21=0,"",RES_hh_tes_in!P21/RES_hh_fec_in!P21)</f>
        <v>0.75027681730921203</v>
      </c>
      <c r="Q21" s="78">
        <f>IF(RES_hh_tes_in!Q21=0,"",RES_hh_tes_in!Q21/RES_hh_fec_in!Q21)</f>
        <v>0.7816091916503477</v>
      </c>
      <c r="R21" s="78">
        <f>IF(RES_hh_tes_in!R21=0,"",RES_hh_tes_in!R21/RES_hh_fec_in!R21)</f>
        <v>0.8007618320436577</v>
      </c>
      <c r="S21" s="78">
        <f>IF(RES_hh_tes_in!S21=0,"",RES_hh_tes_in!S21/RES_hh_fec_in!S21)</f>
        <v>0.81707247065974498</v>
      </c>
      <c r="T21" s="78">
        <f>IF(RES_hh_tes_in!T21=0,"",RES_hh_tes_in!T21/RES_hh_fec_in!T21)</f>
        <v>0.83079712495672076</v>
      </c>
      <c r="U21" s="78">
        <f>IF(RES_hh_tes_in!U21=0,"",RES_hh_tes_in!U21/RES_hh_fec_in!U21)</f>
        <v>0.84217959363779316</v>
      </c>
      <c r="V21" s="78">
        <f>IF(RES_hh_tes_in!V21=0,"",RES_hh_tes_in!V21/RES_hh_fec_in!V21)</f>
        <v>0.85143370422921394</v>
      </c>
      <c r="W21" s="78">
        <f>IF(RES_hh_tes_in!W21=0,"",RES_hh_tes_in!W21/RES_hh_fec_in!W21)</f>
        <v>0.85755812838955581</v>
      </c>
      <c r="X21" s="78">
        <f>IF(RES_hh_tes_in!X21=0,"",RES_hh_tes_in!X21/RES_hh_fec_in!X21)</f>
        <v>0.85992445062429379</v>
      </c>
      <c r="Y21" s="78">
        <f>IF(RES_hh_tes_in!Y21=0,"",RES_hh_tes_in!Y21/RES_hh_fec_in!Y21)</f>
        <v>0.86131189196132307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0.57574778274802296</v>
      </c>
      <c r="D22" s="78">
        <f>IF(RES_hh_tes_in!D22=0,"",RES_hh_tes_in!D22/RES_hh_fec_in!D22)</f>
        <v>0.58991720327643282</v>
      </c>
      <c r="E22" s="78">
        <f>IF(RES_hh_tes_in!E22=0,"",RES_hh_tes_in!E22/RES_hh_fec_in!E22)</f>
        <v>0.6042215150231246</v>
      </c>
      <c r="F22" s="78">
        <f>IF(RES_hh_tes_in!F22=0,"",RES_hh_tes_in!F22/RES_hh_fec_in!F22)</f>
        <v>0.61864672765762163</v>
      </c>
      <c r="G22" s="78">
        <f>IF(RES_hh_tes_in!G22=0,"",RES_hh_tes_in!G22/RES_hh_fec_in!G22)</f>
        <v>0.63317860851410812</v>
      </c>
      <c r="H22" s="78">
        <f>IF(RES_hh_tes_in!H22=0,"",RES_hh_tes_in!H22/RES_hh_fec_in!H22)</f>
        <v>0.64780039651370902</v>
      </c>
      <c r="I22" s="78">
        <f>IF(RES_hh_tes_in!I22=0,"",RES_hh_tes_in!I22/RES_hh_fec_in!I22)</f>
        <v>0.66248998192594144</v>
      </c>
      <c r="J22" s="78">
        <f>IF(RES_hh_tes_in!J22=0,"",RES_hh_tes_in!J22/RES_hh_fec_in!J22)</f>
        <v>0.6771996048449388</v>
      </c>
      <c r="K22" s="78">
        <f>IF(RES_hh_tes_in!K22=0,"",RES_hh_tes_in!K22/RES_hh_fec_in!K22)</f>
        <v>0.69186611252604502</v>
      </c>
      <c r="L22" s="78">
        <f>IF(RES_hh_tes_in!L22=0,"",RES_hh_tes_in!L22/RES_hh_fec_in!L22)</f>
        <v>0.70643345352112108</v>
      </c>
      <c r="M22" s="78">
        <f>IF(RES_hh_tes_in!M22=0,"",RES_hh_tes_in!M22/RES_hh_fec_in!M22)</f>
        <v>0.71981475446684595</v>
      </c>
      <c r="N22" s="78">
        <f>IF(RES_hh_tes_in!N22=0,"",RES_hh_tes_in!N22/RES_hh_fec_in!N22)</f>
        <v>0.73141529913216763</v>
      </c>
      <c r="O22" s="78">
        <f>IF(RES_hh_tes_in!O22=0,"",RES_hh_tes_in!O22/RES_hh_fec_in!O22)</f>
        <v>0.74089160638355556</v>
      </c>
      <c r="P22" s="78">
        <f>IF(RES_hh_tes_in!P22=0,"",RES_hh_tes_in!P22/RES_hh_fec_in!P22)</f>
        <v>0.74906460970625732</v>
      </c>
      <c r="Q22" s="78">
        <f>IF(RES_hh_tes_in!Q22=0,"",RES_hh_tes_in!Q22/RES_hh_fec_in!Q22)</f>
        <v>0.75881653073057098</v>
      </c>
      <c r="R22" s="78">
        <f>IF(RES_hh_tes_in!R22=0,"",RES_hh_tes_in!R22/RES_hh_fec_in!R22)</f>
        <v>0.77342364723957391</v>
      </c>
      <c r="S22" s="78">
        <f>IF(RES_hh_tes_in!S22=0,"",RES_hh_tes_in!S22/RES_hh_fec_in!S22)</f>
        <v>0.78986378238076582</v>
      </c>
      <c r="T22" s="78">
        <f>IF(RES_hh_tes_in!T22=0,"",RES_hh_tes_in!T22/RES_hh_fec_in!T22)</f>
        <v>0.80644662533402567</v>
      </c>
      <c r="U22" s="78">
        <f>IF(RES_hh_tes_in!U22=0,"",RES_hh_tes_in!U22/RES_hh_fec_in!U22)</f>
        <v>0.82176500930794494</v>
      </c>
      <c r="V22" s="78">
        <f>IF(RES_hh_tes_in!V22=0,"",RES_hh_tes_in!V22/RES_hh_fec_in!V22)</f>
        <v>0.83461441254376845</v>
      </c>
      <c r="W22" s="78">
        <f>IF(RES_hh_tes_in!W22=0,"",RES_hh_tes_in!W22/RES_hh_fec_in!W22)</f>
        <v>0.84493667404502459</v>
      </c>
      <c r="X22" s="78">
        <f>IF(RES_hh_tes_in!X22=0,"",RES_hh_tes_in!X22/RES_hh_fec_in!X22)</f>
        <v>0.85093023218963548</v>
      </c>
      <c r="Y22" s="78">
        <f>IF(RES_hh_tes_in!Y22=0,"",RES_hh_tes_in!Y22/RES_hh_fec_in!Y22)</f>
        <v>0.85657858236263673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0.80589084824279511</v>
      </c>
      <c r="D24" s="78">
        <f>IF(RES_hh_tes_in!D24=0,"",RES_hh_tes_in!D24/RES_hh_fec_in!D24)</f>
        <v>0.80936840609239824</v>
      </c>
      <c r="E24" s="78">
        <f>IF(RES_hh_tes_in!E24=0,"",RES_hh_tes_in!E24/RES_hh_fec_in!E24)</f>
        <v>0.81293984893129001</v>
      </c>
      <c r="F24" s="78">
        <f>IF(RES_hh_tes_in!F24=0,"",RES_hh_tes_in!F24/RES_hh_fec_in!F24)</f>
        <v>0.81652409426872119</v>
      </c>
      <c r="G24" s="78">
        <f>IF(RES_hh_tes_in!G24=0,"",RES_hh_tes_in!G24/RES_hh_fec_in!G24)</f>
        <v>0.82019480215906226</v>
      </c>
      <c r="H24" s="78">
        <f>IF(RES_hh_tes_in!H24=0,"",RES_hh_tes_in!H24/RES_hh_fec_in!H24)</f>
        <v>0.82394295754940383</v>
      </c>
      <c r="I24" s="78">
        <f>IF(RES_hh_tes_in!I24=0,"",RES_hh_tes_in!I24/RES_hh_fec_in!I24)</f>
        <v>0.82778671027929474</v>
      </c>
      <c r="J24" s="78">
        <f>IF(RES_hh_tes_in!J24=0,"",RES_hh_tes_in!J24/RES_hh_fec_in!J24)</f>
        <v>0.83180041383505177</v>
      </c>
      <c r="K24" s="78">
        <f>IF(RES_hh_tes_in!K24=0,"",RES_hh_tes_in!K24/RES_hh_fec_in!K24)</f>
        <v>0.83604728823733643</v>
      </c>
      <c r="L24" s="78">
        <f>IF(RES_hh_tes_in!L24=0,"",RES_hh_tes_in!L24/RES_hh_fec_in!L24)</f>
        <v>0.84054424743356437</v>
      </c>
      <c r="M24" s="78">
        <f>IF(RES_hh_tes_in!M24=0,"",RES_hh_tes_in!M24/RES_hh_fec_in!M24)</f>
        <v>0.8467708488455622</v>
      </c>
      <c r="N24" s="78">
        <f>IF(RES_hh_tes_in!N24=0,"",RES_hh_tes_in!N24/RES_hh_fec_in!N24)</f>
        <v>0.85519489141211624</v>
      </c>
      <c r="O24" s="78">
        <f>IF(RES_hh_tes_in!O24=0,"",RES_hh_tes_in!O24/RES_hh_fec_in!O24)</f>
        <v>0.86622645774735896</v>
      </c>
      <c r="P24" s="78">
        <f>IF(RES_hh_tes_in!P24=0,"",RES_hh_tes_in!P24/RES_hh_fec_in!P24)</f>
        <v>0.87908533561181046</v>
      </c>
      <c r="Q24" s="78">
        <f>IF(RES_hh_tes_in!Q24=0,"",RES_hh_tes_in!Q24/RES_hh_fec_in!Q24)</f>
        <v>0.8912173918414632</v>
      </c>
      <c r="R24" s="78">
        <f>IF(RES_hh_tes_in!R24=0,"",RES_hh_tes_in!R24/RES_hh_fec_in!R24)</f>
        <v>0.90051378161234596</v>
      </c>
      <c r="S24" s="78">
        <f>IF(RES_hh_tes_in!S24=0,"",RES_hh_tes_in!S24/RES_hh_fec_in!S24)</f>
        <v>0.90955761479769714</v>
      </c>
      <c r="T24" s="78">
        <f>IF(RES_hh_tes_in!T24=0,"",RES_hh_tes_in!T24/RES_hh_fec_in!T24)</f>
        <v>0.91828846438194711</v>
      </c>
      <c r="U24" s="78">
        <f>IF(RES_hh_tes_in!U24=0,"",RES_hh_tes_in!U24/RES_hh_fec_in!U24)</f>
        <v>0.92664590334955421</v>
      </c>
      <c r="V24" s="78">
        <f>IF(RES_hh_tes_in!V24=0,"",RES_hh_tes_in!V24/RES_hh_fec_in!V24)</f>
        <v>0.93456950468496536</v>
      </c>
      <c r="W24" s="78">
        <f>IF(RES_hh_tes_in!W24=0,"",RES_hh_tes_in!W24/RES_hh_fec_in!W24)</f>
        <v>0.94186866875069875</v>
      </c>
      <c r="X24" s="78">
        <f>IF(RES_hh_tes_in!X24=0,"",RES_hh_tes_in!X24/RES_hh_fec_in!X24)</f>
        <v>0.94495544460991099</v>
      </c>
      <c r="Y24" s="78">
        <f>IF(RES_hh_tes_in!Y24=0,"",RES_hh_tes_in!Y24/RES_hh_fec_in!Y24)</f>
        <v>0.9479216679163569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0.64553977895112524</v>
      </c>
      <c r="D25" s="79">
        <f>IF(RES_hh_tes_in!D25=0,"",RES_hh_tes_in!D25/RES_hh_fec_in!D25)</f>
        <v>0.64706041829723049</v>
      </c>
      <c r="E25" s="79">
        <f>IF(RES_hh_tes_in!E25=0,"",RES_hh_tes_in!E25/RES_hh_fec_in!E25)</f>
        <v>0.64872514176635154</v>
      </c>
      <c r="F25" s="79">
        <f>IF(RES_hh_tes_in!F25=0,"",RES_hh_tes_in!F25/RES_hh_fec_in!F25)</f>
        <v>0.6504099509200213</v>
      </c>
      <c r="G25" s="79">
        <f>IF(RES_hh_tes_in!G25=0,"",RES_hh_tes_in!G25/RES_hh_fec_in!G25)</f>
        <v>0.65222857736417117</v>
      </c>
      <c r="H25" s="79">
        <f>IF(RES_hh_tes_in!H25=0,"",RES_hh_tes_in!H25/RES_hh_fec_in!H25)</f>
        <v>0.65416818324126125</v>
      </c>
      <c r="I25" s="79">
        <f>IF(RES_hh_tes_in!I25=0,"",RES_hh_tes_in!I25/RES_hh_fec_in!I25)</f>
        <v>0.65625826460141545</v>
      </c>
      <c r="J25" s="79">
        <f>IF(RES_hh_tes_in!J25=0,"",RES_hh_tes_in!J25/RES_hh_fec_in!J25)</f>
        <v>0.65861709166898263</v>
      </c>
      <c r="K25" s="79">
        <f>IF(RES_hh_tes_in!K25=0,"",RES_hh_tes_in!K25/RES_hh_fec_in!K25)</f>
        <v>0.66134914608391504</v>
      </c>
      <c r="L25" s="79">
        <f>IF(RES_hh_tes_in!L25=0,"",RES_hh_tes_in!L25/RES_hh_fec_in!L25)</f>
        <v>0.66449035054292405</v>
      </c>
      <c r="M25" s="79">
        <f>IF(RES_hh_tes_in!M25=0,"",RES_hh_tes_in!M25/RES_hh_fec_in!M25)</f>
        <v>0.67046215856021374</v>
      </c>
      <c r="N25" s="79">
        <f>IF(RES_hh_tes_in!N25=0,"",RES_hh_tes_in!N25/RES_hh_fec_in!N25)</f>
        <v>0.68030913214764577</v>
      </c>
      <c r="O25" s="79">
        <f>IF(RES_hh_tes_in!O25=0,"",RES_hh_tes_in!O25/RES_hh_fec_in!O25)</f>
        <v>0.69532448684856152</v>
      </c>
      <c r="P25" s="79">
        <f>IF(RES_hh_tes_in!P25=0,"",RES_hh_tes_in!P25/RES_hh_fec_in!P25)</f>
        <v>0.71479634041792661</v>
      </c>
      <c r="Q25" s="79">
        <f>IF(RES_hh_tes_in!Q25=0,"",RES_hh_tes_in!Q25/RES_hh_fec_in!Q25)</f>
        <v>0.73358253629106263</v>
      </c>
      <c r="R25" s="79">
        <f>IF(RES_hh_tes_in!R25=0,"",RES_hh_tes_in!R25/RES_hh_fec_in!R25)</f>
        <v>0.74629589436911348</v>
      </c>
      <c r="S25" s="79">
        <f>IF(RES_hh_tes_in!S25=0,"",RES_hh_tes_in!S25/RES_hh_fec_in!S25)</f>
        <v>0.75861294696239046</v>
      </c>
      <c r="T25" s="79">
        <f>IF(RES_hh_tes_in!T25=0,"",RES_hh_tes_in!T25/RES_hh_fec_in!T25)</f>
        <v>0.77083441263912644</v>
      </c>
      <c r="U25" s="79">
        <f>IF(RES_hh_tes_in!U25=0,"",RES_hh_tes_in!U25/RES_hh_fec_in!U25)</f>
        <v>0.78308315041506249</v>
      </c>
      <c r="V25" s="79">
        <f>IF(RES_hh_tes_in!V25=0,"",RES_hh_tes_in!V25/RES_hh_fec_in!V25)</f>
        <v>0.79511611539672078</v>
      </c>
      <c r="W25" s="79">
        <f>IF(RES_hh_tes_in!W25=0,"",RES_hh_tes_in!W25/RES_hh_fec_in!W25)</f>
        <v>0.80610620434418778</v>
      </c>
      <c r="X25" s="79">
        <f>IF(RES_hh_tes_in!X25=0,"",RES_hh_tes_in!X25/RES_hh_fec_in!X25)</f>
        <v>0.81839918648581422</v>
      </c>
      <c r="Y25" s="79">
        <f>IF(RES_hh_tes_in!Y25=0,"",RES_hh_tes_in!Y25/RES_hh_fec_in!Y25)</f>
        <v>0.82986779165494351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X26" s="81" t="str">
        <f>IF(RES_hh_tes_in!X26=0,"",RES_hh_tes_in!X26/RES_hh_fec_in!X26)</f>
        <v/>
      </c>
      <c r="Y26" s="81" t="str">
        <f>IF(RES_hh_tes_in!Y26=0,"",RES_hh_tes_in!Y26/RES_hh_fec_in!Y26)</f>
        <v/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0.60473004313241219</v>
      </c>
      <c r="D27" s="70">
        <f>IF(RES_hh_tes_in!D27=0,"",RES_hh_tes_in!D27/RES_hh_fec_in!D27)</f>
        <v>0.60391784917376901</v>
      </c>
      <c r="E27" s="70">
        <f>IF(RES_hh_tes_in!E27=0,"",RES_hh_tes_in!E27/RES_hh_fec_in!E27)</f>
        <v>0.60146868021640609</v>
      </c>
      <c r="F27" s="70">
        <f>IF(RES_hh_tes_in!F27=0,"",RES_hh_tes_in!F27/RES_hh_fec_in!F27)</f>
        <v>0.60043302880208838</v>
      </c>
      <c r="G27" s="70">
        <f>IF(RES_hh_tes_in!G27=0,"",RES_hh_tes_in!G27/RES_hh_fec_in!G27)</f>
        <v>0.6121044218000139</v>
      </c>
      <c r="H27" s="70">
        <f>IF(RES_hh_tes_in!H27=0,"",RES_hh_tes_in!H27/RES_hh_fec_in!H27)</f>
        <v>0.6304308177207063</v>
      </c>
      <c r="I27" s="70">
        <f>IF(RES_hh_tes_in!I27=0,"",RES_hh_tes_in!I27/RES_hh_fec_in!I27)</f>
        <v>0.64116192073215228</v>
      </c>
      <c r="J27" s="70">
        <f>IF(RES_hh_tes_in!J27=0,"",RES_hh_tes_in!J27/RES_hh_fec_in!J27)</f>
        <v>0.64282260473926134</v>
      </c>
      <c r="K27" s="70">
        <f>IF(RES_hh_tes_in!K27=0,"",RES_hh_tes_in!K27/RES_hh_fec_in!K27)</f>
        <v>0.6230428368578097</v>
      </c>
      <c r="L27" s="70">
        <f>IF(RES_hh_tes_in!L27=0,"",RES_hh_tes_in!L27/RES_hh_fec_in!L27)</f>
        <v>0.59438070954104172</v>
      </c>
      <c r="M27" s="70">
        <f>IF(RES_hh_tes_in!M27=0,"",RES_hh_tes_in!M27/RES_hh_fec_in!M27)</f>
        <v>0.61849120378350619</v>
      </c>
      <c r="N27" s="70">
        <f>IF(RES_hh_tes_in!N27=0,"",RES_hh_tes_in!N27/RES_hh_fec_in!N27)</f>
        <v>0.61501230056153144</v>
      </c>
      <c r="O27" s="70">
        <f>IF(RES_hh_tes_in!O27=0,"",RES_hh_tes_in!O27/RES_hh_fec_in!O27)</f>
        <v>0.63703933514058719</v>
      </c>
      <c r="P27" s="70">
        <f>IF(RES_hh_tes_in!P27=0,"",RES_hh_tes_in!P27/RES_hh_fec_in!P27)</f>
        <v>0.63788061656274331</v>
      </c>
      <c r="Q27" s="70">
        <f>IF(RES_hh_tes_in!Q27=0,"",RES_hh_tes_in!Q27/RES_hh_fec_in!Q27)</f>
        <v>0.6471000776132283</v>
      </c>
      <c r="R27" s="70">
        <f>IF(RES_hh_tes_in!R27=0,"",RES_hh_tes_in!R27/RES_hh_fec_in!R27)</f>
        <v>0.63707269491045682</v>
      </c>
      <c r="S27" s="70">
        <f>IF(RES_hh_tes_in!S27=0,"",RES_hh_tes_in!S27/RES_hh_fec_in!S27)</f>
        <v>0.64679924137313505</v>
      </c>
      <c r="T27" s="70">
        <f>IF(RES_hh_tes_in!T27=0,"",RES_hh_tes_in!T27/RES_hh_fec_in!T27)</f>
        <v>0.62224934538798682</v>
      </c>
      <c r="U27" s="70">
        <f>IF(RES_hh_tes_in!U27=0,"",RES_hh_tes_in!U27/RES_hh_fec_in!U27)</f>
        <v>0.66642095415886504</v>
      </c>
      <c r="V27" s="70">
        <f>IF(RES_hh_tes_in!V27=0,"",RES_hh_tes_in!V27/RES_hh_fec_in!V27)</f>
        <v>0.63474322982345754</v>
      </c>
      <c r="W27" s="70">
        <f>IF(RES_hh_tes_in!W27=0,"",RES_hh_tes_in!W27/RES_hh_fec_in!W27)</f>
        <v>0.66900681926160233</v>
      </c>
      <c r="X27" s="70">
        <f>IF(RES_hh_tes_in!X27=0,"",RES_hh_tes_in!X27/RES_hh_fec_in!X27)</f>
        <v>0.65730572413766297</v>
      </c>
      <c r="Y27" s="70">
        <f>IF(RES_hh_tes_in!Y27=0,"",RES_hh_tes_in!Y27/RES_hh_fec_in!Y27)</f>
        <v>0.63489376063897396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>
        <f>IF(RES_hh_tes_in!J28=0,"",RES_hh_tes_in!J28/RES_hh_fec_in!J28)</f>
        <v>0.58118778816560779</v>
      </c>
      <c r="K28" s="78">
        <f>IF(RES_hh_tes_in!K28=0,"",RES_hh_tes_in!K28/RES_hh_fec_in!K28)</f>
        <v>0.58147732824441578</v>
      </c>
      <c r="L28" s="78">
        <f>IF(RES_hh_tes_in!L28=0,"",RES_hh_tes_in!L28/RES_hh_fec_in!L28)</f>
        <v>0.58176693774584365</v>
      </c>
      <c r="M28" s="78">
        <f>IF(RES_hh_tes_in!M28=0,"",RES_hh_tes_in!M28/RES_hh_fec_in!M28)</f>
        <v>0.5819868796330766</v>
      </c>
      <c r="N28" s="78">
        <f>IF(RES_hh_tes_in!N28=0,"",RES_hh_tes_in!N28/RES_hh_fec_in!N28)</f>
        <v>0.58210981680233198</v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0.58855320762695329</v>
      </c>
      <c r="D29" s="78">
        <f>IF(RES_hh_tes_in!D29=0,"",RES_hh_tes_in!D29/RES_hh_fec_in!D29)</f>
        <v>0.58894811544936454</v>
      </c>
      <c r="E29" s="78">
        <f>IF(RES_hh_tes_in!E29=0,"",RES_hh_tes_in!E29/RES_hh_fec_in!E29)</f>
        <v>0.5893430588445201</v>
      </c>
      <c r="F29" s="78">
        <f>IF(RES_hh_tes_in!F29=0,"",RES_hh_tes_in!F29/RES_hh_fec_in!F29)</f>
        <v>0.58973800709050417</v>
      </c>
      <c r="G29" s="78">
        <f>IF(RES_hh_tes_in!G29=0,"",RES_hh_tes_in!G29/RES_hh_fec_in!G29)</f>
        <v>0.5901329880968933</v>
      </c>
      <c r="H29" s="78">
        <f>IF(RES_hh_tes_in!H29=0,"",RES_hh_tes_in!H29/RES_hh_fec_in!H29)</f>
        <v>0.59052799844791093</v>
      </c>
      <c r="I29" s="78">
        <f>IF(RES_hh_tes_in!I29=0,"",RES_hh_tes_in!I29/RES_hh_fec_in!I29)</f>
        <v>0.59092304502047666</v>
      </c>
      <c r="J29" s="78">
        <f>IF(RES_hh_tes_in!J29=0,"",RES_hh_tes_in!J29/RES_hh_fec_in!J29)</f>
        <v>0.59131815598690696</v>
      </c>
      <c r="K29" s="78">
        <f>IF(RES_hh_tes_in!K29=0,"",RES_hh_tes_in!K29/RES_hh_fec_in!K29)</f>
        <v>0.59171335530107994</v>
      </c>
      <c r="L29" s="78">
        <f>IF(RES_hh_tes_in!L29=0,"",RES_hh_tes_in!L29/RES_hh_fec_in!L29)</f>
        <v>0.59210864937163976</v>
      </c>
      <c r="M29" s="78">
        <f>IF(RES_hh_tes_in!M29=0,"",RES_hh_tes_in!M29/RES_hh_fec_in!M29)</f>
        <v>0.59240885265731347</v>
      </c>
      <c r="N29" s="78">
        <f>IF(RES_hh_tes_in!N29=0,"",RES_hh_tes_in!N29/RES_hh_fec_in!N29)</f>
        <v>0.59257665217293209</v>
      </c>
      <c r="O29" s="78">
        <f>IF(RES_hh_tes_in!O29=0,"",RES_hh_tes_in!O29/RES_hh_fec_in!O29)</f>
        <v>0.59267694153553507</v>
      </c>
      <c r="P29" s="78">
        <f>IF(RES_hh_tes_in!P29=0,"",RES_hh_tes_in!P29/RES_hh_fec_in!P29)</f>
        <v>0.59295678242281002</v>
      </c>
      <c r="Q29" s="78">
        <f>IF(RES_hh_tes_in!Q29=0,"",RES_hh_tes_in!Q29/RES_hh_fec_in!Q29)</f>
        <v>0.59409580020610819</v>
      </c>
      <c r="R29" s="78">
        <f>IF(RES_hh_tes_in!R29=0,"",RES_hh_tes_in!R29/RES_hh_fec_in!R29)</f>
        <v>0.59708771629894253</v>
      </c>
      <c r="S29" s="78">
        <f>IF(RES_hh_tes_in!S29=0,"",RES_hh_tes_in!S29/RES_hh_fec_in!S29)</f>
        <v>0.6013081558326564</v>
      </c>
      <c r="T29" s="78">
        <f>IF(RES_hh_tes_in!T29=0,"",RES_hh_tes_in!T29/RES_hh_fec_in!T29)</f>
        <v>0.60593880550972834</v>
      </c>
      <c r="U29" s="78">
        <f>IF(RES_hh_tes_in!U29=0,"",RES_hh_tes_in!U29/RES_hh_fec_in!U29)</f>
        <v>0.61016135203264887</v>
      </c>
      <c r="V29" s="78">
        <f>IF(RES_hh_tes_in!V29=0,"",RES_hh_tes_in!V29/RES_hh_fec_in!V29)</f>
        <v>0.61315748210390308</v>
      </c>
      <c r="W29" s="78">
        <f>IF(RES_hh_tes_in!W29=0,"",RES_hh_tes_in!W29/RES_hh_fec_in!W29)</f>
        <v>0.61459744496403268</v>
      </c>
      <c r="X29" s="78">
        <f>IF(RES_hh_tes_in!X29=0,"",RES_hh_tes_in!X29/RES_hh_fec_in!X29)</f>
        <v>0.61499426400675639</v>
      </c>
      <c r="Y29" s="78">
        <f>IF(RES_hh_tes_in!Y29=0,"",RES_hh_tes_in!Y29/RES_hh_fec_in!Y29)</f>
        <v>0.61503394591102856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0.58772638094147778</v>
      </c>
      <c r="D30" s="78">
        <f>IF(RES_hh_tes_in!D30=0,"",RES_hh_tes_in!D30/RES_hh_fec_in!D30)</f>
        <v>0.58820990010570107</v>
      </c>
      <c r="E30" s="78">
        <f>IF(RES_hh_tes_in!E30=0,"",RES_hh_tes_in!E30/RES_hh_fec_in!E30)</f>
        <v>0.58869346282465429</v>
      </c>
      <c r="F30" s="78">
        <f>IF(RES_hh_tes_in!F30=0,"",RES_hh_tes_in!F30/RES_hh_fec_in!F30)</f>
        <v>0.58917703148288891</v>
      </c>
      <c r="G30" s="78">
        <f>IF(RES_hh_tes_in!G30=0,"",RES_hh_tes_in!G30/RES_hh_fec_in!G30)</f>
        <v>0.58966064025246767</v>
      </c>
      <c r="H30" s="78">
        <f>IF(RES_hh_tes_in!H30=0,"",RES_hh_tes_in!H30/RES_hh_fec_in!H30)</f>
        <v>0.59014428495116555</v>
      </c>
      <c r="I30" s="78">
        <f>IF(RES_hh_tes_in!I30=0,"",RES_hh_tes_in!I30/RES_hh_fec_in!I30)</f>
        <v>0.59062797399897948</v>
      </c>
      <c r="J30" s="78">
        <f>IF(RES_hh_tes_in!J30=0,"",RES_hh_tes_in!J30/RES_hh_fec_in!J30)</f>
        <v>0.59111174188966698</v>
      </c>
      <c r="K30" s="78">
        <f>IF(RES_hh_tes_in!K30=0,"",RES_hh_tes_in!K30/RES_hh_fec_in!K30)</f>
        <v>0.59159561795199411</v>
      </c>
      <c r="L30" s="78">
        <f>IF(RES_hh_tes_in!L30=0,"",RES_hh_tes_in!L30/RES_hh_fec_in!L30)</f>
        <v>0.59207961003260801</v>
      </c>
      <c r="M30" s="78">
        <f>IF(RES_hh_tes_in!M30=0,"",RES_hh_tes_in!M30/RES_hh_fec_in!M30)</f>
        <v>0.59244717439458949</v>
      </c>
      <c r="N30" s="78">
        <f>IF(RES_hh_tes_in!N30=0,"",RES_hh_tes_in!N30/RES_hh_fec_in!N30)</f>
        <v>0.59265262558330867</v>
      </c>
      <c r="O30" s="78">
        <f>IF(RES_hh_tes_in!O30=0,"",RES_hh_tes_in!O30/RES_hh_fec_in!O30)</f>
        <v>0.59277541836186187</v>
      </c>
      <c r="P30" s="78">
        <f>IF(RES_hh_tes_in!P30=0,"",RES_hh_tes_in!P30/RES_hh_fec_in!P30)</f>
        <v>0.59311805131125361</v>
      </c>
      <c r="Q30" s="78">
        <f>IF(RES_hh_tes_in!Q30=0,"",RES_hh_tes_in!Q30/RES_hh_fec_in!Q30)</f>
        <v>0.59451264745587618</v>
      </c>
      <c r="R30" s="78">
        <f>IF(RES_hh_tes_in!R30=0,"",RES_hh_tes_in!R30/RES_hh_fec_in!R30)</f>
        <v>0.59817590426299783</v>
      </c>
      <c r="S30" s="78">
        <f>IF(RES_hh_tes_in!S30=0,"",RES_hh_tes_in!S30/RES_hh_fec_in!S30)</f>
        <v>0.60334334658798483</v>
      </c>
      <c r="T30" s="78">
        <f>IF(RES_hh_tes_in!T30=0,"",RES_hh_tes_in!T30/RES_hh_fec_in!T30)</f>
        <v>0.60901304400749368</v>
      </c>
      <c r="U30" s="78">
        <f>IF(RES_hh_tes_in!U30=0,"",RES_hh_tes_in!U30/RES_hh_fec_in!U30)</f>
        <v>0.61418306609819462</v>
      </c>
      <c r="V30" s="78">
        <f>IF(RES_hh_tes_in!V30=0,"",RES_hh_tes_in!V30/RES_hh_fec_in!V30)</f>
        <v>0.61785148243675081</v>
      </c>
      <c r="W30" s="78">
        <f>IF(RES_hh_tes_in!W30=0,"",RES_hh_tes_in!W30/RES_hh_fec_in!W30)</f>
        <v>0.61961455118122732</v>
      </c>
      <c r="X30" s="78">
        <f>IF(RES_hh_tes_in!X30=0,"",RES_hh_tes_in!X30/RES_hh_fec_in!X30)</f>
        <v>0.62002421792883156</v>
      </c>
      <c r="Y30" s="78">
        <f>IF(RES_hh_tes_in!Y30=0,"",RES_hh_tes_in!Y30/RES_hh_fec_in!Y30)</f>
        <v>0.62006518460359206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0.57216280853471213</v>
      </c>
      <c r="D31" s="78">
        <f>IF(RES_hh_tes_in!D31=0,"",RES_hh_tes_in!D31/RES_hh_fec_in!D31)</f>
        <v>0.57244863850036809</v>
      </c>
      <c r="E31" s="78">
        <f>IF(RES_hh_tes_in!E31=0,"",RES_hh_tes_in!E31/RES_hh_fec_in!E31)</f>
        <v>0.57273449421318767</v>
      </c>
      <c r="F31" s="78">
        <f>IF(RES_hh_tes_in!F31=0,"",RES_hh_tes_in!F31/RES_hh_fec_in!F31)</f>
        <v>0.57302035343698388</v>
      </c>
      <c r="G31" s="78">
        <f>IF(RES_hh_tes_in!G31=0,"",RES_hh_tes_in!G31/RES_hh_fec_in!G31)</f>
        <v>0.5733062363724033</v>
      </c>
      <c r="H31" s="78">
        <f>IF(RES_hh_tes_in!H31=0,"",RES_hh_tes_in!H31/RES_hh_fec_in!H31)</f>
        <v>0.5735921405471438</v>
      </c>
      <c r="I31" s="78">
        <f>IF(RES_hh_tes_in!I31=0,"",RES_hh_tes_in!I31/RES_hh_fec_in!I31)</f>
        <v>0.57387807093864529</v>
      </c>
      <c r="J31" s="78">
        <f>IF(RES_hh_tes_in!J31=0,"",RES_hh_tes_in!J31/RES_hh_fec_in!J31)</f>
        <v>0.57416404793772202</v>
      </c>
      <c r="K31" s="78">
        <f>IF(RES_hh_tes_in!K31=0,"",RES_hh_tes_in!K31/RES_hh_fec_in!K31)</f>
        <v>0.57445008888192928</v>
      </c>
      <c r="L31" s="78">
        <f>IF(RES_hh_tes_in!L31=0,"",RES_hh_tes_in!L31/RES_hh_fec_in!L31)</f>
        <v>0.57473619840977375</v>
      </c>
      <c r="M31" s="78">
        <f>IF(RES_hh_tes_in!M31=0,"",RES_hh_tes_in!M31/RES_hh_fec_in!M31)</f>
        <v>0.57495348226682674</v>
      </c>
      <c r="N31" s="78">
        <f>IF(RES_hh_tes_in!N31=0,"",RES_hh_tes_in!N31/RES_hh_fec_in!N31)</f>
        <v>0.57507493372224094</v>
      </c>
      <c r="O31" s="78">
        <f>IF(RES_hh_tes_in!O31=0,"",RES_hh_tes_in!O31/RES_hh_fec_in!O31)</f>
        <v>0.57514752206676512</v>
      </c>
      <c r="P31" s="78">
        <f>IF(RES_hh_tes_in!P31=0,"",RES_hh_tes_in!P31/RES_hh_fec_in!P31)</f>
        <v>0.57535006784241116</v>
      </c>
      <c r="Q31" s="78">
        <f>IF(RES_hh_tes_in!Q31=0,"",RES_hh_tes_in!Q31/RES_hh_fec_in!Q31)</f>
        <v>0.57617447646489395</v>
      </c>
      <c r="R31" s="78">
        <f>IF(RES_hh_tes_in!R31=0,"",RES_hh_tes_in!R31/RES_hh_fec_in!R31)</f>
        <v>0.57833999263228453</v>
      </c>
      <c r="S31" s="78">
        <f>IF(RES_hh_tes_in!S31=0,"",RES_hh_tes_in!S31/RES_hh_fec_in!S31)</f>
        <v>0.58139470063884924</v>
      </c>
      <c r="T31" s="78">
        <f>IF(RES_hh_tes_in!T31=0,"",RES_hh_tes_in!T31/RES_hh_fec_in!T31)</f>
        <v>0.58474631426372248</v>
      </c>
      <c r="U31" s="78">
        <f>IF(RES_hh_tes_in!U31=0,"",RES_hh_tes_in!U31/RES_hh_fec_in!U31)</f>
        <v>0.58780254728604664</v>
      </c>
      <c r="V31" s="78">
        <f>IF(RES_hh_tes_in!V31=0,"",RES_hh_tes_in!V31/RES_hh_fec_in!V31)</f>
        <v>0.5899711134849599</v>
      </c>
      <c r="W31" s="78">
        <f>IF(RES_hh_tes_in!W31=0,"",RES_hh_tes_in!W31/RES_hh_fec_in!W31)</f>
        <v>0.59101334286482821</v>
      </c>
      <c r="X31" s="78">
        <f>IF(RES_hh_tes_in!X31=0,"",RES_hh_tes_in!X31/RES_hh_fec_in!X31)</f>
        <v>0.59139866482155279</v>
      </c>
      <c r="Y31" s="78">
        <f>IF(RES_hh_tes_in!Y31=0,"",RES_hh_tes_in!Y31/RES_hh_fec_in!Y31)</f>
        <v>0.5914371970172253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0.75249001577798358</v>
      </c>
      <c r="D32" s="81">
        <f>IF(RES_hh_tes_in!D32=0,"",RES_hh_tes_in!D32/RES_hh_fec_in!D32)</f>
        <v>0.75376124544770495</v>
      </c>
      <c r="E32" s="81">
        <f>IF(RES_hh_tes_in!E32=0,"",RES_hh_tes_in!E32/RES_hh_fec_in!E32)</f>
        <v>0.75509241389042769</v>
      </c>
      <c r="F32" s="81">
        <f>IF(RES_hh_tes_in!F32=0,"",RES_hh_tes_in!F32/RES_hh_fec_in!F32)</f>
        <v>0.75643175580219646</v>
      </c>
      <c r="G32" s="81">
        <f>IF(RES_hh_tes_in!G32=0,"",RES_hh_tes_in!G32/RES_hh_fec_in!G32)</f>
        <v>0.75782629779835819</v>
      </c>
      <c r="H32" s="81">
        <f>IF(RES_hh_tes_in!H32=0,"",RES_hh_tes_in!H32/RES_hh_fec_in!H32)</f>
        <v>0.75927028441987721</v>
      </c>
      <c r="I32" s="81">
        <f>IF(RES_hh_tes_in!I32=0,"",RES_hh_tes_in!I32/RES_hh_fec_in!I32)</f>
        <v>0.76077530302614893</v>
      </c>
      <c r="J32" s="81">
        <f>IF(RES_hh_tes_in!J32=0,"",RES_hh_tes_in!J32/RES_hh_fec_in!J32)</f>
        <v>0.76238882293864785</v>
      </c>
      <c r="K32" s="81">
        <f>IF(RES_hh_tes_in!K32=0,"",RES_hh_tes_in!K32/RES_hh_fec_in!K32)</f>
        <v>0.76415120556654414</v>
      </c>
      <c r="L32" s="81">
        <f>IF(RES_hh_tes_in!L32=0,"",RES_hh_tes_in!L32/RES_hh_fec_in!L32)</f>
        <v>0.76607324924152442</v>
      </c>
      <c r="M32" s="81">
        <f>IF(RES_hh_tes_in!M32=0,"",RES_hh_tes_in!M32/RES_hh_fec_in!M32)</f>
        <v>0.76882134696802751</v>
      </c>
      <c r="N32" s="81">
        <f>IF(RES_hh_tes_in!N32=0,"",RES_hh_tes_in!N32/RES_hh_fec_in!N32)</f>
        <v>0.77258521450073392</v>
      </c>
      <c r="O32" s="81">
        <f>IF(RES_hh_tes_in!O32=0,"",RES_hh_tes_in!O32/RES_hh_fec_in!O32)</f>
        <v>0.77781473176807325</v>
      </c>
      <c r="P32" s="81">
        <f>IF(RES_hh_tes_in!P32=0,"",RES_hh_tes_in!P32/RES_hh_fec_in!P32)</f>
        <v>0.78473055104142575</v>
      </c>
      <c r="Q32" s="81">
        <f>IF(RES_hh_tes_in!Q32=0,"",RES_hh_tes_in!Q32/RES_hh_fec_in!Q32)</f>
        <v>0.79367968863573413</v>
      </c>
      <c r="R32" s="81">
        <f>IF(RES_hh_tes_in!R32=0,"",RES_hh_tes_in!R32/RES_hh_fec_in!R32)</f>
        <v>0.80585732530883547</v>
      </c>
      <c r="S32" s="81">
        <f>IF(RES_hh_tes_in!S32=0,"",RES_hh_tes_in!S32/RES_hh_fec_in!S32)</f>
        <v>0.82109552406173725</v>
      </c>
      <c r="T32" s="81">
        <f>IF(RES_hh_tes_in!T32=0,"",RES_hh_tes_in!T32/RES_hh_fec_in!T32)</f>
        <v>0.83750028181059299</v>
      </c>
      <c r="U32" s="81">
        <f>IF(RES_hh_tes_in!U32=0,"",RES_hh_tes_in!U32/RES_hh_fec_in!U32)</f>
        <v>0.85317759547160288</v>
      </c>
      <c r="V32" s="81">
        <f>IF(RES_hh_tes_in!V32=0,"",RES_hh_tes_in!V32/RES_hh_fec_in!V32)</f>
        <v>0.86623346196094431</v>
      </c>
      <c r="W32" s="81">
        <f>IF(RES_hh_tes_in!W32=0,"",RES_hh_tes_in!W32/RES_hh_fec_in!W32)</f>
        <v>0.87600981817320855</v>
      </c>
      <c r="X32" s="81">
        <f>IF(RES_hh_tes_in!X32=0,"",RES_hh_tes_in!X32/RES_hh_fec_in!X32)</f>
        <v>0.88369578145773753</v>
      </c>
      <c r="Y32" s="81">
        <f>IF(RES_hh_tes_in!Y32=0,"",RES_hh_tes_in!Y32/RES_hh_fec_in!Y32)</f>
        <v>0.89051166160525397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8.856788125814445</v>
      </c>
      <c r="D3" s="65">
        <f t="shared" si="0"/>
        <v>10.204506491975881</v>
      </c>
      <c r="E3" s="65">
        <f t="shared" si="0"/>
        <v>10.903301823934662</v>
      </c>
      <c r="F3" s="65">
        <f t="shared" si="0"/>
        <v>12.885945405372748</v>
      </c>
      <c r="G3" s="65">
        <f t="shared" si="0"/>
        <v>12.881892781552967</v>
      </c>
      <c r="H3" s="65">
        <f t="shared" si="0"/>
        <v>13.762850097084492</v>
      </c>
      <c r="I3" s="65">
        <f t="shared" si="0"/>
        <v>10.780466206531873</v>
      </c>
      <c r="J3" s="65">
        <f t="shared" si="0"/>
        <v>11.743629712307092</v>
      </c>
      <c r="K3" s="65">
        <f t="shared" si="0"/>
        <v>20.896089111189049</v>
      </c>
      <c r="L3" s="65">
        <f t="shared" si="0"/>
        <v>16.26836222935701</v>
      </c>
      <c r="M3" s="65">
        <f t="shared" si="0"/>
        <v>9.5691460120463248</v>
      </c>
      <c r="N3" s="65">
        <f t="shared" si="0"/>
        <v>7.1721304053823509</v>
      </c>
      <c r="O3" s="65">
        <f t="shared" si="0"/>
        <v>6.8525311646737359</v>
      </c>
      <c r="P3" s="65">
        <f t="shared" si="0"/>
        <v>11.651972202477127</v>
      </c>
      <c r="Q3" s="65">
        <f t="shared" si="0"/>
        <v>15.324469976089269</v>
      </c>
      <c r="R3" s="65">
        <f t="shared" ref="R3:V3" si="1">SUM(R4,R15,R17,R27)</f>
        <v>10.179809403300474</v>
      </c>
      <c r="S3" s="65">
        <f t="shared" si="1"/>
        <v>12.911620742495661</v>
      </c>
      <c r="T3" s="65">
        <f t="shared" si="1"/>
        <v>11.402115738035146</v>
      </c>
      <c r="U3" s="65">
        <f t="shared" si="1"/>
        <v>7.807994631000633</v>
      </c>
      <c r="V3" s="65">
        <f t="shared" si="1"/>
        <v>8.0876244014432253</v>
      </c>
      <c r="W3" s="65">
        <f t="shared" ref="W3:Y3" si="2">SUM(W4,W15,W17,W27)</f>
        <v>5.1212520065263565</v>
      </c>
      <c r="X3" s="65">
        <f t="shared" si="2"/>
        <v>4.5057404718711478</v>
      </c>
      <c r="Y3" s="65">
        <f t="shared" si="2"/>
        <v>7.4330501324938751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6.5301863860968856</v>
      </c>
      <c r="D4" s="69">
        <f t="shared" si="3"/>
        <v>7.8529271060865771</v>
      </c>
      <c r="E4" s="69">
        <f t="shared" si="3"/>
        <v>8.1299044054622858</v>
      </c>
      <c r="F4" s="69">
        <f t="shared" si="3"/>
        <v>9.4392754525142273</v>
      </c>
      <c r="G4" s="69">
        <f t="shared" si="3"/>
        <v>9.2853227811423942</v>
      </c>
      <c r="H4" s="69">
        <f t="shared" si="3"/>
        <v>10.020147233771452</v>
      </c>
      <c r="I4" s="69">
        <f t="shared" si="3"/>
        <v>8.364195068538983</v>
      </c>
      <c r="J4" s="69">
        <f t="shared" si="3"/>
        <v>9.2939189284430341</v>
      </c>
      <c r="K4" s="69">
        <f t="shared" si="3"/>
        <v>15.904986527282716</v>
      </c>
      <c r="L4" s="69">
        <f t="shared" si="3"/>
        <v>11.853691645278166</v>
      </c>
      <c r="M4" s="69">
        <f t="shared" si="3"/>
        <v>6.9399432290582661</v>
      </c>
      <c r="N4" s="69">
        <f t="shared" si="3"/>
        <v>4.6875333021372549</v>
      </c>
      <c r="O4" s="69">
        <f t="shared" si="3"/>
        <v>4.0459474088350706</v>
      </c>
      <c r="P4" s="69">
        <f t="shared" si="3"/>
        <v>7.9679002839756787</v>
      </c>
      <c r="Q4" s="69">
        <f t="shared" si="3"/>
        <v>11.381090697100827</v>
      </c>
      <c r="R4" s="69">
        <f t="shared" ref="R4:V4" si="4">SUM(R5:R14)</f>
        <v>7.2210407705263311</v>
      </c>
      <c r="S4" s="69">
        <f t="shared" si="4"/>
        <v>8.4957060294151674</v>
      </c>
      <c r="T4" s="69">
        <f t="shared" si="4"/>
        <v>7.4860111996179919</v>
      </c>
      <c r="U4" s="69">
        <f t="shared" si="4"/>
        <v>5.1742266077414918</v>
      </c>
      <c r="V4" s="69">
        <f t="shared" si="4"/>
        <v>5.1084679394397554</v>
      </c>
      <c r="W4" s="69">
        <f t="shared" ref="W4:Y4" si="5">SUM(W5:W14)</f>
        <v>2.6454643729461296</v>
      </c>
      <c r="X4" s="69">
        <f t="shared" si="5"/>
        <v>1.9298667972395505</v>
      </c>
      <c r="Y4" s="69">
        <f t="shared" si="5"/>
        <v>1.7343288883915418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1.5227581863184418</v>
      </c>
      <c r="D5" s="72">
        <v>1.1169283911651162</v>
      </c>
      <c r="E5" s="72">
        <v>0.60362277032854972</v>
      </c>
      <c r="F5" s="72">
        <v>1.235170969979307</v>
      </c>
      <c r="G5" s="72">
        <v>1.8036718842055268</v>
      </c>
      <c r="H5" s="72">
        <v>1.5674050014574767</v>
      </c>
      <c r="I5" s="72">
        <v>1.5144159185854944</v>
      </c>
      <c r="J5" s="72">
        <v>2.1674026021423023</v>
      </c>
      <c r="K5" s="72">
        <v>1.9853565618162661</v>
      </c>
      <c r="L5" s="72">
        <v>2.0965150272240232</v>
      </c>
      <c r="M5" s="72">
        <v>1.6003374133665136</v>
      </c>
      <c r="N5" s="72">
        <v>0.56203008345339689</v>
      </c>
      <c r="O5" s="72">
        <v>0</v>
      </c>
      <c r="P5" s="72">
        <v>0</v>
      </c>
      <c r="Q5" s="72">
        <v>0.49456749296938202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4.8925372713520147E-2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0.13238096684702286</v>
      </c>
      <c r="D6" s="72">
        <v>0.15311267275587925</v>
      </c>
      <c r="E6" s="72">
        <v>0.14785211707112741</v>
      </c>
      <c r="F6" s="72">
        <v>0.16074015117256957</v>
      </c>
      <c r="G6" s="72">
        <v>0.18514819004526545</v>
      </c>
      <c r="H6" s="72">
        <v>0.14965633222830346</v>
      </c>
      <c r="I6" s="72">
        <v>8.8326868005968562E-2</v>
      </c>
      <c r="J6" s="72">
        <v>3.4177166883065414E-2</v>
      </c>
      <c r="K6" s="72">
        <v>0</v>
      </c>
      <c r="L6" s="72">
        <v>6.0111012742570809E-2</v>
      </c>
      <c r="M6" s="72">
        <v>0.1120639533140617</v>
      </c>
      <c r="N6" s="72">
        <v>0.14608606685631445</v>
      </c>
      <c r="O6" s="72">
        <v>0.1313267235961513</v>
      </c>
      <c r="P6" s="72">
        <v>0.10480221714842174</v>
      </c>
      <c r="Q6" s="72">
        <v>0.11425522460512756</v>
      </c>
      <c r="R6" s="72">
        <v>5.40576410177201E-2</v>
      </c>
      <c r="S6" s="72">
        <v>2.2442573724117284E-2</v>
      </c>
      <c r="T6" s="72">
        <v>1.8009542106156809E-2</v>
      </c>
      <c r="U6" s="72">
        <v>3.8999898383783191E-2</v>
      </c>
      <c r="V6" s="72">
        <v>9.4905346022678388E-2</v>
      </c>
      <c r="W6" s="72">
        <v>9.4495145789056337E-2</v>
      </c>
      <c r="X6" s="72">
        <v>9.4426153628965934E-2</v>
      </c>
      <c r="Y6" s="72">
        <v>0.18999454827676299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0.5114351585278355</v>
      </c>
      <c r="D7" s="72">
        <v>0.18860480270539287</v>
      </c>
      <c r="E7" s="72">
        <v>0.22753867868848207</v>
      </c>
      <c r="F7" s="72">
        <v>0.61029918471562605</v>
      </c>
      <c r="G7" s="72">
        <v>1.1349754430677943</v>
      </c>
      <c r="H7" s="72">
        <v>1.3593789143813406</v>
      </c>
      <c r="I7" s="72">
        <v>1.6953737713508747</v>
      </c>
      <c r="J7" s="72">
        <v>2.0843743257940335</v>
      </c>
      <c r="K7" s="72">
        <v>8.8370561979555742</v>
      </c>
      <c r="L7" s="72">
        <v>5.2329709228799439</v>
      </c>
      <c r="M7" s="72">
        <v>2.1990803291245631</v>
      </c>
      <c r="N7" s="72">
        <v>0.73474146723134481</v>
      </c>
      <c r="O7" s="72">
        <v>0.91517167361647311</v>
      </c>
      <c r="P7" s="72">
        <v>1.7622746852430227</v>
      </c>
      <c r="Q7" s="72">
        <v>2.4832879555443532</v>
      </c>
      <c r="R7" s="72">
        <v>1.4466133994840285</v>
      </c>
      <c r="S7" s="72">
        <v>2.0708849545980588</v>
      </c>
      <c r="T7" s="72">
        <v>2.006572021838783</v>
      </c>
      <c r="U7" s="72">
        <v>1.6283890285834366</v>
      </c>
      <c r="V7" s="72">
        <v>1.3668251569781569</v>
      </c>
      <c r="W7" s="72">
        <v>1.2092277239130074</v>
      </c>
      <c r="X7" s="72">
        <v>1.033174766949184</v>
      </c>
      <c r="Y7" s="72">
        <v>1.3863512355160763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4.3636120744035853</v>
      </c>
      <c r="D8" s="72">
        <v>6.3942812394601889</v>
      </c>
      <c r="E8" s="72">
        <v>7.1508908393741262</v>
      </c>
      <c r="F8" s="72">
        <v>7.4330651466467241</v>
      </c>
      <c r="G8" s="72">
        <v>6.1615272638238086</v>
      </c>
      <c r="H8" s="72">
        <v>6.9437069857043312</v>
      </c>
      <c r="I8" s="72">
        <v>5.0660785105966459</v>
      </c>
      <c r="J8" s="72">
        <v>5.0079648336236344</v>
      </c>
      <c r="K8" s="72">
        <v>5.0825737675108762</v>
      </c>
      <c r="L8" s="72">
        <v>4.4640946824316288</v>
      </c>
      <c r="M8" s="72">
        <v>3.0284615332531279</v>
      </c>
      <c r="N8" s="72">
        <v>3.2446756845961988</v>
      </c>
      <c r="O8" s="72">
        <v>2.9994490116224464</v>
      </c>
      <c r="P8" s="72">
        <v>6.1008233815842345</v>
      </c>
      <c r="Q8" s="72">
        <v>8.2889800239819635</v>
      </c>
      <c r="R8" s="72">
        <v>5.7203697300245828</v>
      </c>
      <c r="S8" s="72">
        <v>6.4023785010929908</v>
      </c>
      <c r="T8" s="72">
        <v>5.4614296356730518</v>
      </c>
      <c r="U8" s="72">
        <v>3.506837680774272</v>
      </c>
      <c r="V8" s="72">
        <v>3.6467374364389205</v>
      </c>
      <c r="W8" s="72">
        <v>1.3417415032440656</v>
      </c>
      <c r="X8" s="72">
        <v>0.8022658766614007</v>
      </c>
      <c r="Y8" s="72">
        <v>0.10905773188518228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1.0015782170819667</v>
      </c>
      <c r="D17" s="69">
        <f t="shared" si="7"/>
        <v>1.1827312264995737</v>
      </c>
      <c r="E17" s="69">
        <f t="shared" si="7"/>
        <v>1.2409603078031799</v>
      </c>
      <c r="F17" s="69">
        <f t="shared" si="7"/>
        <v>1.3987296130542473</v>
      </c>
      <c r="G17" s="69">
        <f t="shared" si="7"/>
        <v>1.3122469421107943</v>
      </c>
      <c r="H17" s="69">
        <f t="shared" si="7"/>
        <v>1.4913884560235915</v>
      </c>
      <c r="I17" s="69">
        <f t="shared" si="7"/>
        <v>1.2672080234318965</v>
      </c>
      <c r="J17" s="69">
        <f t="shared" si="7"/>
        <v>1.4810910151501053</v>
      </c>
      <c r="K17" s="69">
        <f t="shared" si="7"/>
        <v>2.7793027351391446</v>
      </c>
      <c r="L17" s="69">
        <f t="shared" si="7"/>
        <v>2.2704267015622359</v>
      </c>
      <c r="M17" s="69">
        <f t="shared" si="7"/>
        <v>0.99513328055204653</v>
      </c>
      <c r="N17" s="69">
        <f t="shared" si="7"/>
        <v>0.79681365449254404</v>
      </c>
      <c r="O17" s="69">
        <f t="shared" si="7"/>
        <v>0.92305211432414813</v>
      </c>
      <c r="P17" s="69">
        <f t="shared" si="7"/>
        <v>1.7248640095913554</v>
      </c>
      <c r="Q17" s="69">
        <f t="shared" si="7"/>
        <v>2.5801997400384304</v>
      </c>
      <c r="R17" s="69">
        <f t="shared" ref="R17:V17" si="8">SUM(R18:R26)</f>
        <v>1.7695059223709459</v>
      </c>
      <c r="S17" s="69">
        <f t="shared" si="8"/>
        <v>2.0221075747219794</v>
      </c>
      <c r="T17" s="69">
        <f t="shared" si="8"/>
        <v>1.8280738945048074</v>
      </c>
      <c r="U17" s="69">
        <f t="shared" si="8"/>
        <v>1.2049786766041364</v>
      </c>
      <c r="V17" s="69">
        <f t="shared" si="8"/>
        <v>1.5332445819983529</v>
      </c>
      <c r="W17" s="69">
        <f t="shared" ref="W17:Y17" si="9">SUM(W18:W26)</f>
        <v>0.97487712322565523</v>
      </c>
      <c r="X17" s="69">
        <f t="shared" si="9"/>
        <v>0.86687418670325533</v>
      </c>
      <c r="Y17" s="69">
        <f t="shared" si="9"/>
        <v>1.0698150711131988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0.13065431053344073</v>
      </c>
      <c r="D18" s="72">
        <v>9.6828262782206048E-2</v>
      </c>
      <c r="E18" s="72">
        <v>4.7103525455303726E-2</v>
      </c>
      <c r="F18" s="72">
        <v>9.8936178601282523E-2</v>
      </c>
      <c r="G18" s="72">
        <v>7.9691122641001325E-2</v>
      </c>
      <c r="H18" s="72">
        <v>6.1716469592773555E-2</v>
      </c>
      <c r="I18" s="72">
        <v>0.15834377959061391</v>
      </c>
      <c r="J18" s="72">
        <v>0.27008316848134523</v>
      </c>
      <c r="K18" s="72">
        <v>0.34986292197035901</v>
      </c>
      <c r="L18" s="72">
        <v>0.22295631648318198</v>
      </c>
      <c r="M18" s="72">
        <v>8.4531945201477582E-2</v>
      </c>
      <c r="N18" s="72">
        <v>2.6759731446465453E-2</v>
      </c>
      <c r="O18" s="72">
        <v>0</v>
      </c>
      <c r="P18" s="72">
        <v>0</v>
      </c>
      <c r="Q18" s="72">
        <v>2.2474340232573251E-2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4.5348271671977842E-3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0.12463535822105831</v>
      </c>
      <c r="D19" s="72">
        <v>7.7758613441675395E-2</v>
      </c>
      <c r="E19" s="72">
        <v>0.11824709337956131</v>
      </c>
      <c r="F19" s="72">
        <v>0.1630418216987983</v>
      </c>
      <c r="G19" s="72">
        <v>0.16087113103065034</v>
      </c>
      <c r="H19" s="72">
        <v>0.17034130523869401</v>
      </c>
      <c r="I19" s="72">
        <v>4.3770866501105322E-2</v>
      </c>
      <c r="J19" s="72">
        <v>1.3840083785173252E-2</v>
      </c>
      <c r="K19" s="72">
        <v>5.8047086384325403E-2</v>
      </c>
      <c r="L19" s="72">
        <v>0.11287060524102606</v>
      </c>
      <c r="M19" s="72">
        <v>2.36430821944507E-3</v>
      </c>
      <c r="N19" s="72">
        <v>8.5451136103076336E-2</v>
      </c>
      <c r="O19" s="72">
        <v>7.9919077758651605E-2</v>
      </c>
      <c r="P19" s="72">
        <v>8.0798428265788452E-2</v>
      </c>
      <c r="Q19" s="72">
        <v>2.3389434029972466E-2</v>
      </c>
      <c r="R19" s="72">
        <v>3.1320593886074007E-2</v>
      </c>
      <c r="S19" s="72">
        <v>8.0053464531244692E-2</v>
      </c>
      <c r="T19" s="72">
        <v>6.3930893135910216E-2</v>
      </c>
      <c r="U19" s="72">
        <v>4.8065980262891272E-2</v>
      </c>
      <c r="V19" s="72">
        <v>7.1428137934030411E-2</v>
      </c>
      <c r="W19" s="72">
        <v>7.4383244983757826E-2</v>
      </c>
      <c r="X19" s="72">
        <v>8.6589604632138564E-2</v>
      </c>
      <c r="Y19" s="72">
        <v>0.2295452155427686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7.9217051346803999E-2</v>
      </c>
      <c r="D20" s="72">
        <v>2.8152016473687608E-2</v>
      </c>
      <c r="E20" s="72">
        <v>3.2834493168682644E-2</v>
      </c>
      <c r="F20" s="72">
        <v>8.8727952159457474E-2</v>
      </c>
      <c r="G20" s="72">
        <v>0.17457323099337496</v>
      </c>
      <c r="H20" s="72">
        <v>0.21761719513389746</v>
      </c>
      <c r="I20" s="72">
        <v>0.28236429831790705</v>
      </c>
      <c r="J20" s="72">
        <v>0.33386855649876246</v>
      </c>
      <c r="K20" s="72">
        <v>1.5743955405311041</v>
      </c>
      <c r="L20" s="72">
        <v>1.0652291847050084</v>
      </c>
      <c r="M20" s="72">
        <v>0.45443025756509303</v>
      </c>
      <c r="N20" s="72">
        <v>0.15579661312952006</v>
      </c>
      <c r="O20" s="72">
        <v>0.20383856125306599</v>
      </c>
      <c r="P20" s="72">
        <v>0.34559125733070928</v>
      </c>
      <c r="Q20" s="72">
        <v>0.54965593504159038</v>
      </c>
      <c r="R20" s="72">
        <v>0.314576828293746</v>
      </c>
      <c r="S20" s="72">
        <v>0.46708961317207842</v>
      </c>
      <c r="T20" s="72">
        <v>0.46102728344230509</v>
      </c>
      <c r="U20" s="72">
        <v>0.30989849446977724</v>
      </c>
      <c r="V20" s="72">
        <v>0.38737198568853726</v>
      </c>
      <c r="W20" s="72">
        <v>0.40648076222829277</v>
      </c>
      <c r="X20" s="72">
        <v>0.41726516116776502</v>
      </c>
      <c r="Y20" s="72">
        <v>0.76554008132194562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0.66707149698066359</v>
      </c>
      <c r="D21" s="72">
        <v>0.97999233380200479</v>
      </c>
      <c r="E21" s="72">
        <v>1.0427751957996323</v>
      </c>
      <c r="F21" s="72">
        <v>1.0480236605947089</v>
      </c>
      <c r="G21" s="72">
        <v>0.8971114574457677</v>
      </c>
      <c r="H21" s="72">
        <v>1.0417134860582264</v>
      </c>
      <c r="I21" s="72">
        <v>0.7827290790222704</v>
      </c>
      <c r="J21" s="72">
        <v>0.86329920638482438</v>
      </c>
      <c r="K21" s="72">
        <v>0.79699718625335603</v>
      </c>
      <c r="L21" s="72">
        <v>0.8693705951330194</v>
      </c>
      <c r="M21" s="72">
        <v>0.45380676956603083</v>
      </c>
      <c r="N21" s="72">
        <v>0.52880617381348216</v>
      </c>
      <c r="O21" s="72">
        <v>0.63929447531243055</v>
      </c>
      <c r="P21" s="72">
        <v>1.2984743239948577</v>
      </c>
      <c r="Q21" s="72">
        <v>1.9846800307342942</v>
      </c>
      <c r="R21" s="72">
        <v>1.4236085001911258</v>
      </c>
      <c r="S21" s="72">
        <v>1.4749644970186564</v>
      </c>
      <c r="T21" s="72">
        <v>1.3031157179265922</v>
      </c>
      <c r="U21" s="72">
        <v>0.84701420187146781</v>
      </c>
      <c r="V21" s="72">
        <v>1.0744444583757853</v>
      </c>
      <c r="W21" s="72">
        <v>0.4940131160136047</v>
      </c>
      <c r="X21" s="72">
        <v>0.36301942090335171</v>
      </c>
      <c r="Y21" s="72">
        <v>7.0194947081286804E-2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1.325023522635592</v>
      </c>
      <c r="D27" s="69">
        <f t="shared" si="10"/>
        <v>1.1688481593897304</v>
      </c>
      <c r="E27" s="69">
        <f t="shared" si="10"/>
        <v>1.532437110669197</v>
      </c>
      <c r="F27" s="69">
        <f t="shared" si="10"/>
        <v>2.0479403398042733</v>
      </c>
      <c r="G27" s="69">
        <f t="shared" si="10"/>
        <v>2.284323058299778</v>
      </c>
      <c r="H27" s="69">
        <f t="shared" si="10"/>
        <v>2.2513144072894486</v>
      </c>
      <c r="I27" s="69">
        <f t="shared" si="10"/>
        <v>1.1490631145609937</v>
      </c>
      <c r="J27" s="69">
        <f t="shared" si="10"/>
        <v>0.9686197687139515</v>
      </c>
      <c r="K27" s="69">
        <f t="shared" si="10"/>
        <v>2.2117998487671886</v>
      </c>
      <c r="L27" s="69">
        <f t="shared" si="10"/>
        <v>2.1442438825166072</v>
      </c>
      <c r="M27" s="69">
        <f t="shared" si="10"/>
        <v>1.6340695024360112</v>
      </c>
      <c r="N27" s="69">
        <f t="shared" si="10"/>
        <v>1.6877834487525523</v>
      </c>
      <c r="O27" s="69">
        <f t="shared" si="10"/>
        <v>1.8835316415145167</v>
      </c>
      <c r="P27" s="69">
        <f t="shared" si="10"/>
        <v>1.9592079089100927</v>
      </c>
      <c r="Q27" s="69">
        <f t="shared" si="10"/>
        <v>1.3631795389500105</v>
      </c>
      <c r="R27" s="69">
        <f t="shared" ref="R27:V27" si="11">SUM(R28:R32)</f>
        <v>1.1892627104031976</v>
      </c>
      <c r="S27" s="69">
        <f t="shared" si="11"/>
        <v>2.3938071383585151</v>
      </c>
      <c r="T27" s="69">
        <f t="shared" si="11"/>
        <v>2.0880306439123473</v>
      </c>
      <c r="U27" s="69">
        <f t="shared" si="11"/>
        <v>1.4287893466550043</v>
      </c>
      <c r="V27" s="69">
        <f t="shared" si="11"/>
        <v>1.4459118800051156</v>
      </c>
      <c r="W27" s="69">
        <f t="shared" ref="W27:Y27" si="12">SUM(W28:W32)</f>
        <v>1.5009105103545721</v>
      </c>
      <c r="X27" s="69">
        <f t="shared" si="12"/>
        <v>1.7089994879283426</v>
      </c>
      <c r="Y27" s="69">
        <f t="shared" si="12"/>
        <v>4.6289061729891348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3.2306766902016816E-4</v>
      </c>
      <c r="K28" s="72">
        <v>3.3478236750853667E-4</v>
      </c>
      <c r="L28" s="72">
        <v>5.5592889170061127E-4</v>
      </c>
      <c r="M28" s="72">
        <v>4.9549272225926416E-4</v>
      </c>
      <c r="N28" s="72">
        <v>3.2421294551320082E-4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1.1155196825002371</v>
      </c>
      <c r="D29" s="72">
        <v>0.83764486032664753</v>
      </c>
      <c r="E29" s="72">
        <v>1.1553263860132454</v>
      </c>
      <c r="F29" s="72">
        <v>1.6206681715283981</v>
      </c>
      <c r="G29" s="72">
        <v>1.9402426252220286</v>
      </c>
      <c r="H29" s="72">
        <v>1.8441534022323012</v>
      </c>
      <c r="I29" s="72">
        <v>0.85712828840350352</v>
      </c>
      <c r="J29" s="72">
        <v>0.64688598773030304</v>
      </c>
      <c r="K29" s="72">
        <v>1.9047181538603692</v>
      </c>
      <c r="L29" s="72">
        <v>1.8271461013734083</v>
      </c>
      <c r="M29" s="72">
        <v>1.4244337320212532</v>
      </c>
      <c r="N29" s="72">
        <v>1.4844107618997162</v>
      </c>
      <c r="O29" s="72">
        <v>1.6466379294960982</v>
      </c>
      <c r="P29" s="72">
        <v>1.4301736400712324</v>
      </c>
      <c r="Q29" s="72">
        <v>0.58305829597354819</v>
      </c>
      <c r="R29" s="72">
        <v>0.63120431651078979</v>
      </c>
      <c r="S29" s="72">
        <v>1.8018406074803346</v>
      </c>
      <c r="T29" s="72">
        <v>1.5802975028534598</v>
      </c>
      <c r="U29" s="72">
        <v>1.0871126904943691</v>
      </c>
      <c r="V29" s="72">
        <v>1.066797239576379</v>
      </c>
      <c r="W29" s="72">
        <v>1.3312460685812468</v>
      </c>
      <c r="X29" s="72">
        <v>1.5821947302356079</v>
      </c>
      <c r="Y29" s="72">
        <v>4.6016110174054292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0.20950384013535478</v>
      </c>
      <c r="D30" s="72">
        <v>0.33120329906308288</v>
      </c>
      <c r="E30" s="72">
        <v>0.37711072465595158</v>
      </c>
      <c r="F30" s="72">
        <v>0.42727216827587494</v>
      </c>
      <c r="G30" s="72">
        <v>0.34408043307774933</v>
      </c>
      <c r="H30" s="72">
        <v>0.40716100505714764</v>
      </c>
      <c r="I30" s="72">
        <v>0.29193482615749022</v>
      </c>
      <c r="J30" s="72">
        <v>0.32141071331462834</v>
      </c>
      <c r="K30" s="72">
        <v>0.30674691253931063</v>
      </c>
      <c r="L30" s="72">
        <v>0.31654185225149839</v>
      </c>
      <c r="M30" s="72">
        <v>0.20914027769249871</v>
      </c>
      <c r="N30" s="72">
        <v>0.20304847390732289</v>
      </c>
      <c r="O30" s="72">
        <v>0.23689371201841858</v>
      </c>
      <c r="P30" s="72">
        <v>0.5290342688388604</v>
      </c>
      <c r="Q30" s="72">
        <v>0.78012124297646246</v>
      </c>
      <c r="R30" s="72">
        <v>0.55805839389240786</v>
      </c>
      <c r="S30" s="72">
        <v>0.59196653087818063</v>
      </c>
      <c r="T30" s="72">
        <v>0.50773314105888756</v>
      </c>
      <c r="U30" s="72">
        <v>0.34167665616063536</v>
      </c>
      <c r="V30" s="72">
        <v>0.3791146404287366</v>
      </c>
      <c r="W30" s="72">
        <v>0.16966444177332538</v>
      </c>
      <c r="X30" s="72">
        <v>0.12680475769273461</v>
      </c>
      <c r="Y30" s="72">
        <v>2.7295155583705252E-2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15625.566390028338</v>
      </c>
      <c r="D3" s="65">
        <f>IF(RES_hh_fec_in!D3=0,0,1000*11630*RES_hh_fec_in!D3/RES_hh_num_in!D3)</f>
        <v>16143.923489377386</v>
      </c>
      <c r="E3" s="65">
        <f>IF(RES_hh_fec_in!E3=0,0,1000*11630*RES_hh_fec_in!E3/RES_hh_num_in!E3)</f>
        <v>16915.577453656351</v>
      </c>
      <c r="F3" s="65">
        <f>IF(RES_hh_fec_in!F3=0,0,1000*11630*RES_hh_fec_in!F3/RES_hh_num_in!F3)</f>
        <v>16823.057468160336</v>
      </c>
      <c r="G3" s="65">
        <f>IF(RES_hh_fec_in!G3=0,0,1000*11630*RES_hh_fec_in!G3/RES_hh_num_in!G3)</f>
        <v>16594.259776108462</v>
      </c>
      <c r="H3" s="65">
        <f>IF(RES_hh_fec_in!H3=0,0,1000*11630*RES_hh_fec_in!H3/RES_hh_num_in!H3)</f>
        <v>16297.703717303028</v>
      </c>
      <c r="I3" s="65">
        <f>IF(RES_hh_fec_in!I3=0,0,1000*11630*RES_hh_fec_in!I3/RES_hh_num_in!I3)</f>
        <v>15990.123832322746</v>
      </c>
      <c r="J3" s="65">
        <f>IF(RES_hh_fec_in!J3=0,0,1000*11630*RES_hh_fec_in!J3/RES_hh_num_in!J3)</f>
        <v>15551.021656135503</v>
      </c>
      <c r="K3" s="65">
        <f>IF(RES_hh_fec_in!K3=0,0,1000*11630*RES_hh_fec_in!K3/RES_hh_num_in!K3)</f>
        <v>16067.942116228916</v>
      </c>
      <c r="L3" s="65">
        <f>IF(RES_hh_fec_in!L3=0,0,1000*11630*RES_hh_fec_in!L3/RES_hh_num_in!L3)</f>
        <v>15122.39278707123</v>
      </c>
      <c r="M3" s="65">
        <f>IF(RES_hh_fec_in!M3=0,0,1000*11630*RES_hh_fec_in!M3/RES_hh_num_in!M3)</f>
        <v>13724.308228379112</v>
      </c>
      <c r="N3" s="65">
        <f>IF(RES_hh_fec_in!N3=0,0,1000*11630*RES_hh_fec_in!N3/RES_hh_num_in!N3)</f>
        <v>14459.381609205226</v>
      </c>
      <c r="O3" s="65">
        <f>IF(RES_hh_fec_in!O3=0,0,1000*11630*RES_hh_fec_in!O3/RES_hh_num_in!O3)</f>
        <v>13106.603058951483</v>
      </c>
      <c r="P3" s="65">
        <f>IF(RES_hh_fec_in!P3=0,0,1000*11630*RES_hh_fec_in!P3/RES_hh_num_in!P3)</f>
        <v>12236.508118924925</v>
      </c>
      <c r="Q3" s="65">
        <f>IF(RES_hh_fec_in!Q3=0,0,1000*11630*RES_hh_fec_in!Q3/RES_hh_num_in!Q3)</f>
        <v>11256.122127325032</v>
      </c>
      <c r="R3" s="65">
        <f>IF(RES_hh_fec_in!R3=0,0,1000*11630*RES_hh_fec_in!R3/RES_hh_num_in!R3)</f>
        <v>11150.42724314497</v>
      </c>
      <c r="S3" s="65">
        <f>IF(RES_hh_fec_in!S3=0,0,1000*11630*RES_hh_fec_in!S3/RES_hh_num_in!S3)</f>
        <v>10838.003001002549</v>
      </c>
      <c r="T3" s="65">
        <f>IF(RES_hh_fec_in!T3=0,0,1000*11630*RES_hh_fec_in!T3/RES_hh_num_in!T3)</f>
        <v>10850.728098353906</v>
      </c>
      <c r="U3" s="65">
        <f>IF(RES_hh_fec_in!U3=0,0,1000*11630*RES_hh_fec_in!U3/RES_hh_num_in!U3)</f>
        <v>9640.0434595368315</v>
      </c>
      <c r="V3" s="65">
        <f>IF(RES_hh_fec_in!V3=0,0,1000*11630*RES_hh_fec_in!V3/RES_hh_num_in!V3)</f>
        <v>9085.857101979751</v>
      </c>
      <c r="W3" s="65">
        <f>IF(RES_hh_fec_in!W3=0,0,1000*11630*RES_hh_fec_in!W3/RES_hh_num_in!W3)</f>
        <v>8545.9964231705017</v>
      </c>
      <c r="X3" s="65">
        <f>IF(RES_hh_fec_in!X3=0,0,1000*11630*RES_hh_fec_in!X3/RES_hh_num_in!X3)</f>
        <v>6798.0533114982545</v>
      </c>
      <c r="Y3" s="65">
        <f>IF(RES_hh_fec_in!Y3=0,0,1000*11630*RES_hh_fec_in!Y3/RES_hh_num_in!Y3)</f>
        <v>5489.0871289948818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12813.188795676942</v>
      </c>
      <c r="D4" s="69">
        <f>IF(RES_hh_fec_in!D4=0,0,1000*11630*RES_hh_fec_in!D4/RES_hh_num_in!D4)</f>
        <v>13223.49311250465</v>
      </c>
      <c r="E4" s="69">
        <f>IF(RES_hh_fec_in!E4=0,0,1000*11630*RES_hh_fec_in!E4/RES_hh_num_in!E4)</f>
        <v>13874.143585219863</v>
      </c>
      <c r="F4" s="69">
        <f>IF(RES_hh_fec_in!F4=0,0,1000*11630*RES_hh_fec_in!F4/RES_hh_num_in!F4)</f>
        <v>13845.20635181842</v>
      </c>
      <c r="G4" s="69">
        <f>IF(RES_hh_fec_in!G4=0,0,1000*11630*RES_hh_fec_in!G4/RES_hh_num_in!G4)</f>
        <v>13603.829711613136</v>
      </c>
      <c r="H4" s="69">
        <f>IF(RES_hh_fec_in!H4=0,0,1000*11630*RES_hh_fec_in!H4/RES_hh_num_in!H4)</f>
        <v>13097.872855247075</v>
      </c>
      <c r="I4" s="69">
        <f>IF(RES_hh_fec_in!I4=0,0,1000*11630*RES_hh_fec_in!I4/RES_hh_num_in!I4)</f>
        <v>12930.16051006457</v>
      </c>
      <c r="J4" s="69">
        <f>IF(RES_hh_fec_in!J4=0,0,1000*11630*RES_hh_fec_in!J4/RES_hh_num_in!J4)</f>
        <v>12205.241646100403</v>
      </c>
      <c r="K4" s="69">
        <f>IF(RES_hh_fec_in!K4=0,0,1000*11630*RES_hh_fec_in!K4/RES_hh_num_in!K4)</f>
        <v>12838.057977874278</v>
      </c>
      <c r="L4" s="69">
        <f>IF(RES_hh_fec_in!L4=0,0,1000*11630*RES_hh_fec_in!L4/RES_hh_num_in!L4)</f>
        <v>11735.977217694175</v>
      </c>
      <c r="M4" s="69">
        <f>IF(RES_hh_fec_in!M4=0,0,1000*11630*RES_hh_fec_in!M4/RES_hh_num_in!M4)</f>
        <v>10638.564752102397</v>
      </c>
      <c r="N4" s="69">
        <f>IF(RES_hh_fec_in!N4=0,0,1000*11630*RES_hh_fec_in!N4/RES_hh_num_in!N4)</f>
        <v>11243.554693758908</v>
      </c>
      <c r="O4" s="69">
        <f>IF(RES_hh_fec_in!O4=0,0,1000*11630*RES_hh_fec_in!O4/RES_hh_num_in!O4)</f>
        <v>10028.915998307632</v>
      </c>
      <c r="P4" s="69">
        <f>IF(RES_hh_fec_in!P4=0,0,1000*11630*RES_hh_fec_in!P4/RES_hh_num_in!P4)</f>
        <v>9399.8411573228059</v>
      </c>
      <c r="Q4" s="69">
        <f>IF(RES_hh_fec_in!Q4=0,0,1000*11630*RES_hh_fec_in!Q4/RES_hh_num_in!Q4)</f>
        <v>8310.9603772283463</v>
      </c>
      <c r="R4" s="69">
        <f>IF(RES_hh_fec_in!R4=0,0,1000*11630*RES_hh_fec_in!R4/RES_hh_num_in!R4)</f>
        <v>8123.7072304145631</v>
      </c>
      <c r="S4" s="69">
        <f>IF(RES_hh_fec_in!S4=0,0,1000*11630*RES_hh_fec_in!S4/RES_hh_num_in!S4)</f>
        <v>8147.5381011404534</v>
      </c>
      <c r="T4" s="69">
        <f>IF(RES_hh_fec_in!T4=0,0,1000*11630*RES_hh_fec_in!T4/RES_hh_num_in!T4)</f>
        <v>8025.7224440781383</v>
      </c>
      <c r="U4" s="69">
        <f>IF(RES_hh_fec_in!U4=0,0,1000*11630*RES_hh_fec_in!U4/RES_hh_num_in!U4)</f>
        <v>7079.2728025898732</v>
      </c>
      <c r="V4" s="69">
        <f>IF(RES_hh_fec_in!V4=0,0,1000*11630*RES_hh_fec_in!V4/RES_hh_num_in!V4)</f>
        <v>6271.1834555862779</v>
      </c>
      <c r="W4" s="69">
        <f>IF(RES_hh_fec_in!W4=0,0,1000*11630*RES_hh_fec_in!W4/RES_hh_num_in!W4)</f>
        <v>5686.0090889817484</v>
      </c>
      <c r="X4" s="69">
        <f>IF(RES_hh_fec_in!X4=0,0,1000*11630*RES_hh_fec_in!X4/RES_hh_num_in!X4)</f>
        <v>4210.0580683214448</v>
      </c>
      <c r="Y4" s="69">
        <f>IF(RES_hh_fec_in!Y4=0,0,1000*11630*RES_hh_fec_in!Y4/RES_hh_num_in!Y4)</f>
        <v>2845.1715872894993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18681.857272953523</v>
      </c>
      <c r="D5" s="72">
        <f>IF(RES_hh_fec_in!D5=0,0,1000*11630*RES_hh_fec_in!D5/RES_hh_num_in!D5)</f>
        <v>12352.669665617299</v>
      </c>
      <c r="E5" s="72">
        <f>IF(RES_hh_fec_in!E5=0,0,1000*11630*RES_hh_fec_in!E5/RES_hh_num_in!E5)</f>
        <v>12034.236653716311</v>
      </c>
      <c r="F5" s="72">
        <f>IF(RES_hh_fec_in!F5=0,0,1000*11630*RES_hh_fec_in!F5/RES_hh_num_in!F5)</f>
        <v>12312.606888935534</v>
      </c>
      <c r="G5" s="72">
        <f>IF(RES_hh_fec_in!G5=0,0,1000*11630*RES_hh_fec_in!G5/RES_hh_num_in!G5)</f>
        <v>14783.241907297399</v>
      </c>
      <c r="H5" s="72">
        <f>IF(RES_hh_fec_in!H5=0,0,1000*11630*RES_hh_fec_in!H5/RES_hh_num_in!H5)</f>
        <v>12846.753063104992</v>
      </c>
      <c r="I5" s="72">
        <f>IF(RES_hh_fec_in!I5=0,0,1000*11630*RES_hh_fec_in!I5/RES_hh_num_in!I5)</f>
        <v>12877.46386996108</v>
      </c>
      <c r="J5" s="72">
        <f>IF(RES_hh_fec_in!J5=0,0,1000*11630*RES_hh_fec_in!J5/RES_hh_num_in!J5)</f>
        <v>12515.07161593891</v>
      </c>
      <c r="K5" s="72">
        <f>IF(RES_hh_fec_in!K5=0,0,1000*11630*RES_hh_fec_in!K5/RES_hh_num_in!K5)</f>
        <v>12544.006889679518</v>
      </c>
      <c r="L5" s="72">
        <f>IF(RES_hh_fec_in!L5=0,0,1000*11630*RES_hh_fec_in!L5/RES_hh_num_in!L5)</f>
        <v>16501.915333281846</v>
      </c>
      <c r="M5" s="72">
        <f>IF(RES_hh_fec_in!M5=0,0,1000*11630*RES_hh_fec_in!M5/RES_hh_num_in!M5)</f>
        <v>15575.653707266585</v>
      </c>
      <c r="N5" s="72">
        <f>IF(RES_hh_fec_in!N5=0,0,1000*11630*RES_hh_fec_in!N5/RES_hh_num_in!N5)</f>
        <v>9530.7035902828702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9294.0182904871763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2654.163419357375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14569.132642963421</v>
      </c>
      <c r="D6" s="72">
        <f>IF(RES_hh_fec_in!D6=0,0,1000*11630*RES_hh_fec_in!D6/RES_hh_num_in!D6)</f>
        <v>13480.601580901501</v>
      </c>
      <c r="E6" s="72">
        <f>IF(RES_hh_fec_in!E6=0,0,1000*11630*RES_hh_fec_in!E6/RES_hh_num_in!E6)</f>
        <v>14463.825504404862</v>
      </c>
      <c r="F6" s="72">
        <f>IF(RES_hh_fec_in!F6=0,0,1000*11630*RES_hh_fec_in!F6/RES_hh_num_in!F6)</f>
        <v>14440.972215265832</v>
      </c>
      <c r="G6" s="72">
        <f>IF(RES_hh_fec_in!G6=0,0,1000*11630*RES_hh_fec_in!G6/RES_hh_num_in!G6)</f>
        <v>15981.496159333614</v>
      </c>
      <c r="H6" s="72">
        <f>IF(RES_hh_fec_in!H6=0,0,1000*11630*RES_hh_fec_in!H6/RES_hh_num_in!H6)</f>
        <v>16470.365846573281</v>
      </c>
      <c r="I6" s="72">
        <f>IF(RES_hh_fec_in!I6=0,0,1000*11630*RES_hh_fec_in!I6/RES_hh_num_in!I6)</f>
        <v>14401.151090432026</v>
      </c>
      <c r="J6" s="72">
        <f>IF(RES_hh_fec_in!J6=0,0,1000*11630*RES_hh_fec_in!J6/RES_hh_num_in!J6)</f>
        <v>15045.415954862392</v>
      </c>
      <c r="K6" s="72">
        <f>IF(RES_hh_fec_in!K6=0,0,1000*11630*RES_hh_fec_in!K6/RES_hh_num_in!K6)</f>
        <v>0</v>
      </c>
      <c r="L6" s="72">
        <f>IF(RES_hh_fec_in!L6=0,0,1000*11630*RES_hh_fec_in!L6/RES_hh_num_in!L6)</f>
        <v>12600.938449628706</v>
      </c>
      <c r="M6" s="72">
        <f>IF(RES_hh_fec_in!M6=0,0,1000*11630*RES_hh_fec_in!M6/RES_hh_num_in!M6)</f>
        <v>12649.386777428052</v>
      </c>
      <c r="N6" s="72">
        <f>IF(RES_hh_fec_in!N6=0,0,1000*11630*RES_hh_fec_in!N6/RES_hh_num_in!N6)</f>
        <v>12133.918313441647</v>
      </c>
      <c r="O6" s="72">
        <f>IF(RES_hh_fec_in!O6=0,0,1000*11630*RES_hh_fec_in!O6/RES_hh_num_in!O6)</f>
        <v>11562.486669849561</v>
      </c>
      <c r="P6" s="72">
        <f>IF(RES_hh_fec_in!P6=0,0,1000*11630*RES_hh_fec_in!P6/RES_hh_num_in!P6)</f>
        <v>11829.707418291153</v>
      </c>
      <c r="Q6" s="72">
        <f>IF(RES_hh_fec_in!Q6=0,0,1000*11630*RES_hh_fec_in!Q6/RES_hh_num_in!Q6)</f>
        <v>8671.9390104140148</v>
      </c>
      <c r="R6" s="72">
        <f>IF(RES_hh_fec_in!R6=0,0,1000*11630*RES_hh_fec_in!R6/RES_hh_num_in!R6)</f>
        <v>8498.9876578057138</v>
      </c>
      <c r="S6" s="72">
        <f>IF(RES_hh_fec_in!S6=0,0,1000*11630*RES_hh_fec_in!S6/RES_hh_num_in!S6)</f>
        <v>8981.4843058626211</v>
      </c>
      <c r="T6" s="72">
        <f>IF(RES_hh_fec_in!T6=0,0,1000*11630*RES_hh_fec_in!T6/RES_hh_num_in!T6)</f>
        <v>7928.1308796252879</v>
      </c>
      <c r="U6" s="72">
        <f>IF(RES_hh_fec_in!U6=0,0,1000*11630*RES_hh_fec_in!U6/RES_hh_num_in!U6)</f>
        <v>7153.5295210026679</v>
      </c>
      <c r="V6" s="72">
        <f>IF(RES_hh_fec_in!V6=0,0,1000*11630*RES_hh_fec_in!V6/RES_hh_num_in!V6)</f>
        <v>6963.1791118358851</v>
      </c>
      <c r="W6" s="72">
        <f>IF(RES_hh_fec_in!W6=0,0,1000*11630*RES_hh_fec_in!W6/RES_hh_num_in!W6)</f>
        <v>5621.4185137429222</v>
      </c>
      <c r="X6" s="72">
        <f>IF(RES_hh_fec_in!X6=0,0,1000*11630*RES_hh_fec_in!X6/RES_hh_num_in!X6)</f>
        <v>4115.655978904646</v>
      </c>
      <c r="Y6" s="72">
        <f>IF(RES_hh_fec_in!Y6=0,0,1000*11630*RES_hh_fec_in!Y6/RES_hh_num_in!Y6)</f>
        <v>3784.5740374907264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16442.358426781931</v>
      </c>
      <c r="D7" s="72">
        <f>IF(RES_hh_fec_in!D7=0,0,1000*11630*RES_hh_fec_in!D7/RES_hh_num_in!D7)</f>
        <v>17324.401262300435</v>
      </c>
      <c r="E7" s="72">
        <f>IF(RES_hh_fec_in!E7=0,0,1000*11630*RES_hh_fec_in!E7/RES_hh_num_in!E7)</f>
        <v>15474.184374407481</v>
      </c>
      <c r="F7" s="72">
        <f>IF(RES_hh_fec_in!F7=0,0,1000*11630*RES_hh_fec_in!F7/RES_hh_num_in!F7)</f>
        <v>14878.976453354257</v>
      </c>
      <c r="G7" s="72">
        <f>IF(RES_hh_fec_in!G7=0,0,1000*11630*RES_hh_fec_in!G7/RES_hh_num_in!G7)</f>
        <v>17466.865649983287</v>
      </c>
      <c r="H7" s="72">
        <f>IF(RES_hh_fec_in!H7=0,0,1000*11630*RES_hh_fec_in!H7/RES_hh_num_in!H7)</f>
        <v>17470.867158194622</v>
      </c>
      <c r="I7" s="72">
        <f>IF(RES_hh_fec_in!I7=0,0,1000*11630*RES_hh_fec_in!I7/RES_hh_num_in!I7)</f>
        <v>13961.506375083063</v>
      </c>
      <c r="J7" s="72">
        <f>IF(RES_hh_fec_in!J7=0,0,1000*11630*RES_hh_fec_in!J7/RES_hh_num_in!J7)</f>
        <v>9927.723010280808</v>
      </c>
      <c r="K7" s="72">
        <f>IF(RES_hh_fec_in!K7=0,0,1000*11630*RES_hh_fec_in!K7/RES_hh_num_in!K7)</f>
        <v>18495.68853733908</v>
      </c>
      <c r="L7" s="72">
        <f>IF(RES_hh_fec_in!L7=0,0,1000*11630*RES_hh_fec_in!L7/RES_hh_num_in!L7)</f>
        <v>16671.882272630046</v>
      </c>
      <c r="M7" s="72">
        <f>IF(RES_hh_fec_in!M7=0,0,1000*11630*RES_hh_fec_in!M7/RES_hh_num_in!M7)</f>
        <v>14448.601862858692</v>
      </c>
      <c r="N7" s="72">
        <f>IF(RES_hh_fec_in!N7=0,0,1000*11630*RES_hh_fec_in!N7/RES_hh_num_in!N7)</f>
        <v>13350.601526970093</v>
      </c>
      <c r="O7" s="72">
        <f>IF(RES_hh_fec_in!O7=0,0,1000*11630*RES_hh_fec_in!O7/RES_hh_num_in!O7)</f>
        <v>11984.42329773961</v>
      </c>
      <c r="P7" s="72">
        <f>IF(RES_hh_fec_in!P7=0,0,1000*11630*RES_hh_fec_in!P7/RES_hh_num_in!P7)</f>
        <v>10742.320975832949</v>
      </c>
      <c r="Q7" s="72">
        <f>IF(RES_hh_fec_in!Q7=0,0,1000*11630*RES_hh_fec_in!Q7/RES_hh_num_in!Q7)</f>
        <v>9193.0037435564755</v>
      </c>
      <c r="R7" s="72">
        <f>IF(RES_hh_fec_in!R7=0,0,1000*11630*RES_hh_fec_in!R7/RES_hh_num_in!R7)</f>
        <v>8983.58790404102</v>
      </c>
      <c r="S7" s="72">
        <f>IF(RES_hh_fec_in!S7=0,0,1000*11630*RES_hh_fec_in!S7/RES_hh_num_in!S7)</f>
        <v>9125.3495808635871</v>
      </c>
      <c r="T7" s="72">
        <f>IF(RES_hh_fec_in!T7=0,0,1000*11630*RES_hh_fec_in!T7/RES_hh_num_in!T7)</f>
        <v>9067.6843904823763</v>
      </c>
      <c r="U7" s="72">
        <f>IF(RES_hh_fec_in!U7=0,0,1000*11630*RES_hh_fec_in!U7/RES_hh_num_in!U7)</f>
        <v>8368.5648454143102</v>
      </c>
      <c r="V7" s="72">
        <f>IF(RES_hh_fec_in!V7=0,0,1000*11630*RES_hh_fec_in!V7/RES_hh_num_in!V7)</f>
        <v>7648.5473694293432</v>
      </c>
      <c r="W7" s="72">
        <f>IF(RES_hh_fec_in!W7=0,0,1000*11630*RES_hh_fec_in!W7/RES_hh_num_in!W7)</f>
        <v>6219.4488175861561</v>
      </c>
      <c r="X7" s="72">
        <f>IF(RES_hh_fec_in!X7=0,0,1000*11630*RES_hh_fec_in!X7/RES_hh_num_in!X7)</f>
        <v>4937.7541842304217</v>
      </c>
      <c r="Y7" s="72">
        <f>IF(RES_hh_fec_in!Y7=0,0,1000*11630*RES_hh_fec_in!Y7/RES_hh_num_in!Y7)</f>
        <v>3394.3287206191208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14598.863818375812</v>
      </c>
      <c r="D8" s="72">
        <f>IF(RES_hh_fec_in!D8=0,0,1000*11630*RES_hh_fec_in!D8/RES_hh_num_in!D8)</f>
        <v>14976.881339271047</v>
      </c>
      <c r="E8" s="72">
        <f>IF(RES_hh_fec_in!E8=0,0,1000*11630*RES_hh_fec_in!E8/RES_hh_num_in!E8)</f>
        <v>15639.337932112745</v>
      </c>
      <c r="F8" s="72">
        <f>IF(RES_hh_fec_in!F8=0,0,1000*11630*RES_hh_fec_in!F8/RES_hh_num_in!F8)</f>
        <v>15748.669344757542</v>
      </c>
      <c r="G8" s="72">
        <f>IF(RES_hh_fec_in!G8=0,0,1000*11630*RES_hh_fec_in!G8/RES_hh_num_in!G8)</f>
        <v>15621.429356930366</v>
      </c>
      <c r="H8" s="72">
        <f>IF(RES_hh_fec_in!H8=0,0,1000*11630*RES_hh_fec_in!H8/RES_hh_num_in!H8)</f>
        <v>15132.744407849577</v>
      </c>
      <c r="I8" s="72">
        <f>IF(RES_hh_fec_in!I8=0,0,1000*11630*RES_hh_fec_in!I8/RES_hh_num_in!I8)</f>
        <v>15427.161025506752</v>
      </c>
      <c r="J8" s="72">
        <f>IF(RES_hh_fec_in!J8=0,0,1000*11630*RES_hh_fec_in!J8/RES_hh_num_in!J8)</f>
        <v>14955.859696875428</v>
      </c>
      <c r="K8" s="72">
        <f>IF(RES_hh_fec_in!K8=0,0,1000*11630*RES_hh_fec_in!K8/RES_hh_num_in!K8)</f>
        <v>13465.082765439292</v>
      </c>
      <c r="L8" s="72">
        <f>IF(RES_hh_fec_in!L8=0,0,1000*11630*RES_hh_fec_in!L8/RES_hh_num_in!L8)</f>
        <v>15424.881805312918</v>
      </c>
      <c r="M8" s="72">
        <f>IF(RES_hh_fec_in!M8=0,0,1000*11630*RES_hh_fec_in!M8/RES_hh_num_in!M8)</f>
        <v>12893.682893257119</v>
      </c>
      <c r="N8" s="72">
        <f>IF(RES_hh_fec_in!N8=0,0,1000*11630*RES_hh_fec_in!N8/RES_hh_num_in!N8)</f>
        <v>12245.375218424224</v>
      </c>
      <c r="O8" s="72">
        <f>IF(RES_hh_fec_in!O8=0,0,1000*11630*RES_hh_fec_in!O8/RES_hh_num_in!O8)</f>
        <v>10848.574443870255</v>
      </c>
      <c r="P8" s="72">
        <f>IF(RES_hh_fec_in!P8=0,0,1000*11630*RES_hh_fec_in!P8/RES_hh_num_in!P8)</f>
        <v>9741.3988216737398</v>
      </c>
      <c r="Q8" s="72">
        <f>IF(RES_hh_fec_in!Q8=0,0,1000*11630*RES_hh_fec_in!Q8/RES_hh_num_in!Q8)</f>
        <v>8386.3264891496547</v>
      </c>
      <c r="R8" s="72">
        <f>IF(RES_hh_fec_in!R8=0,0,1000*11630*RES_hh_fec_in!R8/RES_hh_num_in!R8)</f>
        <v>8325.7703692883551</v>
      </c>
      <c r="S8" s="72">
        <f>IF(RES_hh_fec_in!S8=0,0,1000*11630*RES_hh_fec_in!S8/RES_hh_num_in!S8)</f>
        <v>8309.6253064567372</v>
      </c>
      <c r="T8" s="72">
        <f>IF(RES_hh_fec_in!T8=0,0,1000*11630*RES_hh_fec_in!T8/RES_hh_num_in!T8)</f>
        <v>8295.1335131555097</v>
      </c>
      <c r="U8" s="72">
        <f>IF(RES_hh_fec_in!U8=0,0,1000*11630*RES_hh_fec_in!U8/RES_hh_num_in!U8)</f>
        <v>7235.0087492041985</v>
      </c>
      <c r="V8" s="72">
        <f>IF(RES_hh_fec_in!V8=0,0,1000*11630*RES_hh_fec_in!V8/RES_hh_num_in!V8)</f>
        <v>6506.9301680270646</v>
      </c>
      <c r="W8" s="72">
        <f>IF(RES_hh_fec_in!W8=0,0,1000*11630*RES_hh_fec_in!W8/RES_hh_num_in!W8)</f>
        <v>5931.7859231498514</v>
      </c>
      <c r="X8" s="72">
        <f>IF(RES_hh_fec_in!X8=0,0,1000*11630*RES_hh_fec_in!X8/RES_hh_num_in!X8)</f>
        <v>4389.392115617231</v>
      </c>
      <c r="Y8" s="72">
        <f>IF(RES_hh_fec_in!Y8=0,0,1000*11630*RES_hh_fec_in!Y8/RES_hh_num_in!Y8)</f>
        <v>2608.6796707527647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14428.957119906147</v>
      </c>
      <c r="D9" s="72">
        <f>IF(RES_hh_fec_in!D9=0,0,1000*11630*RES_hh_fec_in!D9/RES_hh_num_in!D9)</f>
        <v>14203.583574595123</v>
      </c>
      <c r="E9" s="72">
        <f>IF(RES_hh_fec_in!E9=0,0,1000*11630*RES_hh_fec_in!E9/RES_hh_num_in!E9)</f>
        <v>14904.915872289492</v>
      </c>
      <c r="F9" s="72">
        <f>IF(RES_hh_fec_in!F9=0,0,1000*11630*RES_hh_fec_in!F9/RES_hh_num_in!F9)</f>
        <v>14664.668909672157</v>
      </c>
      <c r="G9" s="72">
        <f>IF(RES_hh_fec_in!G9=0,0,1000*11630*RES_hh_fec_in!G9/RES_hh_num_in!G9)</f>
        <v>14396.533469138916</v>
      </c>
      <c r="H9" s="72">
        <f>IF(RES_hh_fec_in!H9=0,0,1000*11630*RES_hh_fec_in!H9/RES_hh_num_in!H9)</f>
        <v>14096.500707216966</v>
      </c>
      <c r="I9" s="72">
        <f>IF(RES_hh_fec_in!I9=0,0,1000*11630*RES_hh_fec_in!I9/RES_hh_num_in!I9)</f>
        <v>13626.702909509027</v>
      </c>
      <c r="J9" s="72">
        <f>IF(RES_hh_fec_in!J9=0,0,1000*11630*RES_hh_fec_in!J9/RES_hh_num_in!J9)</f>
        <v>13588.562199205478</v>
      </c>
      <c r="K9" s="72">
        <f>IF(RES_hh_fec_in!K9=0,0,1000*11630*RES_hh_fec_in!K9/RES_hh_num_in!K9)</f>
        <v>15077.415307609481</v>
      </c>
      <c r="L9" s="72">
        <f>IF(RES_hh_fec_in!L9=0,0,1000*11630*RES_hh_fec_in!L9/RES_hh_num_in!L9)</f>
        <v>10835.998889439141</v>
      </c>
      <c r="M9" s="72">
        <f>IF(RES_hh_fec_in!M9=0,0,1000*11630*RES_hh_fec_in!M9/RES_hh_num_in!M9)</f>
        <v>11484.418764183411</v>
      </c>
      <c r="N9" s="72">
        <f>IF(RES_hh_fec_in!N9=0,0,1000*11630*RES_hh_fec_in!N9/RES_hh_num_in!N9)</f>
        <v>12236.73377206648</v>
      </c>
      <c r="O9" s="72">
        <f>IF(RES_hh_fec_in!O9=0,0,1000*11630*RES_hh_fec_in!O9/RES_hh_num_in!O9)</f>
        <v>10745.788897398756</v>
      </c>
      <c r="P9" s="72">
        <f>IF(RES_hh_fec_in!P9=0,0,1000*11630*RES_hh_fec_in!P9/RES_hh_num_in!P9)</f>
        <v>10334.203092670068</v>
      </c>
      <c r="Q9" s="72">
        <f>IF(RES_hh_fec_in!Q9=0,0,1000*11630*RES_hh_fec_in!Q9/RES_hh_num_in!Q9)</f>
        <v>8291.0536095376356</v>
      </c>
      <c r="R9" s="72">
        <f>IF(RES_hh_fec_in!R9=0,0,1000*11630*RES_hh_fec_in!R9/RES_hh_num_in!R9)</f>
        <v>7933.8585233098283</v>
      </c>
      <c r="S9" s="72">
        <f>IF(RES_hh_fec_in!S9=0,0,1000*11630*RES_hh_fec_in!S9/RES_hh_num_in!S9)</f>
        <v>8539.9511053238384</v>
      </c>
      <c r="T9" s="72">
        <f>IF(RES_hh_fec_in!T9=0,0,1000*11630*RES_hh_fec_in!T9/RES_hh_num_in!T9)</f>
        <v>8627.854714289977</v>
      </c>
      <c r="U9" s="72">
        <f>IF(RES_hh_fec_in!U9=0,0,1000*11630*RES_hh_fec_in!U9/RES_hh_num_in!U9)</f>
        <v>7862.6829253580072</v>
      </c>
      <c r="V9" s="72">
        <f>IF(RES_hh_fec_in!V9=0,0,1000*11630*RES_hh_fec_in!V9/RES_hh_num_in!V9)</f>
        <v>6712.9070329385568</v>
      </c>
      <c r="W9" s="72">
        <f>IF(RES_hh_fec_in!W9=0,0,1000*11630*RES_hh_fec_in!W9/RES_hh_num_in!W9)</f>
        <v>5882.020274618324</v>
      </c>
      <c r="X9" s="72">
        <f>IF(RES_hh_fec_in!X9=0,0,1000*11630*RES_hh_fec_in!X9/RES_hh_num_in!X9)</f>
        <v>4425.9937500464275</v>
      </c>
      <c r="Y9" s="72">
        <f>IF(RES_hh_fec_in!Y9=0,0,1000*11630*RES_hh_fec_in!Y9/RES_hh_num_in!Y9)</f>
        <v>2965.7088269955302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10308.464307403006</v>
      </c>
      <c r="D11" s="72">
        <f>IF(RES_hh_fec_in!D11=0,0,1000*11630*RES_hh_fec_in!D11/RES_hh_num_in!D11)</f>
        <v>10720.321128097239</v>
      </c>
      <c r="E11" s="72">
        <f>IF(RES_hh_fec_in!E11=0,0,1000*11630*RES_hh_fec_in!E11/RES_hh_num_in!E11)</f>
        <v>11336.379347533584</v>
      </c>
      <c r="F11" s="72">
        <f>IF(RES_hh_fec_in!F11=0,0,1000*11630*RES_hh_fec_in!F11/RES_hh_num_in!F11)</f>
        <v>10799.320211535096</v>
      </c>
      <c r="G11" s="72">
        <f>IF(RES_hh_fec_in!G11=0,0,1000*11630*RES_hh_fec_in!G11/RES_hh_num_in!G11)</f>
        <v>11136.424313480729</v>
      </c>
      <c r="H11" s="72">
        <f>IF(RES_hh_fec_in!H11=0,0,1000*11630*RES_hh_fec_in!H11/RES_hh_num_in!H11)</f>
        <v>11006.32478342566</v>
      </c>
      <c r="I11" s="72">
        <f>IF(RES_hh_fec_in!I11=0,0,1000*11630*RES_hh_fec_in!I11/RES_hh_num_in!I11)</f>
        <v>10944.350981068066</v>
      </c>
      <c r="J11" s="72">
        <f>IF(RES_hh_fec_in!J11=0,0,1000*11630*RES_hh_fec_in!J11/RES_hh_num_in!J11)</f>
        <v>10265.233643487598</v>
      </c>
      <c r="K11" s="72">
        <f>IF(RES_hh_fec_in!K11=0,0,1000*11630*RES_hh_fec_in!K11/RES_hh_num_in!K11)</f>
        <v>10058.283938687047</v>
      </c>
      <c r="L11" s="72">
        <f>IF(RES_hh_fec_in!L11=0,0,1000*11630*RES_hh_fec_in!L11/RES_hh_num_in!L11)</f>
        <v>11028.28481258469</v>
      </c>
      <c r="M11" s="72">
        <f>IF(RES_hh_fec_in!M11=0,0,1000*11630*RES_hh_fec_in!M11/RES_hh_num_in!M11)</f>
        <v>9314.0261826223432</v>
      </c>
      <c r="N11" s="72">
        <f>IF(RES_hh_fec_in!N11=0,0,1000*11630*RES_hh_fec_in!N11/RES_hh_num_in!N11)</f>
        <v>9725.2996968729476</v>
      </c>
      <c r="O11" s="72">
        <f>IF(RES_hh_fec_in!O11=0,0,1000*11630*RES_hh_fec_in!O11/RES_hh_num_in!O11)</f>
        <v>9039.543906224706</v>
      </c>
      <c r="P11" s="72">
        <f>IF(RES_hh_fec_in!P11=0,0,1000*11630*RES_hh_fec_in!P11/RES_hh_num_in!P11)</f>
        <v>8204.7002552629328</v>
      </c>
      <c r="Q11" s="72">
        <f>IF(RES_hh_fec_in!Q11=0,0,1000*11630*RES_hh_fec_in!Q11/RES_hh_num_in!Q11)</f>
        <v>7689.7308106380406</v>
      </c>
      <c r="R11" s="72">
        <f>IF(RES_hh_fec_in!R11=0,0,1000*11630*RES_hh_fec_in!R11/RES_hh_num_in!R11)</f>
        <v>8039.9136287208648</v>
      </c>
      <c r="S11" s="72">
        <f>IF(RES_hh_fec_in!S11=0,0,1000*11630*RES_hh_fec_in!S11/RES_hh_num_in!S11)</f>
        <v>7602.4845042007792</v>
      </c>
      <c r="T11" s="72">
        <f>IF(RES_hh_fec_in!T11=0,0,1000*11630*RES_hh_fec_in!T11/RES_hh_num_in!T11)</f>
        <v>7049.7658229519866</v>
      </c>
      <c r="U11" s="72">
        <f>IF(RES_hh_fec_in!U11=0,0,1000*11630*RES_hh_fec_in!U11/RES_hh_num_in!U11)</f>
        <v>6329.8131856980126</v>
      </c>
      <c r="V11" s="72">
        <f>IF(RES_hh_fec_in!V11=0,0,1000*11630*RES_hh_fec_in!V11/RES_hh_num_in!V11)</f>
        <v>5519.9683823417117</v>
      </c>
      <c r="W11" s="72">
        <f>IF(RES_hh_fec_in!W11=0,0,1000*11630*RES_hh_fec_in!W11/RES_hh_num_in!W11)</f>
        <v>5439.4368717446296</v>
      </c>
      <c r="X11" s="72">
        <f>IF(RES_hh_fec_in!X11=0,0,1000*11630*RES_hh_fec_in!X11/RES_hh_num_in!X11)</f>
        <v>3798.8193006175729</v>
      </c>
      <c r="Y11" s="72">
        <f>IF(RES_hh_fec_in!Y11=0,0,1000*11630*RES_hh_fec_in!Y11/RES_hh_num_in!Y11)</f>
        <v>2528.3476559213614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1788.5836450047991</v>
      </c>
      <c r="S12" s="72">
        <f>IF(RES_hh_fec_in!S12=0,0,1000*11630*RES_hh_fec_in!S12/RES_hh_num_in!S12)</f>
        <v>1869.7832024564036</v>
      </c>
      <c r="T12" s="72">
        <f>IF(RES_hh_fec_in!T12=0,0,1000*11630*RES_hh_fec_in!T12/RES_hh_num_in!T12)</f>
        <v>2033.0895990888114</v>
      </c>
      <c r="U12" s="72">
        <f>IF(RES_hh_fec_in!U12=0,0,1000*11630*RES_hh_fec_in!U12/RES_hh_num_in!U12)</f>
        <v>1992.7326798944323</v>
      </c>
      <c r="V12" s="72">
        <f>IF(RES_hh_fec_in!V12=0,0,1000*11630*RES_hh_fec_in!V12/RES_hh_num_in!V12)</f>
        <v>1920.6000892896752</v>
      </c>
      <c r="W12" s="72">
        <f>IF(RES_hh_fec_in!W12=0,0,1000*11630*RES_hh_fec_in!W12/RES_hh_num_in!W12)</f>
        <v>1674.2528546735107</v>
      </c>
      <c r="X12" s="72">
        <f>IF(RES_hh_fec_in!X12=0,0,1000*11630*RES_hh_fec_in!X12/RES_hh_num_in!X12)</f>
        <v>1152.8328538674921</v>
      </c>
      <c r="Y12" s="72">
        <f>IF(RES_hh_fec_in!Y12=0,0,1000*11630*RES_hh_fec_in!Y12/RES_hh_num_in!Y12)</f>
        <v>741.59848965557853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11274.703289798008</v>
      </c>
      <c r="D13" s="74">
        <f>IF(RES_hh_fec_in!D13=0,0,1000*11630*RES_hh_fec_in!D13/RES_hh_num_in!D13)</f>
        <v>10579.706306635479</v>
      </c>
      <c r="E13" s="74">
        <f>IF(RES_hh_fec_in!E13=0,0,1000*11630*RES_hh_fec_in!E13/RES_hh_num_in!E13)</f>
        <v>11764.309655715864</v>
      </c>
      <c r="F13" s="74">
        <f>IF(RES_hh_fec_in!F13=0,0,1000*11630*RES_hh_fec_in!F13/RES_hh_num_in!F13)</f>
        <v>12104.741267552512</v>
      </c>
      <c r="G13" s="74">
        <f>IF(RES_hh_fec_in!G13=0,0,1000*11630*RES_hh_fec_in!G13/RES_hh_num_in!G13)</f>
        <v>9069.0072803880757</v>
      </c>
      <c r="H13" s="74">
        <f>IF(RES_hh_fec_in!H13=0,0,1000*11630*RES_hh_fec_in!H13/RES_hh_num_in!H13)</f>
        <v>11148.478749664871</v>
      </c>
      <c r="I13" s="74">
        <f>IF(RES_hh_fec_in!I13=0,0,1000*11630*RES_hh_fec_in!I13/RES_hh_num_in!I13)</f>
        <v>13986.062797901144</v>
      </c>
      <c r="J13" s="74">
        <f>IF(RES_hh_fec_in!J13=0,0,1000*11630*RES_hh_fec_in!J13/RES_hh_num_in!J13)</f>
        <v>11346.3007342823</v>
      </c>
      <c r="K13" s="74">
        <f>IF(RES_hh_fec_in!K13=0,0,1000*11630*RES_hh_fec_in!K13/RES_hh_num_in!K13)</f>
        <v>12332.79550553507</v>
      </c>
      <c r="L13" s="74">
        <f>IF(RES_hh_fec_in!L13=0,0,1000*11630*RES_hh_fec_in!L13/RES_hh_num_in!L13)</f>
        <v>8576.7317344628336</v>
      </c>
      <c r="M13" s="74">
        <f>IF(RES_hh_fec_in!M13=0,0,1000*11630*RES_hh_fec_in!M13/RES_hh_num_in!M13)</f>
        <v>4402.2034000183876</v>
      </c>
      <c r="N13" s="74">
        <f>IF(RES_hh_fec_in!N13=0,0,1000*11630*RES_hh_fec_in!N13/RES_hh_num_in!N13)</f>
        <v>12916.933930861091</v>
      </c>
      <c r="O13" s="74">
        <f>IF(RES_hh_fec_in!O13=0,0,1000*11630*RES_hh_fec_in!O13/RES_hh_num_in!O13)</f>
        <v>9026.0749415346218</v>
      </c>
      <c r="P13" s="74">
        <f>IF(RES_hh_fec_in!P13=0,0,1000*11630*RES_hh_fec_in!P13/RES_hh_num_in!P13)</f>
        <v>16011.621265843203</v>
      </c>
      <c r="Q13" s="74">
        <f>IF(RES_hh_fec_in!Q13=0,0,1000*11630*RES_hh_fec_in!Q13/RES_hh_num_in!Q13)</f>
        <v>11473.665803276324</v>
      </c>
      <c r="R13" s="74">
        <f>IF(RES_hh_fec_in!R13=0,0,1000*11630*RES_hh_fec_in!R13/RES_hh_num_in!R13)</f>
        <v>11353.417143445473</v>
      </c>
      <c r="S13" s="74">
        <f>IF(RES_hh_fec_in!S13=0,0,1000*11630*RES_hh_fec_in!S13/RES_hh_num_in!S13)</f>
        <v>6905.5044491422168</v>
      </c>
      <c r="T13" s="74">
        <f>IF(RES_hh_fec_in!T13=0,0,1000*11630*RES_hh_fec_in!T13/RES_hh_num_in!T13)</f>
        <v>6182.5099757181042</v>
      </c>
      <c r="U13" s="74">
        <f>IF(RES_hh_fec_in!U13=0,0,1000*11630*RES_hh_fec_in!U13/RES_hh_num_in!U13)</f>
        <v>5212.7369159696455</v>
      </c>
      <c r="V13" s="74">
        <f>IF(RES_hh_fec_in!V13=0,0,1000*11630*RES_hh_fec_in!V13/RES_hh_num_in!V13)</f>
        <v>6589.1102682958617</v>
      </c>
      <c r="W13" s="74">
        <f>IF(RES_hh_fec_in!W13=0,0,1000*11630*RES_hh_fec_in!W13/RES_hh_num_in!W13)</f>
        <v>5315.7169606156294</v>
      </c>
      <c r="X13" s="74">
        <f>IF(RES_hh_fec_in!X13=0,0,1000*11630*RES_hh_fec_in!X13/RES_hh_num_in!X13)</f>
        <v>3566.0301718718865</v>
      </c>
      <c r="Y13" s="74">
        <f>IF(RES_hh_fec_in!Y13=0,0,1000*11630*RES_hh_fec_in!Y13/RES_hh_num_in!Y13)</f>
        <v>2384.4050696842587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65.375239901517574</v>
      </c>
      <c r="D14" s="76">
        <f>IF(RES_hh_fec_in!D14=0,0,1000*11630*RES_hh_fec_in!D14/RES_hh_num_in!D14)</f>
        <v>70.984812377019679</v>
      </c>
      <c r="E14" s="76">
        <f>IF(RES_hh_fec_in!E14=0,0,1000*11630*RES_hh_fec_in!E14/RES_hh_num_in!E14)</f>
        <v>73.18068372264905</v>
      </c>
      <c r="F14" s="76">
        <f>IF(RES_hh_fec_in!F14=0,0,1000*11630*RES_hh_fec_in!F14/RES_hh_num_in!F14)</f>
        <v>74.743747320867001</v>
      </c>
      <c r="G14" s="76">
        <f>IF(RES_hh_fec_in!G14=0,0,1000*11630*RES_hh_fec_in!G14/RES_hh_num_in!G14)</f>
        <v>71.834718770672779</v>
      </c>
      <c r="H14" s="76">
        <f>IF(RES_hh_fec_in!H14=0,0,1000*11630*RES_hh_fec_in!H14/RES_hh_num_in!H14)</f>
        <v>69.53439909417439</v>
      </c>
      <c r="I14" s="76">
        <f>IF(RES_hh_fec_in!I14=0,0,1000*11630*RES_hh_fec_in!I14/RES_hh_num_in!I14)</f>
        <v>66.905752498044336</v>
      </c>
      <c r="J14" s="76">
        <f>IF(RES_hh_fec_in!J14=0,0,1000*11630*RES_hh_fec_in!J14/RES_hh_num_in!J14)</f>
        <v>61.646782159137025</v>
      </c>
      <c r="K14" s="76">
        <f>IF(RES_hh_fec_in!K14=0,0,1000*11630*RES_hh_fec_in!K14/RES_hh_num_in!K14)</f>
        <v>66.374315545735286</v>
      </c>
      <c r="L14" s="76">
        <f>IF(RES_hh_fec_in!L14=0,0,1000*11630*RES_hh_fec_in!L14/RES_hh_num_in!L14)</f>
        <v>61.605387129566232</v>
      </c>
      <c r="M14" s="76">
        <f>IF(RES_hh_fec_in!M14=0,0,1000*11630*RES_hh_fec_in!M14/RES_hh_num_in!M14)</f>
        <v>51.538022661878422</v>
      </c>
      <c r="N14" s="76">
        <f>IF(RES_hh_fec_in!N14=0,0,1000*11630*RES_hh_fec_in!N14/RES_hh_num_in!N14)</f>
        <v>55.143156177389784</v>
      </c>
      <c r="O14" s="76">
        <f>IF(RES_hh_fec_in!O14=0,0,1000*11630*RES_hh_fec_in!O14/RES_hh_num_in!O14)</f>
        <v>49.40934567234293</v>
      </c>
      <c r="P14" s="76">
        <f>IF(RES_hh_fec_in!P14=0,0,1000*11630*RES_hh_fec_in!P14/RES_hh_num_in!P14)</f>
        <v>54.16543244546785</v>
      </c>
      <c r="Q14" s="76">
        <f>IF(RES_hh_fec_in!Q14=0,0,1000*11630*RES_hh_fec_in!Q14/RES_hh_num_in!Q14)</f>
        <v>60.069681469062246</v>
      </c>
      <c r="R14" s="76">
        <f>IF(RES_hh_fec_in!R14=0,0,1000*11630*RES_hh_fec_in!R14/RES_hh_num_in!R14)</f>
        <v>50.217846811328101</v>
      </c>
      <c r="S14" s="76">
        <f>IF(RES_hh_fec_in!S14=0,0,1000*11630*RES_hh_fec_in!S14/RES_hh_num_in!S14)</f>
        <v>44.348612935707301</v>
      </c>
      <c r="T14" s="76">
        <f>IF(RES_hh_fec_in!T14=0,0,1000*11630*RES_hh_fec_in!T14/RES_hh_num_in!T14)</f>
        <v>46.645436964486983</v>
      </c>
      <c r="U14" s="76">
        <f>IF(RES_hh_fec_in!U14=0,0,1000*11630*RES_hh_fec_in!U14/RES_hh_num_in!U14)</f>
        <v>38.550177564552413</v>
      </c>
      <c r="V14" s="76">
        <f>IF(RES_hh_fec_in!V14=0,0,1000*11630*RES_hh_fec_in!V14/RES_hh_num_in!V14)</f>
        <v>38.831015874689989</v>
      </c>
      <c r="W14" s="76">
        <f>IF(RES_hh_fec_in!W14=0,0,1000*11630*RES_hh_fec_in!W14/RES_hh_num_in!W14)</f>
        <v>29.1222349220319</v>
      </c>
      <c r="X14" s="76">
        <f>IF(RES_hh_fec_in!X14=0,0,1000*11630*RES_hh_fec_in!X14/RES_hh_num_in!X14)</f>
        <v>22.831185208697423</v>
      </c>
      <c r="Y14" s="76">
        <f>IF(RES_hh_fec_in!Y14=0,0,1000*11630*RES_hh_fec_in!Y14/RES_hh_num_in!Y14)</f>
        <v>15.285516235050231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5.2767922209883914E-3</v>
      </c>
      <c r="D15" s="69">
        <f t="shared" si="0"/>
        <v>2.9687553646436368E-2</v>
      </c>
      <c r="E15" s="69">
        <f t="shared" si="0"/>
        <v>5.9867556366741161E-2</v>
      </c>
      <c r="F15" s="69">
        <f t="shared" si="0"/>
        <v>9.2073866348305181E-2</v>
      </c>
      <c r="G15" s="69">
        <f t="shared" si="0"/>
        <v>0.14018505065962589</v>
      </c>
      <c r="H15" s="69">
        <f t="shared" si="0"/>
        <v>0.51122765255021763</v>
      </c>
      <c r="I15" s="69">
        <f t="shared" si="0"/>
        <v>0.56636885024355632</v>
      </c>
      <c r="J15" s="69">
        <f t="shared" si="0"/>
        <v>0.77741347925729076</v>
      </c>
      <c r="K15" s="69">
        <f t="shared" si="0"/>
        <v>0.73583827874135743</v>
      </c>
      <c r="L15" s="69">
        <f t="shared" si="0"/>
        <v>2.5066534541201038</v>
      </c>
      <c r="M15" s="69">
        <f t="shared" si="0"/>
        <v>1.3374755332885366</v>
      </c>
      <c r="N15" s="69">
        <f t="shared" si="0"/>
        <v>1.1974022847920112</v>
      </c>
      <c r="O15" s="69">
        <f t="shared" si="0"/>
        <v>1.1639888804119327</v>
      </c>
      <c r="P15" s="69">
        <f t="shared" si="0"/>
        <v>1.2548543175385598</v>
      </c>
      <c r="Q15" s="69">
        <f t="shared" si="0"/>
        <v>0.79364521662143317</v>
      </c>
      <c r="R15" s="69">
        <f t="shared" si="0"/>
        <v>1.0554359246011487</v>
      </c>
      <c r="S15" s="69">
        <f t="shared" si="0"/>
        <v>0.8026727054490479</v>
      </c>
      <c r="T15" s="69">
        <f t="shared" si="0"/>
        <v>1.0509807724692031</v>
      </c>
      <c r="U15" s="69">
        <f t="shared" si="0"/>
        <v>0.83131545295255449</v>
      </c>
      <c r="V15" s="69">
        <f t="shared" si="0"/>
        <v>1.8256953390340296</v>
      </c>
      <c r="W15" s="69">
        <f t="shared" si="0"/>
        <v>2.0000116792832845</v>
      </c>
      <c r="X15" s="69">
        <f t="shared" si="0"/>
        <v>4.5843974982580074</v>
      </c>
      <c r="Y15" s="69">
        <f t="shared" si="0"/>
        <v>0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5.2767922209883914E-3</v>
      </c>
      <c r="D16" s="72">
        <f>IF(RES_hh_fec_in!D16=0,0,1000*11630*RES_hh_fec_in!D16/RES_hh_num_in!D$3)</f>
        <v>2.9687553646436368E-2</v>
      </c>
      <c r="E16" s="72">
        <f>IF(RES_hh_fec_in!E16=0,0,1000*11630*RES_hh_fec_in!E16/RES_hh_num_in!E$3)</f>
        <v>5.9867556366741161E-2</v>
      </c>
      <c r="F16" s="72">
        <f>IF(RES_hh_fec_in!F16=0,0,1000*11630*RES_hh_fec_in!F16/RES_hh_num_in!F$3)</f>
        <v>9.2073866348305181E-2</v>
      </c>
      <c r="G16" s="72">
        <f>IF(RES_hh_fec_in!G16=0,0,1000*11630*RES_hh_fec_in!G16/RES_hh_num_in!G$3)</f>
        <v>0.14018505065962589</v>
      </c>
      <c r="H16" s="72">
        <f>IF(RES_hh_fec_in!H16=0,0,1000*11630*RES_hh_fec_in!H16/RES_hh_num_in!H$3)</f>
        <v>0.51122765255021763</v>
      </c>
      <c r="I16" s="72">
        <f>IF(RES_hh_fec_in!I16=0,0,1000*11630*RES_hh_fec_in!I16/RES_hh_num_in!I$3)</f>
        <v>0.56636885024355632</v>
      </c>
      <c r="J16" s="72">
        <f>IF(RES_hh_fec_in!J16=0,0,1000*11630*RES_hh_fec_in!J16/RES_hh_num_in!J$3)</f>
        <v>0.77741347925729076</v>
      </c>
      <c r="K16" s="72">
        <f>IF(RES_hh_fec_in!K16=0,0,1000*11630*RES_hh_fec_in!K16/RES_hh_num_in!K$3)</f>
        <v>0.73583827874135743</v>
      </c>
      <c r="L16" s="72">
        <f>IF(RES_hh_fec_in!L16=0,0,1000*11630*RES_hh_fec_in!L16/RES_hh_num_in!L$3)</f>
        <v>2.5066534541201038</v>
      </c>
      <c r="M16" s="72">
        <f>IF(RES_hh_fec_in!M16=0,0,1000*11630*RES_hh_fec_in!M16/RES_hh_num_in!M$3)</f>
        <v>1.3374755332885366</v>
      </c>
      <c r="N16" s="72">
        <f>IF(RES_hh_fec_in!N16=0,0,1000*11630*RES_hh_fec_in!N16/RES_hh_num_in!N$3)</f>
        <v>1.1974022847920112</v>
      </c>
      <c r="O16" s="72">
        <f>IF(RES_hh_fec_in!O16=0,0,1000*11630*RES_hh_fec_in!O16/RES_hh_num_in!O$3)</f>
        <v>1.1639888804119327</v>
      </c>
      <c r="P16" s="72">
        <f>IF(RES_hh_fec_in!P16=0,0,1000*11630*RES_hh_fec_in!P16/RES_hh_num_in!P$3)</f>
        <v>1.2548543175385598</v>
      </c>
      <c r="Q16" s="72">
        <f>IF(RES_hh_fec_in!Q16=0,0,1000*11630*RES_hh_fec_in!Q16/RES_hh_num_in!Q$3)</f>
        <v>0.79364521662143317</v>
      </c>
      <c r="R16" s="72">
        <f>IF(RES_hh_fec_in!R16=0,0,1000*11630*RES_hh_fec_in!R16/RES_hh_num_in!R$3)</f>
        <v>1.0554359246011487</v>
      </c>
      <c r="S16" s="72">
        <f>IF(RES_hh_fec_in!S16=0,0,1000*11630*RES_hh_fec_in!S16/RES_hh_num_in!S$3)</f>
        <v>0.8026727054490479</v>
      </c>
      <c r="T16" s="72">
        <f>IF(RES_hh_fec_in!T16=0,0,1000*11630*RES_hh_fec_in!T16/RES_hh_num_in!T$3)</f>
        <v>1.0509807724692031</v>
      </c>
      <c r="U16" s="72">
        <f>IF(RES_hh_fec_in!U16=0,0,1000*11630*RES_hh_fec_in!U16/RES_hh_num_in!U$3)</f>
        <v>0.83131545295255449</v>
      </c>
      <c r="V16" s="72">
        <f>IF(RES_hh_fec_in!V16=0,0,1000*11630*RES_hh_fec_in!V16/RES_hh_num_in!V$3)</f>
        <v>1.8256953390340296</v>
      </c>
      <c r="W16" s="72">
        <f>IF(RES_hh_fec_in!W16=0,0,1000*11630*RES_hh_fec_in!W16/RES_hh_num_in!W$3)</f>
        <v>2.0000116792832845</v>
      </c>
      <c r="X16" s="72">
        <f>IF(RES_hh_fec_in!X16=0,0,1000*11630*RES_hh_fec_in!X16/RES_hh_num_in!X$3)</f>
        <v>4.5843974982580074</v>
      </c>
      <c r="Y16" s="72">
        <f>IF(RES_hh_fec_in!Y16=0,0,1000*11630*RES_hh_fec_in!Y16/RES_hh_num_in!Y$3)</f>
        <v>0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2077.3116154807262</v>
      </c>
      <c r="D17" s="69">
        <f>IF(RES_hh_fec_in!D17=0,0,1000*11630*RES_hh_fec_in!D17/RES_hh_num_in!D17)</f>
        <v>2113.5692995904233</v>
      </c>
      <c r="E17" s="69">
        <f>IF(RES_hh_fec_in!E17=0,0,1000*11630*RES_hh_fec_in!E17/RES_hh_num_in!E17)</f>
        <v>2166.6055197665032</v>
      </c>
      <c r="F17" s="69">
        <f>IF(RES_hh_fec_in!F17=0,0,1000*11630*RES_hh_fec_in!F17/RES_hh_num_in!F17)</f>
        <v>2045.9975213002433</v>
      </c>
      <c r="G17" s="69">
        <f>IF(RES_hh_fec_in!G17=0,0,1000*11630*RES_hh_fec_in!G17/RES_hh_num_in!G17)</f>
        <v>2085.372987827036</v>
      </c>
      <c r="H17" s="69">
        <f>IF(RES_hh_fec_in!H17=0,0,1000*11630*RES_hh_fec_in!H17/RES_hh_num_in!H17)</f>
        <v>2276.7361902739335</v>
      </c>
      <c r="I17" s="69">
        <f>IF(RES_hh_fec_in!I17=0,0,1000*11630*RES_hh_fec_in!I17/RES_hh_num_in!I17)</f>
        <v>2211.5993135350068</v>
      </c>
      <c r="J17" s="69">
        <f>IF(RES_hh_fec_in!J17=0,0,1000*11630*RES_hh_fec_in!J17/RES_hh_num_in!J17)</f>
        <v>2423.4995847595055</v>
      </c>
      <c r="K17" s="69">
        <f>IF(RES_hh_fec_in!K17=0,0,1000*11630*RES_hh_fec_in!K17/RES_hh_num_in!K17)</f>
        <v>2304.3451130060912</v>
      </c>
      <c r="L17" s="69">
        <f>IF(RES_hh_fec_in!L17=0,0,1000*11630*RES_hh_fec_in!L17/RES_hh_num_in!L17)</f>
        <v>2436.9152166017329</v>
      </c>
      <c r="M17" s="69">
        <f>IF(RES_hh_fec_in!M17=0,0,1000*11630*RES_hh_fec_in!M17/RES_hh_num_in!M17)</f>
        <v>2187.4268663399134</v>
      </c>
      <c r="N17" s="69">
        <f>IF(RES_hh_fec_in!N17=0,0,1000*11630*RES_hh_fec_in!N17/RES_hh_num_in!N17)</f>
        <v>2289.0637101911775</v>
      </c>
      <c r="O17" s="69">
        <f>IF(RES_hh_fec_in!O17=0,0,1000*11630*RES_hh_fec_in!O17/RES_hh_num_in!O17)</f>
        <v>2212.3635103414449</v>
      </c>
      <c r="P17" s="69">
        <f>IF(RES_hh_fec_in!P17=0,0,1000*11630*RES_hh_fec_in!P17/RES_hh_num_in!P17)</f>
        <v>1994.5759020352557</v>
      </c>
      <c r="Q17" s="69">
        <f>IF(RES_hh_fec_in!Q17=0,0,1000*11630*RES_hh_fec_in!Q17/RES_hh_num_in!Q17)</f>
        <v>2169.8665519138317</v>
      </c>
      <c r="R17" s="69">
        <f>IF(RES_hh_fec_in!R17=0,0,1000*11630*RES_hh_fec_in!R17/RES_hh_num_in!R17)</f>
        <v>2230.7560289798002</v>
      </c>
      <c r="S17" s="69">
        <f>IF(RES_hh_fec_in!S17=0,0,1000*11630*RES_hh_fec_in!S17/RES_hh_num_in!S17)</f>
        <v>1953.7198789284992</v>
      </c>
      <c r="T17" s="69">
        <f>IF(RES_hh_fec_in!T17=0,0,1000*11630*RES_hh_fec_in!T17/RES_hh_num_in!T17)</f>
        <v>2044.4481097502396</v>
      </c>
      <c r="U17" s="69">
        <f>IF(RES_hh_fec_in!U17=0,0,1000*11630*RES_hh_fec_in!U17/RES_hh_num_in!U17)</f>
        <v>1897.0879961125131</v>
      </c>
      <c r="V17" s="69">
        <f>IF(RES_hh_fec_in!V17=0,0,1000*11630*RES_hh_fec_in!V17/RES_hh_num_in!V17)</f>
        <v>2070.8982123288292</v>
      </c>
      <c r="W17" s="69">
        <f>IF(RES_hh_fec_in!W17=0,0,1000*11630*RES_hh_fec_in!W17/RES_hh_num_in!W17)</f>
        <v>2133.223692041252</v>
      </c>
      <c r="X17" s="69">
        <f>IF(RES_hh_fec_in!X17=0,0,1000*11630*RES_hh_fec_in!X17/RES_hh_num_in!X17)</f>
        <v>1871.6032385355586</v>
      </c>
      <c r="Y17" s="69">
        <f>IF(RES_hh_fec_in!Y17=0,0,1000*11630*RES_hh_fec_in!Y17/RES_hh_num_in!Y17)</f>
        <v>1750.5572044528992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3327.0769170725926</v>
      </c>
      <c r="D18" s="72">
        <f>IF(RES_hh_fec_in!D18=0,0,1000*11630*RES_hh_fec_in!D18/RES_hh_num_in!D18)</f>
        <v>2222.8710464234628</v>
      </c>
      <c r="E18" s="72">
        <f>IF(RES_hh_fec_in!E18=0,0,1000*11630*RES_hh_fec_in!E18/RES_hh_num_in!E18)</f>
        <v>2074.4036082720122</v>
      </c>
      <c r="F18" s="72">
        <f>IF(RES_hh_fec_in!F18=0,0,1000*11630*RES_hh_fec_in!F18/RES_hh_num_in!F18)</f>
        <v>2178.5372102762212</v>
      </c>
      <c r="G18" s="72">
        <f>IF(RES_hh_fec_in!G18=0,0,1000*11630*RES_hh_fec_in!G18/RES_hh_num_in!G18)</f>
        <v>2612.6551157833201</v>
      </c>
      <c r="H18" s="72">
        <f>IF(RES_hh_fec_in!H18=0,0,1000*11630*RES_hh_fec_in!H18/RES_hh_num_in!H18)</f>
        <v>2334.6464449134514</v>
      </c>
      <c r="I18" s="72">
        <f>IF(RES_hh_fec_in!I18=0,0,1000*11630*RES_hh_fec_in!I18/RES_hh_num_in!I18)</f>
        <v>2446.1455160099122</v>
      </c>
      <c r="J18" s="72">
        <f>IF(RES_hh_fec_in!J18=0,0,1000*11630*RES_hh_fec_in!J18/RES_hh_num_in!J18)</f>
        <v>2498.1671065496244</v>
      </c>
      <c r="K18" s="72">
        <f>IF(RES_hh_fec_in!K18=0,0,1000*11630*RES_hh_fec_in!K18/RES_hh_num_in!K18)</f>
        <v>2411.9527667891425</v>
      </c>
      <c r="L18" s="72">
        <f>IF(RES_hh_fec_in!L18=0,0,1000*11630*RES_hh_fec_in!L18/RES_hh_num_in!L18)</f>
        <v>3383.187190750361</v>
      </c>
      <c r="M18" s="72">
        <f>IF(RES_hh_fec_in!M18=0,0,1000*11630*RES_hh_fec_in!M18/RES_hh_num_in!M18)</f>
        <v>2700.6897922315334</v>
      </c>
      <c r="N18" s="72">
        <f>IF(RES_hh_fec_in!N18=0,0,1000*11630*RES_hh_fec_in!N18/RES_hh_num_in!N18)</f>
        <v>2193.2790925643453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2485.3238606767973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1862.6535557396237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2248.6381777027655</v>
      </c>
      <c r="D19" s="72">
        <f>IF(RES_hh_fec_in!D19=0,0,1000*11630*RES_hh_fec_in!D19/RES_hh_num_in!D19)</f>
        <v>2252.0242352270648</v>
      </c>
      <c r="E19" s="72">
        <f>IF(RES_hh_fec_in!E19=0,0,1000*11630*RES_hh_fec_in!E19/RES_hh_num_in!E19)</f>
        <v>2376.9196410463865</v>
      </c>
      <c r="F19" s="72">
        <f>IF(RES_hh_fec_in!F19=0,0,1000*11630*RES_hh_fec_in!F19/RES_hh_num_in!F19)</f>
        <v>2360.9868898747213</v>
      </c>
      <c r="G19" s="72">
        <f>IF(RES_hh_fec_in!G19=0,0,1000*11630*RES_hh_fec_in!G19/RES_hh_num_in!G19)</f>
        <v>2547.4253090499128</v>
      </c>
      <c r="H19" s="72">
        <f>IF(RES_hh_fec_in!H19=0,0,1000*11630*RES_hh_fec_in!H19/RES_hh_num_in!H19)</f>
        <v>2697.3873395529849</v>
      </c>
      <c r="I19" s="72">
        <f>IF(RES_hh_fec_in!I19=0,0,1000*11630*RES_hh_fec_in!I19/RES_hh_num_in!I19)</f>
        <v>2535.3603361591486</v>
      </c>
      <c r="J19" s="72">
        <f>IF(RES_hh_fec_in!J19=0,0,1000*11630*RES_hh_fec_in!J19/RES_hh_num_in!J19)</f>
        <v>2769.3903746604819</v>
      </c>
      <c r="K19" s="72">
        <f>IF(RES_hh_fec_in!K19=0,0,1000*11630*RES_hh_fec_in!K19/RES_hh_num_in!K19)</f>
        <v>2689.8307886083262</v>
      </c>
      <c r="L19" s="72">
        <f>IF(RES_hh_fec_in!L19=0,0,1000*11630*RES_hh_fec_in!L19/RES_hh_num_in!L19)</f>
        <v>2132.5198030434021</v>
      </c>
      <c r="M19" s="72">
        <f>IF(RES_hh_fec_in!M19=0,0,1000*11630*RES_hh_fec_in!M19/RES_hh_num_in!M19)</f>
        <v>2602.0296480950319</v>
      </c>
      <c r="N19" s="72">
        <f>IF(RES_hh_fec_in!N19=0,0,1000*11630*RES_hh_fec_in!N19/RES_hh_num_in!N19)</f>
        <v>2558.990339844861</v>
      </c>
      <c r="O19" s="72">
        <f>IF(RES_hh_fec_in!O19=0,0,1000*11630*RES_hh_fec_in!O19/RES_hh_num_in!O19)</f>
        <v>2409.7153704543412</v>
      </c>
      <c r="P19" s="72">
        <f>IF(RES_hh_fec_in!P19=0,0,1000*11630*RES_hh_fec_in!P19/RES_hh_num_in!P19)</f>
        <v>2487.3392053470347</v>
      </c>
      <c r="Q19" s="72">
        <f>IF(RES_hh_fec_in!Q19=0,0,1000*11630*RES_hh_fec_in!Q19/RES_hh_num_in!Q19)</f>
        <v>1942.727927615849</v>
      </c>
      <c r="R19" s="72">
        <f>IF(RES_hh_fec_in!R19=0,0,1000*11630*RES_hh_fec_in!R19/RES_hh_num_in!R19)</f>
        <v>1998.2463925110567</v>
      </c>
      <c r="S19" s="72">
        <f>IF(RES_hh_fec_in!S19=0,0,1000*11630*RES_hh_fec_in!S19/RES_hh_num_in!S19)</f>
        <v>2110.2397563890891</v>
      </c>
      <c r="T19" s="72">
        <f>IF(RES_hh_fec_in!T19=0,0,1000*11630*RES_hh_fec_in!T19/RES_hh_num_in!T19)</f>
        <v>1914.5273592981366</v>
      </c>
      <c r="U19" s="72">
        <f>IF(RES_hh_fec_in!U19=0,0,1000*11630*RES_hh_fec_in!U19/RES_hh_num_in!U19)</f>
        <v>1793.1802068463378</v>
      </c>
      <c r="V19" s="72">
        <f>IF(RES_hh_fec_in!V19=0,0,1000*11630*RES_hh_fec_in!V19/RES_hh_num_in!V19)</f>
        <v>1917.3156648486292</v>
      </c>
      <c r="W19" s="72">
        <f>IF(RES_hh_fec_in!W19=0,0,1000*11630*RES_hh_fec_in!W19/RES_hh_num_in!W19)</f>
        <v>1799.1686400000244</v>
      </c>
      <c r="X19" s="72">
        <f>IF(RES_hh_fec_in!X19=0,0,1000*11630*RES_hh_fec_in!X19/RES_hh_num_in!X19)</f>
        <v>1608.3684696698572</v>
      </c>
      <c r="Y19" s="72">
        <f>IF(RES_hh_fec_in!Y19=0,0,1000*11630*RES_hh_fec_in!Y19/RES_hh_num_in!Y19)</f>
        <v>1997.0358823434556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2704.5499473498435</v>
      </c>
      <c r="D20" s="72">
        <f>IF(RES_hh_fec_in!D20=0,0,1000*11630*RES_hh_fec_in!D20/RES_hh_num_in!D20)</f>
        <v>2858.1215094039276</v>
      </c>
      <c r="E20" s="72">
        <f>IF(RES_hh_fec_in!E20=0,0,1000*11630*RES_hh_fec_in!E20/RES_hh_num_in!E20)</f>
        <v>2447.6784504605894</v>
      </c>
      <c r="F20" s="72">
        <f>IF(RES_hh_fec_in!F20=0,0,1000*11630*RES_hh_fec_in!F20/RES_hh_num_in!F20)</f>
        <v>2292.9605882450323</v>
      </c>
      <c r="G20" s="72">
        <f>IF(RES_hh_fec_in!G20=0,0,1000*11630*RES_hh_fec_in!G20/RES_hh_num_in!G20)</f>
        <v>2819.8403150413815</v>
      </c>
      <c r="H20" s="72">
        <f>IF(RES_hh_fec_in!H20=0,0,1000*11630*RES_hh_fec_in!H20/RES_hh_num_in!H20)</f>
        <v>2951.6790803052777</v>
      </c>
      <c r="I20" s="72">
        <f>IF(RES_hh_fec_in!I20=0,0,1000*11630*RES_hh_fec_in!I20/RES_hh_num_in!I20)</f>
        <v>2411.4089611913814</v>
      </c>
      <c r="J20" s="72">
        <f>IF(RES_hh_fec_in!J20=0,0,1000*11630*RES_hh_fec_in!J20/RES_hh_num_in!J20)</f>
        <v>2022.7630439216086</v>
      </c>
      <c r="K20" s="72">
        <f>IF(RES_hh_fec_in!K20=0,0,1000*11630*RES_hh_fec_in!K20/RES_hh_num_in!K20)</f>
        <v>3295.1617484310696</v>
      </c>
      <c r="L20" s="72">
        <f>IF(RES_hh_fec_in!L20=0,0,1000*11630*RES_hh_fec_in!L20/RES_hh_num_in!L20)</f>
        <v>3511.5846841754346</v>
      </c>
      <c r="M20" s="72">
        <f>IF(RES_hh_fec_in!M20=0,0,1000*11630*RES_hh_fec_in!M20/RES_hh_num_in!M20)</f>
        <v>3038.3057359161849</v>
      </c>
      <c r="N20" s="72">
        <f>IF(RES_hh_fec_in!N20=0,0,1000*11630*RES_hh_fec_in!N20/RES_hh_num_in!N20)</f>
        <v>2830.8984777754836</v>
      </c>
      <c r="O20" s="72">
        <f>IF(RES_hh_fec_in!O20=0,0,1000*11630*RES_hh_fec_in!O20/RES_hh_num_in!O20)</f>
        <v>2697.224011734535</v>
      </c>
      <c r="P20" s="72">
        <f>IF(RES_hh_fec_in!P20=0,0,1000*11630*RES_hh_fec_in!P20/RES_hh_num_in!P20)</f>
        <v>2381.9010570428786</v>
      </c>
      <c r="Q20" s="72">
        <f>IF(RES_hh_fec_in!Q20=0,0,1000*11630*RES_hh_fec_in!Q20/RES_hh_num_in!Q20)</f>
        <v>2277.1945678553998</v>
      </c>
      <c r="R20" s="72">
        <f>IF(RES_hh_fec_in!R20=0,0,1000*11630*RES_hh_fec_in!R20/RES_hh_num_in!R20)</f>
        <v>2318.4128945592752</v>
      </c>
      <c r="S20" s="72">
        <f>IF(RES_hh_fec_in!S20=0,0,1000*11630*RES_hh_fec_in!S20/RES_hh_num_in!S20)</f>
        <v>2132.7128269815103</v>
      </c>
      <c r="T20" s="72">
        <f>IF(RES_hh_fec_in!T20=0,0,1000*11630*RES_hh_fec_in!T20/RES_hh_num_in!T20)</f>
        <v>2166.1964929849819</v>
      </c>
      <c r="U20" s="72">
        <f>IF(RES_hh_fec_in!U20=0,0,1000*11630*RES_hh_fec_in!U20/RES_hh_num_in!U20)</f>
        <v>2112.0155706368132</v>
      </c>
      <c r="V20" s="72">
        <f>IF(RES_hh_fec_in!V20=0,0,1000*11630*RES_hh_fec_in!V20/RES_hh_num_in!V20)</f>
        <v>2240.5939274894858</v>
      </c>
      <c r="W20" s="72">
        <f>IF(RES_hh_fec_in!W20=0,0,1000*11630*RES_hh_fec_in!W20/RES_hh_num_in!W20)</f>
        <v>2090.6618712243053</v>
      </c>
      <c r="X20" s="72">
        <f>IF(RES_hh_fec_in!X20=0,0,1000*11630*RES_hh_fec_in!X20/RES_hh_num_in!X20)</f>
        <v>1994.1958141057178</v>
      </c>
      <c r="Y20" s="72">
        <f>IF(RES_hh_fec_in!Y20=0,0,1000*11630*RES_hh_fec_in!Y20/RES_hh_num_in!Y20)</f>
        <v>1893.9674059338511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2383.1083697965687</v>
      </c>
      <c r="D21" s="72">
        <f>IF(RES_hh_fec_in!D21=0,0,1000*11630*RES_hh_fec_in!D21/RES_hh_num_in!D21)</f>
        <v>2432.284746829454</v>
      </c>
      <c r="E21" s="72">
        <f>IF(RES_hh_fec_in!E21=0,0,1000*11630*RES_hh_fec_in!E21/RES_hh_num_in!E21)</f>
        <v>2418.3961945756696</v>
      </c>
      <c r="F21" s="72">
        <f>IF(RES_hh_fec_in!F21=0,0,1000*11630*RES_hh_fec_in!F21/RES_hh_num_in!F21)</f>
        <v>2356.6137695153993</v>
      </c>
      <c r="G21" s="72">
        <f>IF(RES_hh_fec_in!G21=0,0,1000*11630*RES_hh_fec_in!G21/RES_hh_num_in!G21)</f>
        <v>2432.6535804693617</v>
      </c>
      <c r="H21" s="72">
        <f>IF(RES_hh_fec_in!H21=0,0,1000*11630*RES_hh_fec_in!H21/RES_hh_num_in!H21)</f>
        <v>2450.3652473179145</v>
      </c>
      <c r="I21" s="72">
        <f>IF(RES_hh_fec_in!I21=0,0,1000*11630*RES_hh_fec_in!I21/RES_hh_num_in!I21)</f>
        <v>2543.0865413380311</v>
      </c>
      <c r="J21" s="72">
        <f>IF(RES_hh_fec_in!J21=0,0,1000*11630*RES_hh_fec_in!J21/RES_hh_num_in!J21)</f>
        <v>2715.7591511221299</v>
      </c>
      <c r="K21" s="72">
        <f>IF(RES_hh_fec_in!K21=0,0,1000*11630*RES_hh_fec_in!K21/RES_hh_num_in!K21)</f>
        <v>2262.7936198118414</v>
      </c>
      <c r="L21" s="72">
        <f>IF(RES_hh_fec_in!L21=0,0,1000*11630*RES_hh_fec_in!L21/RES_hh_num_in!L21)</f>
        <v>3003.9548058234441</v>
      </c>
      <c r="M21" s="72">
        <f>IF(RES_hh_fec_in!M21=0,0,1000*11630*RES_hh_fec_in!M21/RES_hh_num_in!M21)</f>
        <v>2519.0730036562695</v>
      </c>
      <c r="N21" s="72">
        <f>IF(RES_hh_fec_in!N21=0,0,1000*11630*RES_hh_fec_in!N21/RES_hh_num_in!N21)</f>
        <v>2470.1611649863512</v>
      </c>
      <c r="O21" s="72">
        <f>IF(RES_hh_fec_in!O21=0,0,1000*11630*RES_hh_fec_in!O21/RES_hh_num_in!O21)</f>
        <v>2358.7563019238237</v>
      </c>
      <c r="P21" s="72">
        <f>IF(RES_hh_fec_in!P21=0,0,1000*11630*RES_hh_fec_in!P21/RES_hh_num_in!P21)</f>
        <v>2125.4095385795363</v>
      </c>
      <c r="Q21" s="72">
        <f>IF(RES_hh_fec_in!Q21=0,0,1000*11630*RES_hh_fec_in!Q21/RES_hh_num_in!Q21)</f>
        <v>2076.7317469005498</v>
      </c>
      <c r="R21" s="72">
        <f>IF(RES_hh_fec_in!R21=0,0,1000*11630*RES_hh_fec_in!R21/RES_hh_num_in!R21)</f>
        <v>2180.9909241400942</v>
      </c>
      <c r="S21" s="72">
        <f>IF(RES_hh_fec_in!S21=0,0,1000*11630*RES_hh_fec_in!S21/RES_hh_num_in!S21)</f>
        <v>2010.8068912251567</v>
      </c>
      <c r="T21" s="72">
        <f>IF(RES_hh_fec_in!T21=0,0,1000*11630*RES_hh_fec_in!T21/RES_hh_num_in!T21)</f>
        <v>2094.2374562564892</v>
      </c>
      <c r="U21" s="72">
        <f>IF(RES_hh_fec_in!U21=0,0,1000*11630*RES_hh_fec_in!U21/RES_hh_num_in!U21)</f>
        <v>1927.3759661554534</v>
      </c>
      <c r="V21" s="72">
        <f>IF(RES_hh_fec_in!V21=0,0,1000*11630*RES_hh_fec_in!V21/RES_hh_num_in!V21)</f>
        <v>2035.2277943479551</v>
      </c>
      <c r="W21" s="72">
        <f>IF(RES_hh_fec_in!W21=0,0,1000*11630*RES_hh_fec_in!W21/RES_hh_num_in!W21)</f>
        <v>2185.9641288987436</v>
      </c>
      <c r="X21" s="72">
        <f>IF(RES_hh_fec_in!X21=0,0,1000*11630*RES_hh_fec_in!X21/RES_hh_num_in!X21)</f>
        <v>1986.1677160695442</v>
      </c>
      <c r="Y21" s="72">
        <f>IF(RES_hh_fec_in!Y21=0,0,1000*11630*RES_hh_fec_in!Y21/RES_hh_num_in!Y21)</f>
        <v>1679.0751859144345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2429.9606157851399</v>
      </c>
      <c r="D22" s="72">
        <f>IF(RES_hh_fec_in!D22=0,0,1000*11630*RES_hh_fec_in!D22/RES_hh_num_in!D22)</f>
        <v>2365.7699214473596</v>
      </c>
      <c r="E22" s="72">
        <f>IF(RES_hh_fec_in!E22=0,0,1000*11630*RES_hh_fec_in!E22/RES_hh_num_in!E22)</f>
        <v>2324.9221891543702</v>
      </c>
      <c r="F22" s="72">
        <f>IF(RES_hh_fec_in!F22=0,0,1000*11630*RES_hh_fec_in!F22/RES_hh_num_in!F22)</f>
        <v>2276.009040026639</v>
      </c>
      <c r="G22" s="72">
        <f>IF(RES_hh_fec_in!G22=0,0,1000*11630*RES_hh_fec_in!G22/RES_hh_num_in!G22)</f>
        <v>2373.706521196867</v>
      </c>
      <c r="H22" s="72">
        <f>IF(RES_hh_fec_in!H22=0,0,1000*11630*RES_hh_fec_in!H22/RES_hh_num_in!H22)</f>
        <v>2276.7257456710649</v>
      </c>
      <c r="I22" s="72">
        <f>IF(RES_hh_fec_in!I22=0,0,1000*11630*RES_hh_fec_in!I22/RES_hh_num_in!I22)</f>
        <v>2214.944612417713</v>
      </c>
      <c r="J22" s="72">
        <f>IF(RES_hh_fec_in!J22=0,0,1000*11630*RES_hh_fec_in!J22/RES_hh_num_in!J22)</f>
        <v>2089.6669678782482</v>
      </c>
      <c r="K22" s="72">
        <f>IF(RES_hh_fec_in!K22=0,0,1000*11630*RES_hh_fec_in!K22/RES_hh_num_in!K22)</f>
        <v>2383.6749661156045</v>
      </c>
      <c r="L22" s="72">
        <f>IF(RES_hh_fec_in!L22=0,0,1000*11630*RES_hh_fec_in!L22/RES_hh_num_in!L22)</f>
        <v>2290.7157076780863</v>
      </c>
      <c r="M22" s="72">
        <f>IF(RES_hh_fec_in!M22=0,0,1000*11630*RES_hh_fec_in!M22/RES_hh_num_in!M22)</f>
        <v>2365.0069481025985</v>
      </c>
      <c r="N22" s="72">
        <f>IF(RES_hh_fec_in!N22=0,0,1000*11630*RES_hh_fec_in!N22/RES_hh_num_in!N22)</f>
        <v>2568.5324010725217</v>
      </c>
      <c r="O22" s="72">
        <f>IF(RES_hh_fec_in!O22=0,0,1000*11630*RES_hh_fec_in!O22/RES_hh_num_in!O22)</f>
        <v>2283.9486646880005</v>
      </c>
      <c r="P22" s="72">
        <f>IF(RES_hh_fec_in!P22=0,0,1000*11630*RES_hh_fec_in!P22/RES_hh_num_in!P22)</f>
        <v>2311.6327061751099</v>
      </c>
      <c r="Q22" s="72">
        <f>IF(RES_hh_fec_in!Q22=0,0,1000*11630*RES_hh_fec_in!Q22/RES_hh_num_in!Q22)</f>
        <v>1932.9684864449343</v>
      </c>
      <c r="R22" s="72">
        <f>IF(RES_hh_fec_in!R22=0,0,1000*11630*RES_hh_fec_in!R22/RES_hh_num_in!R22)</f>
        <v>1927.1953745294929</v>
      </c>
      <c r="S22" s="72">
        <f>IF(RES_hh_fec_in!S22=0,0,1000*11630*RES_hh_fec_in!S22/RES_hh_num_in!S22)</f>
        <v>2133.7103448251432</v>
      </c>
      <c r="T22" s="72">
        <f>IF(RES_hh_fec_in!T22=0,0,1000*11630*RES_hh_fec_in!T22/RES_hh_num_in!T22)</f>
        <v>2189.2850813009686</v>
      </c>
      <c r="U22" s="72">
        <f>IF(RES_hh_fec_in!U22=0,0,1000*11630*RES_hh_fec_in!U22/RES_hh_num_in!U22)</f>
        <v>2087.0868617330143</v>
      </c>
      <c r="V22" s="72">
        <f>IF(RES_hh_fec_in!V22=0,0,1000*11630*RES_hh_fec_in!V22/RES_hh_num_in!V22)</f>
        <v>1952.8942530890497</v>
      </c>
      <c r="W22" s="72">
        <f>IF(RES_hh_fec_in!W22=0,0,1000*11630*RES_hh_fec_in!W22/RES_hh_num_in!W22)</f>
        <v>2036.5406803767271</v>
      </c>
      <c r="X22" s="72">
        <f>IF(RES_hh_fec_in!X22=0,0,1000*11630*RES_hh_fec_in!X22/RES_hh_num_in!X22)</f>
        <v>1928.6922089381712</v>
      </c>
      <c r="Y22" s="72">
        <f>IF(RES_hh_fec_in!Y22=0,0,1000*11630*RES_hh_fec_in!Y22/RES_hh_num_in!Y22)</f>
        <v>1815.2567052398138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1708.7467206552772</v>
      </c>
      <c r="D24" s="72">
        <f>IF(RES_hh_fec_in!D24=0,0,1000*11630*RES_hh_fec_in!D24/RES_hh_num_in!D24)</f>
        <v>1765.6306287809996</v>
      </c>
      <c r="E24" s="72">
        <f>IF(RES_hh_fec_in!E24=0,0,1000*11630*RES_hh_fec_in!E24/RES_hh_num_in!E24)</f>
        <v>1782.9463170563204</v>
      </c>
      <c r="F24" s="72">
        <f>IF(RES_hh_fec_in!F24=0,0,1000*11630*RES_hh_fec_in!F24/RES_hh_num_in!F24)</f>
        <v>1638.1664881440784</v>
      </c>
      <c r="G24" s="72">
        <f>IF(RES_hh_fec_in!G24=0,0,1000*11630*RES_hh_fec_in!G24/RES_hh_num_in!G24)</f>
        <v>1749.0990593980123</v>
      </c>
      <c r="H24" s="72">
        <f>IF(RES_hh_fec_in!H24=0,0,1000*11630*RES_hh_fec_in!H24/RES_hh_num_in!H24)</f>
        <v>1845.0918310344332</v>
      </c>
      <c r="I24" s="72">
        <f>IF(RES_hh_fec_in!I24=0,0,1000*11630*RES_hh_fec_in!I24/RES_hh_num_in!I24)</f>
        <v>1888.1793085475608</v>
      </c>
      <c r="J24" s="72">
        <f>IF(RES_hh_fec_in!J24=0,0,1000*11630*RES_hh_fec_in!J24/RES_hh_num_in!J24)</f>
        <v>1982.5899669119062</v>
      </c>
      <c r="K24" s="72">
        <f>IF(RES_hh_fec_in!K24=0,0,1000*11630*RES_hh_fec_in!K24/RES_hh_num_in!K24)</f>
        <v>1819.5169578392224</v>
      </c>
      <c r="L24" s="72">
        <f>IF(RES_hh_fec_in!L24=0,0,1000*11630*RES_hh_fec_in!L24/RES_hh_num_in!L24)</f>
        <v>2143.4841806328245</v>
      </c>
      <c r="M24" s="72">
        <f>IF(RES_hh_fec_in!M24=0,0,1000*11630*RES_hh_fec_in!M24/RES_hh_num_in!M24)</f>
        <v>1965.0045169022999</v>
      </c>
      <c r="N24" s="72">
        <f>IF(RES_hh_fec_in!N24=0,0,1000*11630*RES_hh_fec_in!N24/RES_hh_num_in!N24)</f>
        <v>2035.2040912057203</v>
      </c>
      <c r="O24" s="72">
        <f>IF(RES_hh_fec_in!O24=0,0,1000*11630*RES_hh_fec_in!O24/RES_hh_num_in!O24)</f>
        <v>2000.6545630393109</v>
      </c>
      <c r="P24" s="72">
        <f>IF(RES_hh_fec_in!P24=0,0,1000*11630*RES_hh_fec_in!P24/RES_hh_num_in!P24)</f>
        <v>1773.8040077425176</v>
      </c>
      <c r="Q24" s="72">
        <f>IF(RES_hh_fec_in!Q24=0,0,1000*11630*RES_hh_fec_in!Q24/RES_hh_num_in!Q24)</f>
        <v>1852.9937298112175</v>
      </c>
      <c r="R24" s="72">
        <f>IF(RES_hh_fec_in!R24=0,0,1000*11630*RES_hh_fec_in!R24/RES_hh_num_in!R24)</f>
        <v>2045.5057270004872</v>
      </c>
      <c r="S24" s="72">
        <f>IF(RES_hh_fec_in!S24=0,0,1000*11630*RES_hh_fec_in!S24/RES_hh_num_in!S24)</f>
        <v>1802.7778231893467</v>
      </c>
      <c r="T24" s="72">
        <f>IF(RES_hh_fec_in!T24=0,0,1000*11630*RES_hh_fec_in!T24/RES_hh_num_in!T24)</f>
        <v>1787.3771604307249</v>
      </c>
      <c r="U24" s="72">
        <f>IF(RES_hh_fec_in!U24=0,0,1000*11630*RES_hh_fec_in!U24/RES_hh_num_in!U24)</f>
        <v>1722.7409089997659</v>
      </c>
      <c r="V24" s="72">
        <f>IF(RES_hh_fec_in!V24=0,0,1000*11630*RES_hh_fec_in!V24/RES_hh_num_in!V24)</f>
        <v>1785.9675321531583</v>
      </c>
      <c r="W24" s="72">
        <f>IF(RES_hh_fec_in!W24=0,0,1000*11630*RES_hh_fec_in!W24/RES_hh_num_in!W24)</f>
        <v>2054.9528368413694</v>
      </c>
      <c r="X24" s="72">
        <f>IF(RES_hh_fec_in!X24=0,0,1000*11630*RES_hh_fec_in!X24/RES_hh_num_in!X24)</f>
        <v>1730.0269289076703</v>
      </c>
      <c r="Y24" s="72">
        <f>IF(RES_hh_fec_in!Y24=0,0,1000*11630*RES_hh_fec_in!Y24/RES_hh_num_in!Y24)</f>
        <v>1595.1394395934412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2063.543099782175</v>
      </c>
      <c r="D25" s="74">
        <f>IF(RES_hh_fec_in!D25=0,0,1000*11630*RES_hh_fec_in!D25/RES_hh_num_in!D25)</f>
        <v>2129.2438896124227</v>
      </c>
      <c r="E25" s="74">
        <f>IF(RES_hh_fec_in!E25=0,0,1000*11630*RES_hh_fec_in!E25/RES_hh_num_in!E25)</f>
        <v>2299.269441313043</v>
      </c>
      <c r="F25" s="74">
        <f>IF(RES_hh_fec_in!F25=0,0,1000*11630*RES_hh_fec_in!F25/RES_hh_num_in!F25)</f>
        <v>2034.9201464310777</v>
      </c>
      <c r="G25" s="74">
        <f>IF(RES_hh_fec_in!G25=0,0,1000*11630*RES_hh_fec_in!G25/RES_hh_num_in!G25)</f>
        <v>2097.6265840252026</v>
      </c>
      <c r="H25" s="74">
        <f>IF(RES_hh_fec_in!H25=0,0,1000*11630*RES_hh_fec_in!H25/RES_hh_num_in!H25)</f>
        <v>2366.8629717860481</v>
      </c>
      <c r="I25" s="74">
        <f>IF(RES_hh_fec_in!I25=0,0,1000*11630*RES_hh_fec_in!I25/RES_hh_num_in!I25)</f>
        <v>2376.7254373687001</v>
      </c>
      <c r="J25" s="74">
        <f>IF(RES_hh_fec_in!J25=0,0,1000*11630*RES_hh_fec_in!J25/RES_hh_num_in!J25)</f>
        <v>3250.3992135444855</v>
      </c>
      <c r="K25" s="74">
        <f>IF(RES_hh_fec_in!K25=0,0,1000*11630*RES_hh_fec_in!K25/RES_hh_num_in!K25)</f>
        <v>2837.8206677632866</v>
      </c>
      <c r="L25" s="74">
        <f>IF(RES_hh_fec_in!L25=0,0,1000*11630*RES_hh_fec_in!L25/RES_hh_num_in!L25)</f>
        <v>2704.5445583887399</v>
      </c>
      <c r="M25" s="74">
        <f>IF(RES_hh_fec_in!M25=0,0,1000*11630*RES_hh_fec_in!M25/RES_hh_num_in!M25)</f>
        <v>2258.6388400111291</v>
      </c>
      <c r="N25" s="74">
        <f>IF(RES_hh_fec_in!N25=0,0,1000*11630*RES_hh_fec_in!N25/RES_hh_num_in!N25)</f>
        <v>2308.5571361962861</v>
      </c>
      <c r="O25" s="74">
        <f>IF(RES_hh_fec_in!O25=0,0,1000*11630*RES_hh_fec_in!O25/RES_hh_num_in!O25)</f>
        <v>2523.4591352546536</v>
      </c>
      <c r="P25" s="74">
        <f>IF(RES_hh_fec_in!P25=0,0,1000*11630*RES_hh_fec_in!P25/RES_hh_num_in!P25)</f>
        <v>2131.2926570502609</v>
      </c>
      <c r="Q25" s="74">
        <f>IF(RES_hh_fec_in!Q25=0,0,1000*11630*RES_hh_fec_in!Q25/RES_hh_num_in!Q25)</f>
        <v>2511.0270184269471</v>
      </c>
      <c r="R25" s="74">
        <f>IF(RES_hh_fec_in!R25=0,0,1000*11630*RES_hh_fec_in!R25/RES_hh_num_in!R25)</f>
        <v>2689.1926112323858</v>
      </c>
      <c r="S25" s="74">
        <f>IF(RES_hh_fec_in!S25=0,0,1000*11630*RES_hh_fec_in!S25/RES_hh_num_in!S25)</f>
        <v>2001.084240699565</v>
      </c>
      <c r="T25" s="74">
        <f>IF(RES_hh_fec_in!T25=0,0,1000*11630*RES_hh_fec_in!T25/RES_hh_num_in!T25)</f>
        <v>2106.2159445645666</v>
      </c>
      <c r="U25" s="74">
        <f>IF(RES_hh_fec_in!U25=0,0,1000*11630*RES_hh_fec_in!U25/RES_hh_num_in!U25)</f>
        <v>1963.3593178945594</v>
      </c>
      <c r="V25" s="74">
        <f>IF(RES_hh_fec_in!V25=0,0,1000*11630*RES_hh_fec_in!V25/RES_hh_num_in!V25)</f>
        <v>2297.2039581545582</v>
      </c>
      <c r="W25" s="74">
        <f>IF(RES_hh_fec_in!W25=0,0,1000*11630*RES_hh_fec_in!W25/RES_hh_num_in!W25)</f>
        <v>2357.2948464408005</v>
      </c>
      <c r="X25" s="74">
        <f>IF(RES_hh_fec_in!X25=0,0,1000*11630*RES_hh_fec_in!X25/RES_hh_num_in!X25)</f>
        <v>2014.0737769278242</v>
      </c>
      <c r="Y25" s="74">
        <f>IF(RES_hh_fec_in!Y25=0,0,1000*11630*RES_hh_fec_in!Y25/RES_hh_num_in!Y25)</f>
        <v>1858.2091688533105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X26" s="77">
        <f>IF(RES_hh_fec_in!X26=0,0,1000*11630*RES_hh_fec_in!X26/RES_hh_num_in!X26)</f>
        <v>0</v>
      </c>
      <c r="Y26" s="77">
        <f>IF(RES_hh_fec_in!Y26=0,0,1000*11630*RES_hh_fec_in!Y26/RES_hh_num_in!Y26)</f>
        <v>0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735.06070207844732</v>
      </c>
      <c r="D27" s="69">
        <f>IF(RES_hh_fec_in!D27=0,0,1000*11630*RES_hh_fec_in!D27/RES_hh_num_in!D27)</f>
        <v>806.8313897286663</v>
      </c>
      <c r="E27" s="69">
        <f>IF(RES_hh_fec_in!E27=0,0,1000*11630*RES_hh_fec_in!E27/RES_hh_num_in!E27)</f>
        <v>874.76848111362006</v>
      </c>
      <c r="F27" s="69">
        <f>IF(RES_hh_fec_in!F27=0,0,1000*11630*RES_hh_fec_in!F27/RES_hh_num_in!F27)</f>
        <v>931.76152117532206</v>
      </c>
      <c r="G27" s="69">
        <f>IF(RES_hh_fec_in!G27=0,0,1000*11630*RES_hh_fec_in!G27/RES_hh_num_in!G27)</f>
        <v>904.91689161762656</v>
      </c>
      <c r="H27" s="69">
        <f>IF(RES_hh_fec_in!H27=0,0,1000*11630*RES_hh_fec_in!H27/RES_hh_num_in!H27)</f>
        <v>922.58344412946974</v>
      </c>
      <c r="I27" s="69">
        <f>IF(RES_hh_fec_in!I27=0,0,1000*11630*RES_hh_fec_in!I27/RES_hh_num_in!I27)</f>
        <v>847.7976398729262</v>
      </c>
      <c r="J27" s="69">
        <f>IF(RES_hh_fec_in!J27=0,0,1000*11630*RES_hh_fec_in!J27/RES_hh_num_in!J27)</f>
        <v>921.50301179633766</v>
      </c>
      <c r="K27" s="69">
        <f>IF(RES_hh_fec_in!K27=0,0,1000*11630*RES_hh_fec_in!K27/RES_hh_num_in!K27)</f>
        <v>924.8031870698062</v>
      </c>
      <c r="L27" s="69">
        <f>IF(RES_hh_fec_in!L27=0,0,1000*11630*RES_hh_fec_in!L27/RES_hh_num_in!L27)</f>
        <v>946.99369932120158</v>
      </c>
      <c r="M27" s="69">
        <f>IF(RES_hh_fec_in!M27=0,0,1000*11630*RES_hh_fec_in!M27/RES_hh_num_in!M27)</f>
        <v>896.97913440351499</v>
      </c>
      <c r="N27" s="69">
        <f>IF(RES_hh_fec_in!N27=0,0,1000*11630*RES_hh_fec_in!N27/RES_hh_num_in!N27)</f>
        <v>925.56580297034657</v>
      </c>
      <c r="O27" s="69">
        <f>IF(RES_hh_fec_in!O27=0,0,1000*11630*RES_hh_fec_in!O27/RES_hh_num_in!O27)</f>
        <v>864.15956142199468</v>
      </c>
      <c r="P27" s="69">
        <f>IF(RES_hh_fec_in!P27=0,0,1000*11630*RES_hh_fec_in!P27/RES_hh_num_in!P27)</f>
        <v>840.83620524932132</v>
      </c>
      <c r="Q27" s="69">
        <f>IF(RES_hh_fec_in!Q27=0,0,1000*11630*RES_hh_fec_in!Q27/RES_hh_num_in!Q27)</f>
        <v>774.50155296623473</v>
      </c>
      <c r="R27" s="69">
        <f>IF(RES_hh_fec_in!R27=0,0,1000*11630*RES_hh_fec_in!R27/RES_hh_num_in!R27)</f>
        <v>794.90854782600547</v>
      </c>
      <c r="S27" s="69">
        <f>IF(RES_hh_fec_in!S27=0,0,1000*11630*RES_hh_fec_in!S27/RES_hh_num_in!S27)</f>
        <v>735.94234822814838</v>
      </c>
      <c r="T27" s="69">
        <f>IF(RES_hh_fec_in!T27=0,0,1000*11630*RES_hh_fec_in!T27/RES_hh_num_in!T27)</f>
        <v>779.50656375305937</v>
      </c>
      <c r="U27" s="69">
        <f>IF(RES_hh_fec_in!U27=0,0,1000*11630*RES_hh_fec_in!U27/RES_hh_num_in!U27)</f>
        <v>662.85134538149066</v>
      </c>
      <c r="V27" s="69">
        <f>IF(RES_hh_fec_in!V27=0,0,1000*11630*RES_hh_fec_in!V27/RES_hh_num_in!V27)</f>
        <v>741.94973872561081</v>
      </c>
      <c r="W27" s="69">
        <f>IF(RES_hh_fec_in!W27=0,0,1000*11630*RES_hh_fec_in!W27/RES_hh_num_in!W27)</f>
        <v>724.763630468217</v>
      </c>
      <c r="X27" s="69">
        <f>IF(RES_hh_fec_in!X27=0,0,1000*11630*RES_hh_fec_in!X27/RES_hh_num_in!X27)</f>
        <v>711.80760714299299</v>
      </c>
      <c r="Y27" s="69">
        <f>IF(RES_hh_fec_in!Y27=0,0,1000*11630*RES_hh_fec_in!Y27/RES_hh_num_in!Y27)</f>
        <v>893.35833725248358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953.25292606420737</v>
      </c>
      <c r="K28" s="72">
        <f>IF(RES_hh_fec_in!K28=0,0,1000*11630*RES_hh_fec_in!K28/RES_hh_num_in!K28)</f>
        <v>987.81865851854366</v>
      </c>
      <c r="L28" s="72">
        <f>IF(RES_hh_fec_in!L28=0,0,1000*11630*RES_hh_fec_in!L28/RES_hh_num_in!L28)</f>
        <v>1636.5422509535254</v>
      </c>
      <c r="M28" s="72">
        <f>IF(RES_hh_fec_in!M28=0,0,1000*11630*RES_hh_fec_in!M28/RES_hh_num_in!M28)</f>
        <v>1456.3942225934263</v>
      </c>
      <c r="N28" s="72">
        <f>IF(RES_hh_fec_in!N28=0,0,1000*11630*RES_hh_fec_in!N28/RES_hh_num_in!N28)</f>
        <v>956.63221242686643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760.76255945350806</v>
      </c>
      <c r="D29" s="72">
        <f>IF(RES_hh_fec_in!D29=0,0,1000*11630*RES_hh_fec_in!D29/RES_hh_num_in!D29)</f>
        <v>822.72788236415681</v>
      </c>
      <c r="E29" s="72">
        <f>IF(RES_hh_fec_in!E29=0,0,1000*11630*RES_hh_fec_in!E29/RES_hh_num_in!E29)</f>
        <v>861.29699136161537</v>
      </c>
      <c r="F29" s="72">
        <f>IF(RES_hh_fec_in!F29=0,0,1000*11630*RES_hh_fec_in!F29/RES_hh_num_in!F29)</f>
        <v>928.00190636555612</v>
      </c>
      <c r="G29" s="72">
        <f>IF(RES_hh_fec_in!G29=0,0,1000*11630*RES_hh_fec_in!G29/RES_hh_num_in!G29)</f>
        <v>969.17100167702972</v>
      </c>
      <c r="H29" s="72">
        <f>IF(RES_hh_fec_in!H29=0,0,1000*11630*RES_hh_fec_in!H29/RES_hh_num_in!H29)</f>
        <v>1008.8606496134277</v>
      </c>
      <c r="I29" s="72">
        <f>IF(RES_hh_fec_in!I29=0,0,1000*11630*RES_hh_fec_in!I29/RES_hh_num_in!I29)</f>
        <v>926.85728175594534</v>
      </c>
      <c r="J29" s="72">
        <f>IF(RES_hh_fec_in!J29=0,0,1000*11630*RES_hh_fec_in!J29/RES_hh_num_in!J29)</f>
        <v>960.44209462913261</v>
      </c>
      <c r="K29" s="72">
        <f>IF(RES_hh_fec_in!K29=0,0,1000*11630*RES_hh_fec_in!K29/RES_hh_num_in!K29)</f>
        <v>893.91458387087334</v>
      </c>
      <c r="L29" s="72">
        <f>IF(RES_hh_fec_in!L29=0,0,1000*11630*RES_hh_fec_in!L29/RES_hh_num_in!L29)</f>
        <v>898.30605187711592</v>
      </c>
      <c r="M29" s="72">
        <f>IF(RES_hh_fec_in!M29=0,0,1000*11630*RES_hh_fec_in!M29/RES_hh_num_in!M29)</f>
        <v>933.54453591525885</v>
      </c>
      <c r="N29" s="72">
        <f>IF(RES_hh_fec_in!N29=0,0,1000*11630*RES_hh_fec_in!N29/RES_hh_num_in!N29)</f>
        <v>939.96670570103765</v>
      </c>
      <c r="O29" s="72">
        <f>IF(RES_hh_fec_in!O29=0,0,1000*11630*RES_hh_fec_in!O29/RES_hh_num_in!O29)</f>
        <v>918.26732907543817</v>
      </c>
      <c r="P29" s="72">
        <f>IF(RES_hh_fec_in!P29=0,0,1000*11630*RES_hh_fec_in!P29/RES_hh_num_in!P29)</f>
        <v>995.71196839386266</v>
      </c>
      <c r="Q29" s="72">
        <f>IF(RES_hh_fec_in!Q29=0,0,1000*11630*RES_hh_fec_in!Q29/RES_hh_num_in!Q29)</f>
        <v>796.37902580369007</v>
      </c>
      <c r="R29" s="72">
        <f>IF(RES_hh_fec_in!R29=0,0,1000*11630*RES_hh_fec_in!R29/RES_hh_num_in!R29)</f>
        <v>825.26795858238233</v>
      </c>
      <c r="S29" s="72">
        <f>IF(RES_hh_fec_in!S29=0,0,1000*11630*RES_hh_fec_in!S29/RES_hh_num_in!S29)</f>
        <v>935.60190625881773</v>
      </c>
      <c r="T29" s="72">
        <f>IF(RES_hh_fec_in!T29=0,0,1000*11630*RES_hh_fec_in!T29/RES_hh_num_in!T29)</f>
        <v>790.27144897189714</v>
      </c>
      <c r="U29" s="72">
        <f>IF(RES_hh_fec_in!U29=0,0,1000*11630*RES_hh_fec_in!U29/RES_hh_num_in!U29)</f>
        <v>736.82363822359252</v>
      </c>
      <c r="V29" s="72">
        <f>IF(RES_hh_fec_in!V29=0,0,1000*11630*RES_hh_fec_in!V29/RES_hh_num_in!V29)</f>
        <v>762.12872245719029</v>
      </c>
      <c r="W29" s="72">
        <f>IF(RES_hh_fec_in!W29=0,0,1000*11630*RES_hh_fec_in!W29/RES_hh_num_in!W29)</f>
        <v>745.40695178416797</v>
      </c>
      <c r="X29" s="72">
        <f>IF(RES_hh_fec_in!X29=0,0,1000*11630*RES_hh_fec_in!X29/RES_hh_num_in!X29)</f>
        <v>715.91237623032282</v>
      </c>
      <c r="Y29" s="72">
        <f>IF(RES_hh_fec_in!Y29=0,0,1000*11630*RES_hh_fec_in!Y29/RES_hh_num_in!Y29)</f>
        <v>967.89794142328094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743.62232251304511</v>
      </c>
      <c r="D30" s="72">
        <f>IF(RES_hh_fec_in!D30=0,0,1000*11630*RES_hh_fec_in!D30/RES_hh_num_in!D30)</f>
        <v>826.58519857983197</v>
      </c>
      <c r="E30" s="72">
        <f>IF(RES_hh_fec_in!E30=0,0,1000*11630*RES_hh_fec_in!E30/RES_hh_num_in!E30)</f>
        <v>881.19609669493695</v>
      </c>
      <c r="F30" s="72">
        <f>IF(RES_hh_fec_in!F30=0,0,1000*11630*RES_hh_fec_in!F30/RES_hh_num_in!F30)</f>
        <v>970.91679211436701</v>
      </c>
      <c r="G30" s="72">
        <f>IF(RES_hh_fec_in!G30=0,0,1000*11630*RES_hh_fec_in!G30/RES_hh_num_in!G30)</f>
        <v>942.31518145884195</v>
      </c>
      <c r="H30" s="72">
        <f>IF(RES_hh_fec_in!H30=0,0,1000*11630*RES_hh_fec_in!H30/RES_hh_num_in!H30)</f>
        <v>967.85778073189886</v>
      </c>
      <c r="I30" s="72">
        <f>IF(RES_hh_fec_in!I30=0,0,1000*11630*RES_hh_fec_in!I30/RES_hh_num_in!I30)</f>
        <v>955.39203629117458</v>
      </c>
      <c r="J30" s="72">
        <f>IF(RES_hh_fec_in!J30=0,0,1000*11630*RES_hh_fec_in!J30/RES_hh_num_in!J30)</f>
        <v>1007.2514463154387</v>
      </c>
      <c r="K30" s="72">
        <f>IF(RES_hh_fec_in!K30=0,0,1000*11630*RES_hh_fec_in!K30/RES_hh_num_in!K30)</f>
        <v>857.13873268635143</v>
      </c>
      <c r="L30" s="72">
        <f>IF(RES_hh_fec_in!L30=0,0,1000*11630*RES_hh_fec_in!L30/RES_hh_num_in!L30)</f>
        <v>1130.843606578683</v>
      </c>
      <c r="M30" s="72">
        <f>IF(RES_hh_fec_in!M30=0,0,1000*11630*RES_hh_fec_in!M30/RES_hh_num_in!M30)</f>
        <v>940.55673874908143</v>
      </c>
      <c r="N30" s="72">
        <f>IF(RES_hh_fec_in!N30=0,0,1000*11630*RES_hh_fec_in!N30/RES_hh_num_in!N30)</f>
        <v>924.92139091786817</v>
      </c>
      <c r="O30" s="72">
        <f>IF(RES_hh_fec_in!O30=0,0,1000*11630*RES_hh_fec_in!O30/RES_hh_num_in!O30)</f>
        <v>908.57739780828956</v>
      </c>
      <c r="P30" s="72">
        <f>IF(RES_hh_fec_in!P30=0,0,1000*11630*RES_hh_fec_in!P30/RES_hh_num_in!P30)</f>
        <v>901.72125364007661</v>
      </c>
      <c r="Q30" s="72">
        <f>IF(RES_hh_fec_in!Q30=0,0,1000*11630*RES_hh_fec_in!Q30/RES_hh_num_in!Q30)</f>
        <v>829.98522832117862</v>
      </c>
      <c r="R30" s="72">
        <f>IF(RES_hh_fec_in!R30=0,0,1000*11630*RES_hh_fec_in!R30/RES_hh_num_in!R30)</f>
        <v>848.65248374956104</v>
      </c>
      <c r="S30" s="72">
        <f>IF(RES_hh_fec_in!S30=0,0,1000*11630*RES_hh_fec_in!S30/RES_hh_num_in!S30)</f>
        <v>801.94467796738411</v>
      </c>
      <c r="T30" s="72">
        <f>IF(RES_hh_fec_in!T30=0,0,1000*11630*RES_hh_fec_in!T30/RES_hh_num_in!T30)</f>
        <v>808.10936311592161</v>
      </c>
      <c r="U30" s="72">
        <f>IF(RES_hh_fec_in!U30=0,0,1000*11630*RES_hh_fec_in!U30/RES_hh_num_in!U30)</f>
        <v>721.45143090386989</v>
      </c>
      <c r="V30" s="72">
        <f>IF(RES_hh_fec_in!V30=0,0,1000*11630*RES_hh_fec_in!V30/RES_hh_num_in!V30)</f>
        <v>784.44499324243918</v>
      </c>
      <c r="W30" s="72">
        <f>IF(RES_hh_fec_in!W30=0,0,1000*11630*RES_hh_fec_in!W30/RES_hh_num_in!W30)</f>
        <v>803.1446782020206</v>
      </c>
      <c r="X30" s="72">
        <f>IF(RES_hh_fec_in!X30=0,0,1000*11630*RES_hh_fec_in!X30/RES_hh_num_in!X30)</f>
        <v>799.83523061724145</v>
      </c>
      <c r="Y30" s="72">
        <f>IF(RES_hh_fec_in!Y30=0,0,1000*11630*RES_hh_fec_in!Y30/RES_hh_num_in!Y30)</f>
        <v>824.09326356901283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774.71019990129957</v>
      </c>
      <c r="D31" s="72">
        <f>IF(RES_hh_fec_in!D31=0,0,1000*11630*RES_hh_fec_in!D31/RES_hh_num_in!D31)</f>
        <v>844.21901206231212</v>
      </c>
      <c r="E31" s="72">
        <f>IF(RES_hh_fec_in!E31=0,0,1000*11630*RES_hh_fec_in!E31/RES_hh_num_in!E31)</f>
        <v>924.03855984493521</v>
      </c>
      <c r="F31" s="72">
        <f>IF(RES_hh_fec_in!F31=0,0,1000*11630*RES_hh_fec_in!F31/RES_hh_num_in!F31)</f>
        <v>1010.2230467899881</v>
      </c>
      <c r="G31" s="72">
        <f>IF(RES_hh_fec_in!G31=0,0,1000*11630*RES_hh_fec_in!G31/RES_hh_num_in!G31)</f>
        <v>957.14400452047687</v>
      </c>
      <c r="H31" s="72">
        <f>IF(RES_hh_fec_in!H31=0,0,1000*11630*RES_hh_fec_in!H31/RES_hh_num_in!H31)</f>
        <v>980.01049533897003</v>
      </c>
      <c r="I31" s="72">
        <f>IF(RES_hh_fec_in!I31=0,0,1000*11630*RES_hh_fec_in!I31/RES_hh_num_in!I31)</f>
        <v>981.91340733980667</v>
      </c>
      <c r="J31" s="72">
        <f>IF(RES_hh_fec_in!J31=0,0,1000*11630*RES_hh_fec_in!J31/RES_hh_num_in!J31)</f>
        <v>928.27777626981526</v>
      </c>
      <c r="K31" s="72">
        <f>IF(RES_hh_fec_in!K31=0,0,1000*11630*RES_hh_fec_in!K31/RES_hh_num_in!K31)</f>
        <v>1050.88365695776</v>
      </c>
      <c r="L31" s="72">
        <f>IF(RES_hh_fec_in!L31=0,0,1000*11630*RES_hh_fec_in!L31/RES_hh_num_in!L31)</f>
        <v>968.96661358828248</v>
      </c>
      <c r="M31" s="72">
        <f>IF(RES_hh_fec_in!M31=0,0,1000*11630*RES_hh_fec_in!M31/RES_hh_num_in!M31)</f>
        <v>985.45175234667022</v>
      </c>
      <c r="N31" s="72">
        <f>IF(RES_hh_fec_in!N31=0,0,1000*11630*RES_hh_fec_in!N31/RES_hh_num_in!N31)</f>
        <v>1046.7017215043913</v>
      </c>
      <c r="O31" s="72">
        <f>IF(RES_hh_fec_in!O31=0,0,1000*11630*RES_hh_fec_in!O31/RES_hh_num_in!O31)</f>
        <v>941.03101904007383</v>
      </c>
      <c r="P31" s="72">
        <f>IF(RES_hh_fec_in!P31=0,0,1000*11630*RES_hh_fec_in!P31/RES_hh_num_in!P31)</f>
        <v>950.05367538191138</v>
      </c>
      <c r="Q31" s="72">
        <f>IF(RES_hh_fec_in!Q31=0,0,1000*11630*RES_hh_fec_in!Q31/RES_hh_num_in!Q31)</f>
        <v>810.2784030738419</v>
      </c>
      <c r="R31" s="72">
        <f>IF(RES_hh_fec_in!R31=0,0,1000*11630*RES_hh_fec_in!R31/RES_hh_num_in!R31)</f>
        <v>800.12915063093317</v>
      </c>
      <c r="S31" s="72">
        <f>IF(RES_hh_fec_in!S31=0,0,1000*11630*RES_hh_fec_in!S31/RES_hh_num_in!S31)</f>
        <v>844.60197699498644</v>
      </c>
      <c r="T31" s="72">
        <f>IF(RES_hh_fec_in!T31=0,0,1000*11630*RES_hh_fec_in!T31/RES_hh_num_in!T31)</f>
        <v>875.82506385499687</v>
      </c>
      <c r="U31" s="72">
        <f>IF(RES_hh_fec_in!U31=0,0,1000*11630*RES_hh_fec_in!U31/RES_hh_num_in!U31)</f>
        <v>844.68980051101653</v>
      </c>
      <c r="V31" s="72">
        <f>IF(RES_hh_fec_in!V31=0,0,1000*11630*RES_hh_fec_in!V31/RES_hh_num_in!V31)</f>
        <v>779.92268132493825</v>
      </c>
      <c r="W31" s="72">
        <f>IF(RES_hh_fec_in!W31=0,0,1000*11630*RES_hh_fec_in!W31/RES_hh_num_in!W31)</f>
        <v>834.00232533189933</v>
      </c>
      <c r="X31" s="72">
        <f>IF(RES_hh_fec_in!X31=0,0,1000*11630*RES_hh_fec_in!X31/RES_hh_num_in!X31)</f>
        <v>841.33422831741564</v>
      </c>
      <c r="Y31" s="72">
        <f>IF(RES_hh_fec_in!Y31=0,0,1000*11630*RES_hh_fec_in!Y31/RES_hh_num_in!Y31)</f>
        <v>874.84373909197586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591.10795875789961</v>
      </c>
      <c r="D32" s="77">
        <f>IF(RES_hh_fec_in!D32=0,0,1000*11630*RES_hh_fec_in!D32/RES_hh_num_in!D32)</f>
        <v>667.13400121753477</v>
      </c>
      <c r="E32" s="77">
        <f>IF(RES_hh_fec_in!E32=0,0,1000*11630*RES_hh_fec_in!E32/RES_hh_num_in!E32)</f>
        <v>729.70779926211037</v>
      </c>
      <c r="F32" s="77">
        <f>IF(RES_hh_fec_in!F32=0,0,1000*11630*RES_hh_fec_in!F32/RES_hh_num_in!F32)</f>
        <v>692.01624279098121</v>
      </c>
      <c r="G32" s="77">
        <f>IF(RES_hh_fec_in!G32=0,0,1000*11630*RES_hh_fec_in!G32/RES_hh_num_in!G32)</f>
        <v>694.02215217939806</v>
      </c>
      <c r="H32" s="77">
        <f>IF(RES_hh_fec_in!H32=0,0,1000*11630*RES_hh_fec_in!H32/RES_hh_num_in!H32)</f>
        <v>763.03625800381053</v>
      </c>
      <c r="I32" s="77">
        <f>IF(RES_hh_fec_in!I32=0,0,1000*11630*RES_hh_fec_in!I32/RES_hh_num_in!I32)</f>
        <v>686.88455804243415</v>
      </c>
      <c r="J32" s="77">
        <f>IF(RES_hh_fec_in!J32=0,0,1000*11630*RES_hh_fec_in!J32/RES_hh_num_in!J32)</f>
        <v>883.05764180784411</v>
      </c>
      <c r="K32" s="77">
        <f>IF(RES_hh_fec_in!K32=0,0,1000*11630*RES_hh_fec_in!K32/RES_hh_num_in!K32)</f>
        <v>788.79144217840621</v>
      </c>
      <c r="L32" s="77">
        <f>IF(RES_hh_fec_in!L32=0,0,1000*11630*RES_hh_fec_in!L32/RES_hh_num_in!L32)</f>
        <v>935.98107074675522</v>
      </c>
      <c r="M32" s="77">
        <f>IF(RES_hh_fec_in!M32=0,0,1000*11630*RES_hh_fec_in!M32/RES_hh_num_in!M32)</f>
        <v>700.37611088840833</v>
      </c>
      <c r="N32" s="77">
        <f>IF(RES_hh_fec_in!N32=0,0,1000*11630*RES_hh_fec_in!N32/RES_hh_num_in!N32)</f>
        <v>696.23318142466292</v>
      </c>
      <c r="O32" s="77">
        <f>IF(RES_hh_fec_in!O32=0,0,1000*11630*RES_hh_fec_in!O32/RES_hh_num_in!O32)</f>
        <v>729.91338495314665</v>
      </c>
      <c r="P32" s="77">
        <f>IF(RES_hh_fec_in!P32=0,0,1000*11630*RES_hh_fec_in!P32/RES_hh_num_in!P32)</f>
        <v>616.99146974411633</v>
      </c>
      <c r="Q32" s="77">
        <f>IF(RES_hh_fec_in!Q32=0,0,1000*11630*RES_hh_fec_in!Q32/RES_hh_num_in!Q32)</f>
        <v>692.96706883488559</v>
      </c>
      <c r="R32" s="77">
        <f>IF(RES_hh_fec_in!R32=0,0,1000*11630*RES_hh_fec_in!R32/RES_hh_num_in!R32)</f>
        <v>728.48981843086437</v>
      </c>
      <c r="S32" s="77">
        <f>IF(RES_hh_fec_in!S32=0,0,1000*11630*RES_hh_fec_in!S32/RES_hh_num_in!S32)</f>
        <v>489.93176394337388</v>
      </c>
      <c r="T32" s="77">
        <f>IF(RES_hh_fec_in!T32=0,0,1000*11630*RES_hh_fec_in!T32/RES_hh_num_in!T32)</f>
        <v>510.59678403463948</v>
      </c>
      <c r="U32" s="77">
        <f>IF(RES_hh_fec_in!U32=0,0,1000*11630*RES_hh_fec_in!U32/RES_hh_num_in!U32)</f>
        <v>463.99906501341945</v>
      </c>
      <c r="V32" s="77">
        <f>IF(RES_hh_fec_in!V32=0,0,1000*11630*RES_hh_fec_in!V32/RES_hh_num_in!V32)</f>
        <v>572.21125328666938</v>
      </c>
      <c r="W32" s="77">
        <f>IF(RES_hh_fec_in!W32=0,0,1000*11630*RES_hh_fec_in!W32/RES_hh_num_in!W32)</f>
        <v>585.42758814869001</v>
      </c>
      <c r="X32" s="77">
        <f>IF(RES_hh_fec_in!X32=0,0,1000*11630*RES_hh_fec_in!X32/RES_hh_num_in!X32)</f>
        <v>555.26071412373312</v>
      </c>
      <c r="Y32" s="77">
        <f>IF(RES_hh_fec_in!Y32=0,0,1000*11630*RES_hh_fec_in!Y32/RES_hh_num_in!Y32)</f>
        <v>574.44667109061265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9868.69217234805</v>
      </c>
      <c r="D3" s="65">
        <f>IF(RES_hh_tes_in!D3=0,0,1000*11630*RES_hh_tes_in!D3/RES_hh_num_in!D3)</f>
        <v>10059.115345157305</v>
      </c>
      <c r="E3" s="65">
        <f>IF(RES_hh_tes_in!E3=0,0,1000*11630*RES_hh_tes_in!E3/RES_hh_num_in!E3)</f>
        <v>10681.134554814758</v>
      </c>
      <c r="F3" s="65">
        <f>IF(RES_hh_tes_in!F3=0,0,1000*11630*RES_hh_tes_in!F3/RES_hh_num_in!F3)</f>
        <v>10550.314635822855</v>
      </c>
      <c r="G3" s="65">
        <f>IF(RES_hh_tes_in!G3=0,0,1000*11630*RES_hh_tes_in!G3/RES_hh_num_in!G3)</f>
        <v>10737.527851011389</v>
      </c>
      <c r="H3" s="65">
        <f>IF(RES_hh_tes_in!H3=0,0,1000*11630*RES_hh_tes_in!H3/RES_hh_num_in!H3)</f>
        <v>10814.060217751412</v>
      </c>
      <c r="I3" s="65">
        <f>IF(RES_hh_tes_in!I3=0,0,1000*11630*RES_hh_tes_in!I3/RES_hh_num_in!I3)</f>
        <v>10691.439144936261</v>
      </c>
      <c r="J3" s="65">
        <f>IF(RES_hh_tes_in!J3=0,0,1000*11630*RES_hh_tes_in!J3/RES_hh_num_in!J3)</f>
        <v>10681.537602896909</v>
      </c>
      <c r="K3" s="65">
        <f>IF(RES_hh_tes_in!K3=0,0,1000*11630*RES_hh_tes_in!K3/RES_hh_num_in!K3)</f>
        <v>11125.955131574583</v>
      </c>
      <c r="L3" s="65">
        <f>IF(RES_hh_tes_in!L3=0,0,1000*11630*RES_hh_tes_in!L3/RES_hh_num_in!L3)</f>
        <v>10536.397623422887</v>
      </c>
      <c r="M3" s="65">
        <f>IF(RES_hh_tes_in!M3=0,0,1000*11630*RES_hh_tes_in!M3/RES_hh_num_in!M3)</f>
        <v>9955.0102339779405</v>
      </c>
      <c r="N3" s="65">
        <f>IF(RES_hh_tes_in!N3=0,0,1000*11630*RES_hh_tes_in!N3/RES_hh_num_in!N3)</f>
        <v>10510.139523271266</v>
      </c>
      <c r="O3" s="65">
        <f>IF(RES_hh_tes_in!O3=0,0,1000*11630*RES_hh_tes_in!O3/RES_hh_num_in!O3)</f>
        <v>9764.9779315549295</v>
      </c>
      <c r="P3" s="65">
        <f>IF(RES_hh_tes_in!P3=0,0,1000*11630*RES_hh_tes_in!P3/RES_hh_num_in!P3)</f>
        <v>9199.2873248673659</v>
      </c>
      <c r="Q3" s="65">
        <f>IF(RES_hh_tes_in!Q3=0,0,1000*11630*RES_hh_tes_in!Q3/RES_hh_num_in!Q3)</f>
        <v>8368.4475548850551</v>
      </c>
      <c r="R3" s="65">
        <f>IF(RES_hh_tes_in!R3=0,0,1000*11630*RES_hh_tes_in!R3/RES_hh_num_in!R3)</f>
        <v>8666.9251416491898</v>
      </c>
      <c r="S3" s="65">
        <f>IF(RES_hh_tes_in!S3=0,0,1000*11630*RES_hh_tes_in!S3/RES_hh_num_in!S3)</f>
        <v>8607.9080723682928</v>
      </c>
      <c r="T3" s="65">
        <f>IF(RES_hh_tes_in!T3=0,0,1000*11630*RES_hh_tes_in!T3/RES_hh_num_in!T3)</f>
        <v>8592.767554116992</v>
      </c>
      <c r="U3" s="65">
        <f>IF(RES_hh_tes_in!U3=0,0,1000*11630*RES_hh_tes_in!U3/RES_hh_num_in!U3)</f>
        <v>7879.2738137439246</v>
      </c>
      <c r="V3" s="65">
        <f>IF(RES_hh_tes_in!V3=0,0,1000*11630*RES_hh_tes_in!V3/RES_hh_num_in!V3)</f>
        <v>7368.2282913985291</v>
      </c>
      <c r="W3" s="65">
        <f>IF(RES_hh_tes_in!W3=0,0,1000*11630*RES_hh_tes_in!W3/RES_hh_num_in!W3)</f>
        <v>7180.8619729064112</v>
      </c>
      <c r="X3" s="65">
        <f>IF(RES_hh_tes_in!X3=0,0,1000*11630*RES_hh_tes_in!X3/RES_hh_num_in!X3)</f>
        <v>5626.7376719370295</v>
      </c>
      <c r="Y3" s="65">
        <f>IF(RES_hh_tes_in!Y3=0,0,1000*11630*RES_hh_tes_in!Y3/RES_hh_num_in!Y3)</f>
        <v>4462.4133847625753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8048.8009789022153</v>
      </c>
      <c r="D4" s="69">
        <f>IF(RES_hh_tes_in!D4=0,0,1000*11630*RES_hh_tes_in!D4/RES_hh_num_in!D4)</f>
        <v>8170.530237958209</v>
      </c>
      <c r="E4" s="69">
        <f>IF(RES_hh_tes_in!E4=0,0,1000*11630*RES_hh_tes_in!E4/RES_hh_num_in!E4)</f>
        <v>8710.4758049979337</v>
      </c>
      <c r="F4" s="69">
        <f>IF(RES_hh_tes_in!F4=0,0,1000*11630*RES_hh_tes_in!F4/RES_hh_num_in!F4)</f>
        <v>8630.3712969173994</v>
      </c>
      <c r="G4" s="69">
        <f>IF(RES_hh_tes_in!G4=0,0,1000*11630*RES_hh_tes_in!G4/RES_hh_num_in!G4)</f>
        <v>8756.5657854329256</v>
      </c>
      <c r="H4" s="69">
        <f>IF(RES_hh_tes_in!H4=0,0,1000*11630*RES_hh_tes_in!H4/RES_hh_num_in!H4)</f>
        <v>8696.4940748086701</v>
      </c>
      <c r="I4" s="69">
        <f>IF(RES_hh_tes_in!I4=0,0,1000*11630*RES_hh_tes_in!I4/RES_hh_num_in!I4)</f>
        <v>8616.9422927002724</v>
      </c>
      <c r="J4" s="69">
        <f>IF(RES_hh_tes_in!J4=0,0,1000*11630*RES_hh_tes_in!J4/RES_hh_num_in!J4)</f>
        <v>8373.3382578188412</v>
      </c>
      <c r="K4" s="69">
        <f>IF(RES_hh_tes_in!K4=0,0,1000*11630*RES_hh_tes_in!K4/RES_hh_num_in!K4)</f>
        <v>8899.3529920979017</v>
      </c>
      <c r="L4" s="69">
        <f>IF(RES_hh_tes_in!L4=0,0,1000*11630*RES_hh_tes_in!L4/RES_hh_num_in!L4)</f>
        <v>8197.9992064945563</v>
      </c>
      <c r="M4" s="69">
        <f>IF(RES_hh_tes_in!M4=0,0,1000*11630*RES_hh_tes_in!M4/RES_hh_num_in!M4)</f>
        <v>7721.7829137966937</v>
      </c>
      <c r="N4" s="69">
        <f>IF(RES_hh_tes_in!N4=0,0,1000*11630*RES_hh_tes_in!N4/RES_hh_num_in!N4)</f>
        <v>8193.3266345640441</v>
      </c>
      <c r="O4" s="69">
        <f>IF(RES_hh_tes_in!O4=0,0,1000*11630*RES_hh_tes_in!O4/RES_hh_num_in!O4)</f>
        <v>7486.806992211089</v>
      </c>
      <c r="P4" s="69">
        <f>IF(RES_hh_tes_in!P4=0,0,1000*11630*RES_hh_tes_in!P4/RES_hh_num_in!P4)</f>
        <v>7091.2502895657462</v>
      </c>
      <c r="Q4" s="69">
        <f>IF(RES_hh_tes_in!Q4=0,0,1000*11630*RES_hh_tes_in!Q4/RES_hh_num_in!Q4)</f>
        <v>6181.9356317164111</v>
      </c>
      <c r="R4" s="69">
        <f>IF(RES_hh_tes_in!R4=0,0,1000*11630*RES_hh_tes_in!R4/RES_hh_num_in!R4)</f>
        <v>6345.4580152839699</v>
      </c>
      <c r="S4" s="69">
        <f>IF(RES_hh_tes_in!S4=0,0,1000*11630*RES_hh_tes_in!S4/RES_hh_num_in!S4)</f>
        <v>6492.6034570202492</v>
      </c>
      <c r="T4" s="69">
        <f>IF(RES_hh_tes_in!T4=0,0,1000*11630*RES_hh_tes_in!T4/RES_hh_num_in!T4)</f>
        <v>6400.8644042279311</v>
      </c>
      <c r="U4" s="69">
        <f>IF(RES_hh_tes_in!U4=0,0,1000*11630*RES_hh_tes_in!U4/RES_hh_num_in!U4)</f>
        <v>5815.1477874231987</v>
      </c>
      <c r="V4" s="69">
        <f>IF(RES_hh_tes_in!V4=0,0,1000*11630*RES_hh_tes_in!V4/RES_hh_num_in!V4)</f>
        <v>5143.6656941790889</v>
      </c>
      <c r="W4" s="69">
        <f>IF(RES_hh_tes_in!W4=0,0,1000*11630*RES_hh_tes_in!W4/RES_hh_num_in!W4)</f>
        <v>4800.1625938278285</v>
      </c>
      <c r="X4" s="69">
        <f>IF(RES_hh_tes_in!X4=0,0,1000*11630*RES_hh_tes_in!X4/RES_hh_num_in!X4)</f>
        <v>3494.2307864510167</v>
      </c>
      <c r="Y4" s="69">
        <f>IF(RES_hh_tes_in!Y4=0,0,1000*11630*RES_hh_tes_in!Y4/RES_hh_num_in!Y4)</f>
        <v>2354.1468663980045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11688.747396910818</v>
      </c>
      <c r="D5" s="72">
        <f>IF(RES_hh_tes_in!D5=0,0,1000*11630*RES_hh_tes_in!D5/RES_hh_num_in!D5)</f>
        <v>7781.7078483438418</v>
      </c>
      <c r="E5" s="72">
        <f>IF(RES_hh_tes_in!E5=0,0,1000*11630*RES_hh_tes_in!E5/RES_hh_num_in!E5)</f>
        <v>7635.0904649808326</v>
      </c>
      <c r="F5" s="72">
        <f>IF(RES_hh_tes_in!F5=0,0,1000*11630*RES_hh_tes_in!F5/RES_hh_num_in!F5)</f>
        <v>7868.7652040851926</v>
      </c>
      <c r="G5" s="72">
        <f>IF(RES_hh_tes_in!G5=0,0,1000*11630*RES_hh_tes_in!G5/RES_hh_num_in!G5)</f>
        <v>9518.8072912294556</v>
      </c>
      <c r="H5" s="72">
        <f>IF(RES_hh_tes_in!H5=0,0,1000*11630*RES_hh_tes_in!H5/RES_hh_num_in!H5)</f>
        <v>8335.7557709445919</v>
      </c>
      <c r="I5" s="72">
        <f>IF(RES_hh_tes_in!I5=0,0,1000*11630*RES_hh_tes_in!I5/RES_hh_num_in!I5)</f>
        <v>8421.646626231297</v>
      </c>
      <c r="J5" s="72">
        <f>IF(RES_hh_tes_in!J5=0,0,1000*11630*RES_hh_tes_in!J5/RES_hh_num_in!J5)</f>
        <v>8250.7217321491626</v>
      </c>
      <c r="K5" s="72">
        <f>IF(RES_hh_tes_in!K5=0,0,1000*11630*RES_hh_tes_in!K5/RES_hh_num_in!K5)</f>
        <v>8337.8395541270747</v>
      </c>
      <c r="L5" s="72">
        <f>IF(RES_hh_tes_in!L5=0,0,1000*11630*RES_hh_tes_in!L5/RES_hh_num_in!L5)</f>
        <v>11060.003916538099</v>
      </c>
      <c r="M5" s="72">
        <f>IF(RES_hh_tes_in!M5=0,0,1000*11630*RES_hh_tes_in!M5/RES_hh_num_in!M5)</f>
        <v>10525.270749341131</v>
      </c>
      <c r="N5" s="72">
        <f>IF(RES_hh_tes_in!N5=0,0,1000*11630*RES_hh_tes_in!N5/RES_hh_num_in!N5)</f>
        <v>6489.5835147543685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6483.4916108142233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2146.0407133656308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7839.5624081377628</v>
      </c>
      <c r="D6" s="72">
        <f>IF(RES_hh_tes_in!D6=0,0,1000*11630*RES_hh_tes_in!D6/RES_hh_num_in!D6)</f>
        <v>7319.0364527433112</v>
      </c>
      <c r="E6" s="72">
        <f>IF(RES_hh_tes_in!E6=0,0,1000*11630*RES_hh_tes_in!E6/RES_hh_num_in!E6)</f>
        <v>7926.5455712597068</v>
      </c>
      <c r="F6" s="72">
        <f>IF(RES_hh_tes_in!F6=0,0,1000*11630*RES_hh_tes_in!F6/RES_hh_num_in!F6)</f>
        <v>7987.189382264306</v>
      </c>
      <c r="G6" s="72">
        <f>IF(RES_hh_tes_in!G6=0,0,1000*11630*RES_hh_tes_in!G6/RES_hh_num_in!G6)</f>
        <v>8923.8360327622813</v>
      </c>
      <c r="H6" s="72">
        <f>IF(RES_hh_tes_in!H6=0,0,1000*11630*RES_hh_tes_in!H6/RES_hh_num_in!H6)</f>
        <v>9287.1603463998745</v>
      </c>
      <c r="I6" s="72">
        <f>IF(RES_hh_tes_in!I6=0,0,1000*11630*RES_hh_tes_in!I6/RES_hh_num_in!I6)</f>
        <v>8203.0056933092783</v>
      </c>
      <c r="J6" s="72">
        <f>IF(RES_hh_tes_in!J6=0,0,1000*11630*RES_hh_tes_in!J6/RES_hh_num_in!J6)</f>
        <v>8663.8436768352149</v>
      </c>
      <c r="K6" s="72">
        <f>IF(RES_hh_tes_in!K6=0,0,1000*11630*RES_hh_tes_in!K6/RES_hh_num_in!K6)</f>
        <v>0</v>
      </c>
      <c r="L6" s="72">
        <f>IF(RES_hh_tes_in!L6=0,0,1000*11630*RES_hh_tes_in!L6/RES_hh_num_in!L6)</f>
        <v>7440.8507290453917</v>
      </c>
      <c r="M6" s="72">
        <f>IF(RES_hh_tes_in!M6=0,0,1000*11630*RES_hh_tes_in!M6/RES_hh_num_in!M6)</f>
        <v>7645.8163346393803</v>
      </c>
      <c r="N6" s="72">
        <f>IF(RES_hh_tes_in!N6=0,0,1000*11630*RES_hh_tes_in!N6/RES_hh_num_in!N6)</f>
        <v>7598.9883322104915</v>
      </c>
      <c r="O6" s="72">
        <f>IF(RES_hh_tes_in!O6=0,0,1000*11630*RES_hh_tes_in!O6/RES_hh_num_in!O6)</f>
        <v>7594.1208721590338</v>
      </c>
      <c r="P6" s="72">
        <f>IF(RES_hh_tes_in!P6=0,0,1000*11630*RES_hh_tes_in!P6/RES_hh_num_in!P6)</f>
        <v>8185.8438013639843</v>
      </c>
      <c r="Q6" s="72">
        <f>IF(RES_hh_tes_in!Q6=0,0,1000*11630*RES_hh_tes_in!Q6/RES_hh_num_in!Q6)</f>
        <v>6244.387795953854</v>
      </c>
      <c r="R6" s="72">
        <f>IF(RES_hh_tes_in!R6=0,0,1000*11630*RES_hh_tes_in!R6/RES_hh_num_in!R6)</f>
        <v>6210.1906948128117</v>
      </c>
      <c r="S6" s="72">
        <f>IF(RES_hh_tes_in!S6=0,0,1000*11630*RES_hh_tes_in!S6/RES_hh_num_in!S6)</f>
        <v>6606.6287244995538</v>
      </c>
      <c r="T6" s="72">
        <f>IF(RES_hh_tes_in!T6=0,0,1000*11630*RES_hh_tes_in!T6/RES_hh_num_in!T6)</f>
        <v>5844.0820091795213</v>
      </c>
      <c r="U6" s="72">
        <f>IF(RES_hh_tes_in!U6=0,0,1000*11630*RES_hh_tes_in!U6/RES_hh_num_in!U6)</f>
        <v>5276.8211776260641</v>
      </c>
      <c r="V6" s="72">
        <f>IF(RES_hh_tes_in!V6=0,0,1000*11630*RES_hh_tes_in!V6/RES_hh_num_in!V6)</f>
        <v>5148.4340090471669</v>
      </c>
      <c r="W6" s="72">
        <f>IF(RES_hh_tes_in!W6=0,0,1000*11630*RES_hh_tes_in!W6/RES_hh_num_in!W6)</f>
        <v>4171.3109753603776</v>
      </c>
      <c r="X6" s="72">
        <f>IF(RES_hh_tes_in!X6=0,0,1000*11630*RES_hh_tes_in!X6/RES_hh_num_in!X6)</f>
        <v>3062.8428246583721</v>
      </c>
      <c r="Y6" s="72">
        <f>IF(RES_hh_tes_in!Y6=0,0,1000*11630*RES_hh_tes_in!Y6/RES_hh_num_in!Y6)</f>
        <v>2823.4918320518914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7999.4927076227495</v>
      </c>
      <c r="D7" s="72">
        <f>IF(RES_hh_tes_in!D7=0,0,1000*11630*RES_hh_tes_in!D7/RES_hh_num_in!D7)</f>
        <v>8517.0203363112705</v>
      </c>
      <c r="E7" s="72">
        <f>IF(RES_hh_tes_in!E7=0,0,1000*11630*RES_hh_tes_in!E7/RES_hh_num_in!E7)</f>
        <v>7690.5779170142796</v>
      </c>
      <c r="F7" s="72">
        <f>IF(RES_hh_tes_in!F7=0,0,1000*11630*RES_hh_tes_in!F7/RES_hh_num_in!F7)</f>
        <v>7474.2884939985915</v>
      </c>
      <c r="G7" s="72">
        <f>IF(RES_hh_tes_in!G7=0,0,1000*11630*RES_hh_tes_in!G7/RES_hh_num_in!G7)</f>
        <v>8871.8183922723401</v>
      </c>
      <c r="H7" s="72">
        <f>IF(RES_hh_tes_in!H7=0,0,1000*11630*RES_hh_tes_in!H7/RES_hh_num_in!H7)</f>
        <v>8974.9461178248039</v>
      </c>
      <c r="I7" s="72">
        <f>IF(RES_hh_tes_in!I7=0,0,1000*11630*RES_hh_tes_in!I7/RES_hh_num_in!I7)</f>
        <v>7256.6447466562731</v>
      </c>
      <c r="J7" s="72">
        <f>IF(RES_hh_tes_in!J7=0,0,1000*11630*RES_hh_tes_in!J7/RES_hh_num_in!J7)</f>
        <v>5225.3750491306464</v>
      </c>
      <c r="K7" s="72">
        <f>IF(RES_hh_tes_in!K7=0,0,1000*11630*RES_hh_tes_in!K7/RES_hh_num_in!K7)</f>
        <v>9870.6209974516132</v>
      </c>
      <c r="L7" s="72">
        <f>IF(RES_hh_tes_in!L7=0,0,1000*11630*RES_hh_tes_in!L7/RES_hh_num_in!L7)</f>
        <v>9032.821969479488</v>
      </c>
      <c r="M7" s="72">
        <f>IF(RES_hh_tes_in!M7=0,0,1000*11630*RES_hh_tes_in!M7/RES_hh_num_in!M7)</f>
        <v>8040.7480913992349</v>
      </c>
      <c r="N7" s="72">
        <f>IF(RES_hh_tes_in!N7=0,0,1000*11630*RES_hh_tes_in!N7/RES_hh_num_in!N7)</f>
        <v>7736.9813191072881</v>
      </c>
      <c r="O7" s="72">
        <f>IF(RES_hh_tes_in!O7=0,0,1000*11630*RES_hh_tes_in!O7/RES_hh_num_in!O7)</f>
        <v>7331.212246768504</v>
      </c>
      <c r="P7" s="72">
        <f>IF(RES_hh_tes_in!P7=0,0,1000*11630*RES_hh_tes_in!P7/RES_hh_num_in!P7)</f>
        <v>6970.0863963905349</v>
      </c>
      <c r="Q7" s="72">
        <f>IF(RES_hh_tes_in!Q7=0,0,1000*11630*RES_hh_tes_in!Q7/RES_hh_num_in!Q7)</f>
        <v>6237.2742103523105</v>
      </c>
      <c r="R7" s="72">
        <f>IF(RES_hh_tes_in!R7=0,0,1000*11630*RES_hh_tes_in!R7/RES_hh_num_in!R7)</f>
        <v>6196.6230537846941</v>
      </c>
      <c r="S7" s="72">
        <f>IF(RES_hh_tes_in!S7=0,0,1000*11630*RES_hh_tes_in!S7/RES_hh_num_in!S7)</f>
        <v>6342.9034953516502</v>
      </c>
      <c r="T7" s="72">
        <f>IF(RES_hh_tes_in!T7=0,0,1000*11630*RES_hh_tes_in!T7/RES_hh_num_in!T7)</f>
        <v>6318.8180518832869</v>
      </c>
      <c r="U7" s="72">
        <f>IF(RES_hh_tes_in!U7=0,0,1000*11630*RES_hh_tes_in!U7/RES_hh_num_in!U7)</f>
        <v>5835.9634529086061</v>
      </c>
      <c r="V7" s="72">
        <f>IF(RES_hh_tes_in!V7=0,0,1000*11630*RES_hh_tes_in!V7/RES_hh_num_in!V7)</f>
        <v>5345.2039236669298</v>
      </c>
      <c r="W7" s="72">
        <f>IF(RES_hh_tes_in!W7=0,0,1000*11630*RES_hh_tes_in!W7/RES_hh_num_in!W7)</f>
        <v>4359.2540296616226</v>
      </c>
      <c r="X7" s="72">
        <f>IF(RES_hh_tes_in!X7=0,0,1000*11630*RES_hh_tes_in!X7/RES_hh_num_in!X7)</f>
        <v>3466.4745040939861</v>
      </c>
      <c r="Y7" s="72">
        <f>IF(RES_hh_tes_in!Y7=0,0,1000*11630*RES_hh_tes_in!Y7/RES_hh_num_in!Y7)</f>
        <v>2385.3897366758774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7746.2413634461464</v>
      </c>
      <c r="D8" s="72">
        <f>IF(RES_hh_tes_in!D8=0,0,1000*11630*RES_hh_tes_in!D8/RES_hh_num_in!D8)</f>
        <v>8022.3810859151117</v>
      </c>
      <c r="E8" s="72">
        <f>IF(RES_hh_tes_in!E8=0,0,1000*11630*RES_hh_tes_in!E8/RES_hh_num_in!E8)</f>
        <v>8461.106195623599</v>
      </c>
      <c r="F8" s="72">
        <f>IF(RES_hh_tes_in!F8=0,0,1000*11630*RES_hh_tes_in!F8/RES_hh_num_in!F8)</f>
        <v>8604.4147573370792</v>
      </c>
      <c r="G8" s="72">
        <f>IF(RES_hh_tes_in!G8=0,0,1000*11630*RES_hh_tes_in!G8/RES_hh_num_in!G8)</f>
        <v>8622.8263986163001</v>
      </c>
      <c r="H8" s="72">
        <f>IF(RES_hh_tes_in!H8=0,0,1000*11630*RES_hh_tes_in!H8/RES_hh_num_in!H8)</f>
        <v>8441.9817515868908</v>
      </c>
      <c r="I8" s="72">
        <f>IF(RES_hh_tes_in!I8=0,0,1000*11630*RES_hh_tes_in!I8/RES_hh_num_in!I8)</f>
        <v>8701.7852457992158</v>
      </c>
      <c r="J8" s="72">
        <f>IF(RES_hh_tes_in!J8=0,0,1000*11630*RES_hh_tes_in!J8/RES_hh_num_in!J8)</f>
        <v>8537.9096798862702</v>
      </c>
      <c r="K8" s="72">
        <f>IF(RES_hh_tes_in!K8=0,0,1000*11630*RES_hh_tes_in!K8/RES_hh_num_in!K8)</f>
        <v>7790.5086221165329</v>
      </c>
      <c r="L8" s="72">
        <f>IF(RES_hh_tes_in!L8=0,0,1000*11630*RES_hh_tes_in!L8/RES_hh_num_in!L8)</f>
        <v>9057.6759223308291</v>
      </c>
      <c r="M8" s="72">
        <f>IF(RES_hh_tes_in!M8=0,0,1000*11630*RES_hh_tes_in!M8/RES_hh_num_in!M8)</f>
        <v>7777.4765052203302</v>
      </c>
      <c r="N8" s="72">
        <f>IF(RES_hh_tes_in!N8=0,0,1000*11630*RES_hh_tes_in!N8/RES_hh_num_in!N8)</f>
        <v>7696.5820818666307</v>
      </c>
      <c r="O8" s="72">
        <f>IF(RES_hh_tes_in!O8=0,0,1000*11630*RES_hh_tes_in!O8/RES_hh_num_in!O8)</f>
        <v>7209.1976372057206</v>
      </c>
      <c r="P8" s="72">
        <f>IF(RES_hh_tes_in!P8=0,0,1000*11630*RES_hh_tes_in!P8/RES_hh_num_in!P8)</f>
        <v>6886.5771937941563</v>
      </c>
      <c r="Q8" s="72">
        <f>IF(RES_hh_tes_in!Q8=0,0,1000*11630*RES_hh_tes_in!Q8/RES_hh_num_in!Q8)</f>
        <v>6228.666402717512</v>
      </c>
      <c r="R8" s="72">
        <f>IF(RES_hh_tes_in!R8=0,0,1000*11630*RES_hh_tes_in!R8/RES_hh_num_in!R8)</f>
        <v>6335.1276417855734</v>
      </c>
      <c r="S8" s="72">
        <f>IF(RES_hh_tes_in!S8=0,0,1000*11630*RES_hh_tes_in!S8/RES_hh_num_in!S8)</f>
        <v>6438.6515104580585</v>
      </c>
      <c r="T8" s="72">
        <f>IF(RES_hh_tes_in!T8=0,0,1000*11630*RES_hh_tes_in!T8/RES_hh_num_in!T8)</f>
        <v>6521.5253191880383</v>
      </c>
      <c r="U8" s="72">
        <f>IF(RES_hh_tes_in!U8=0,0,1000*11630*RES_hh_tes_in!U8/RES_hh_num_in!U8)</f>
        <v>5759.6974271338322</v>
      </c>
      <c r="V8" s="72">
        <f>IF(RES_hh_tes_in!V8=0,0,1000*11630*RES_hh_tes_in!V8/RES_hh_num_in!V8)</f>
        <v>5238.8178809718693</v>
      </c>
      <c r="W8" s="72">
        <f>IF(RES_hh_tes_in!W8=0,0,1000*11630*RES_hh_tes_in!W8/RES_hh_num_in!W8)</f>
        <v>4816.1443394334092</v>
      </c>
      <c r="X8" s="72">
        <f>IF(RES_hh_tes_in!X8=0,0,1000*11630*RES_hh_tes_in!X8/RES_hh_num_in!X8)</f>
        <v>3581.5805456647795</v>
      </c>
      <c r="Y8" s="72">
        <f>IF(RES_hh_tes_in!Y8=0,0,1000*11630*RES_hh_tes_in!Y8/RES_hh_num_in!Y8)</f>
        <v>2136.029684812906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7977.4169519125926</v>
      </c>
      <c r="D9" s="72">
        <f>IF(RES_hh_tes_in!D9=0,0,1000*11630*RES_hh_tes_in!D9/RES_hh_num_in!D9)</f>
        <v>8019.6262120476385</v>
      </c>
      <c r="E9" s="72">
        <f>IF(RES_hh_tes_in!E9=0,0,1000*11630*RES_hh_tes_in!E9/RES_hh_num_in!E9)</f>
        <v>8592.3283581334781</v>
      </c>
      <c r="F9" s="72">
        <f>IF(RES_hh_tes_in!F9=0,0,1000*11630*RES_hh_tes_in!F9/RES_hh_num_in!F9)</f>
        <v>8629.1687952825923</v>
      </c>
      <c r="G9" s="72">
        <f>IF(RES_hh_tes_in!G9=0,0,1000*11630*RES_hh_tes_in!G9/RES_hh_num_in!G9)</f>
        <v>8644.7931408848672</v>
      </c>
      <c r="H9" s="72">
        <f>IF(RES_hh_tes_in!H9=0,0,1000*11630*RES_hh_tes_in!H9/RES_hh_num_in!H9)</f>
        <v>8635.4708420388997</v>
      </c>
      <c r="I9" s="72">
        <f>IF(RES_hh_tes_in!I9=0,0,1000*11630*RES_hh_tes_in!I9/RES_hh_num_in!I9)</f>
        <v>8513.5869180443169</v>
      </c>
      <c r="J9" s="72">
        <f>IF(RES_hh_tes_in!J9=0,0,1000*11630*RES_hh_tes_in!J9/RES_hh_num_in!J9)</f>
        <v>8655.4316458017565</v>
      </c>
      <c r="K9" s="72">
        <f>IF(RES_hh_tes_in!K9=0,0,1000*11630*RES_hh_tes_in!K9/RES_hh_num_in!K9)</f>
        <v>9787.0657315129101</v>
      </c>
      <c r="L9" s="72">
        <f>IF(RES_hh_tes_in!L9=0,0,1000*11630*RES_hh_tes_in!L9/RES_hh_num_in!L9)</f>
        <v>7164.7099737565004</v>
      </c>
      <c r="M9" s="72">
        <f>IF(RES_hh_tes_in!M9=0,0,1000*11630*RES_hh_tes_in!M9/RES_hh_num_in!M9)</f>
        <v>7720.8177699867938</v>
      </c>
      <c r="N9" s="72">
        <f>IF(RES_hh_tes_in!N9=0,0,1000*11630*RES_hh_tes_in!N9/RES_hh_num_in!N9)</f>
        <v>8344.2473308700683</v>
      </c>
      <c r="O9" s="72">
        <f>IF(RES_hh_tes_in!O9=0,0,1000*11630*RES_hh_tes_in!O9/RES_hh_num_in!O9)</f>
        <v>7411.9725316485119</v>
      </c>
      <c r="P9" s="72">
        <f>IF(RES_hh_tes_in!P9=0,0,1000*11630*RES_hh_tes_in!P9/RES_hh_num_in!P9)</f>
        <v>7198.0851797515288</v>
      </c>
      <c r="Q9" s="72">
        <f>IF(RES_hh_tes_in!Q9=0,0,1000*11630*RES_hh_tes_in!Q9/RES_hh_num_in!Q9)</f>
        <v>5841.985840981677</v>
      </c>
      <c r="R9" s="72">
        <f>IF(RES_hh_tes_in!R9=0,0,1000*11630*RES_hh_tes_in!R9/RES_hh_num_in!R9)</f>
        <v>5686.3582917051544</v>
      </c>
      <c r="S9" s="72">
        <f>IF(RES_hh_tes_in!S9=0,0,1000*11630*RES_hh_tes_in!S9/RES_hh_num_in!S9)</f>
        <v>6237.1269480703459</v>
      </c>
      <c r="T9" s="72">
        <f>IF(RES_hh_tes_in!T9=0,0,1000*11630*RES_hh_tes_in!T9/RES_hh_num_in!T9)</f>
        <v>6419.9151724841722</v>
      </c>
      <c r="U9" s="72">
        <f>IF(RES_hh_tes_in!U9=0,0,1000*11630*RES_hh_tes_in!U9/RES_hh_num_in!U9)</f>
        <v>5950.3876293201283</v>
      </c>
      <c r="V9" s="72">
        <f>IF(RES_hh_tes_in!V9=0,0,1000*11630*RES_hh_tes_in!V9/RES_hh_num_in!V9)</f>
        <v>5151.7450522708659</v>
      </c>
      <c r="W9" s="72">
        <f>IF(RES_hh_tes_in!W9=0,0,1000*11630*RES_hh_tes_in!W9/RES_hh_num_in!W9)</f>
        <v>4564.4149858567052</v>
      </c>
      <c r="X9" s="72">
        <f>IF(RES_hh_tes_in!X9=0,0,1000*11630*RES_hh_tes_in!X9/RES_hh_num_in!X9)</f>
        <v>3467.5744709473929</v>
      </c>
      <c r="Y9" s="72">
        <f>IF(RES_hh_tes_in!Y9=0,0,1000*11630*RES_hh_tes_in!Y9/RES_hh_num_in!Y9)</f>
        <v>2344.3607171484541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7927.2135864396296</v>
      </c>
      <c r="D11" s="72">
        <f>IF(RES_hh_tes_in!D11=0,0,1000*11630*RES_hh_tes_in!D11/RES_hh_num_in!D11)</f>
        <v>8282.2964775788314</v>
      </c>
      <c r="E11" s="72">
        <f>IF(RES_hh_tes_in!E11=0,0,1000*11630*RES_hh_tes_in!E11/RES_hh_num_in!E11)</f>
        <v>8799.9149801817075</v>
      </c>
      <c r="F11" s="72">
        <f>IF(RES_hh_tes_in!F11=0,0,1000*11630*RES_hh_tes_in!F11/RES_hh_num_in!F11)</f>
        <v>8422.8536236664095</v>
      </c>
      <c r="G11" s="72">
        <f>IF(RES_hh_tes_in!G11=0,0,1000*11630*RES_hh_tes_in!G11/RES_hh_num_in!G11)</f>
        <v>8727.8430746954145</v>
      </c>
      <c r="H11" s="72">
        <f>IF(RES_hh_tes_in!H11=0,0,1000*11630*RES_hh_tes_in!H11/RES_hh_num_in!H11)</f>
        <v>8668.334659035494</v>
      </c>
      <c r="I11" s="72">
        <f>IF(RES_hh_tes_in!I11=0,0,1000*11630*RES_hh_tes_in!I11/RES_hh_num_in!I11)</f>
        <v>8662.816360485278</v>
      </c>
      <c r="J11" s="72">
        <f>IF(RES_hh_tes_in!J11=0,0,1000*11630*RES_hh_tes_in!J11/RES_hh_num_in!J11)</f>
        <v>8167.6724145731296</v>
      </c>
      <c r="K11" s="72">
        <f>IF(RES_hh_tes_in!K11=0,0,1000*11630*RES_hh_tes_in!K11/RES_hh_num_in!K11)</f>
        <v>8046.9687152872984</v>
      </c>
      <c r="L11" s="72">
        <f>IF(RES_hh_tes_in!L11=0,0,1000*11630*RES_hh_tes_in!L11/RES_hh_num_in!L11)</f>
        <v>8874.0384999638482</v>
      </c>
      <c r="M11" s="72">
        <f>IF(RES_hh_tes_in!M11=0,0,1000*11630*RES_hh_tes_in!M11/RES_hh_num_in!M11)</f>
        <v>7554.3216859827144</v>
      </c>
      <c r="N11" s="72">
        <f>IF(RES_hh_tes_in!N11=0,0,1000*11630*RES_hh_tes_in!N11/RES_hh_num_in!N11)</f>
        <v>7972.2021591006978</v>
      </c>
      <c r="O11" s="72">
        <f>IF(RES_hh_tes_in!O11=0,0,1000*11630*RES_hh_tes_in!O11/RES_hh_num_in!O11)</f>
        <v>7512.6823892733755</v>
      </c>
      <c r="P11" s="72">
        <f>IF(RES_hh_tes_in!P11=0,0,1000*11630*RES_hh_tes_in!P11/RES_hh_num_in!P11)</f>
        <v>6927.423180336873</v>
      </c>
      <c r="Q11" s="72">
        <f>IF(RES_hh_tes_in!Q11=0,0,1000*11630*RES_hh_tes_in!Q11/RES_hh_num_in!Q11)</f>
        <v>6588.6278398595623</v>
      </c>
      <c r="R11" s="72">
        <f>IF(RES_hh_tes_in!R11=0,0,1000*11630*RES_hh_tes_in!R11/RES_hh_num_in!R11)</f>
        <v>6965.5834997544562</v>
      </c>
      <c r="S11" s="72">
        <f>IF(RES_hh_tes_in!S11=0,0,1000*11630*RES_hh_tes_in!S11/RES_hh_num_in!S11)</f>
        <v>6657.3609704214859</v>
      </c>
      <c r="T11" s="72">
        <f>IF(RES_hh_tes_in!T11=0,0,1000*11630*RES_hh_tes_in!T11/RES_hh_num_in!T11)</f>
        <v>6236.6956110444198</v>
      </c>
      <c r="U11" s="72">
        <f>IF(RES_hh_tes_in!U11=0,0,1000*11630*RES_hh_tes_in!U11/RES_hh_num_in!U11)</f>
        <v>5654.2168436686725</v>
      </c>
      <c r="V11" s="72">
        <f>IF(RES_hh_tes_in!V11=0,0,1000*11630*RES_hh_tes_in!V11/RES_hh_num_in!V11)</f>
        <v>4975.8188624120039</v>
      </c>
      <c r="W11" s="72">
        <f>IF(RES_hh_tes_in!W11=0,0,1000*11630*RES_hh_tes_in!W11/RES_hh_num_in!W11)</f>
        <v>4944.0841030759184</v>
      </c>
      <c r="X11" s="72">
        <f>IF(RES_hh_tes_in!X11=0,0,1000*11630*RES_hh_tes_in!X11/RES_hh_num_in!X11)</f>
        <v>3469.4254526471627</v>
      </c>
      <c r="Y11" s="72">
        <f>IF(RES_hh_tes_in!Y11=0,0,1000*11630*RES_hh_tes_in!Y11/RES_hh_num_in!Y11)</f>
        <v>2319.7025395619471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5491.1324775036019</v>
      </c>
      <c r="S12" s="72">
        <f>IF(RES_hh_tes_in!S12=0,0,1000*11630*RES_hh_tes_in!S12/RES_hh_num_in!S12)</f>
        <v>5740.5752641642348</v>
      </c>
      <c r="T12" s="72">
        <f>IF(RES_hh_tes_in!T12=0,0,1000*11630*RES_hh_tes_in!T12/RES_hh_num_in!T12)</f>
        <v>6242.1392399474735</v>
      </c>
      <c r="U12" s="72">
        <f>IF(RES_hh_tes_in!U12=0,0,1000*11630*RES_hh_tes_in!U12/RES_hh_num_in!U12)</f>
        <v>6118.4324155016093</v>
      </c>
      <c r="V12" s="72">
        <f>IF(RES_hh_tes_in!V12=0,0,1000*11630*RES_hh_tes_in!V12/RES_hh_num_in!V12)</f>
        <v>5914.2997726476351</v>
      </c>
      <c r="W12" s="72">
        <f>IF(RES_hh_tes_in!W12=0,0,1000*11630*RES_hh_tes_in!W12/RES_hh_num_in!W12)</f>
        <v>5236.2168013171131</v>
      </c>
      <c r="X12" s="72">
        <f>IF(RES_hh_tes_in!X12=0,0,1000*11630*RES_hh_tes_in!X12/RES_hh_num_in!X12)</f>
        <v>3679.7325551740032</v>
      </c>
      <c r="Y12" s="72">
        <f>IF(RES_hh_tes_in!Y12=0,0,1000*11630*RES_hh_tes_in!Y12/RES_hh_num_in!Y12)</f>
        <v>2421.9256566960144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7926.2357965211522</v>
      </c>
      <c r="D13" s="74">
        <f>IF(RES_hh_tes_in!D13=0,0,1000*11630*RES_hh_tes_in!D13/RES_hh_num_in!D13)</f>
        <v>7486.5941170548067</v>
      </c>
      <c r="E13" s="74">
        <f>IF(RES_hh_tes_in!E13=0,0,1000*11630*RES_hh_tes_in!E13/RES_hh_num_in!E13)</f>
        <v>8379.14125161025</v>
      </c>
      <c r="F13" s="74">
        <f>IF(RES_hh_tes_in!F13=0,0,1000*11630*RES_hh_tes_in!F13/RES_hh_num_in!F13)</f>
        <v>8677.4356623992844</v>
      </c>
      <c r="G13" s="74">
        <f>IF(RES_hh_tes_in!G13=0,0,1000*11630*RES_hh_tes_in!G13/RES_hh_num_in!G13)</f>
        <v>6542.9463181016499</v>
      </c>
      <c r="H13" s="74">
        <f>IF(RES_hh_tes_in!H13=0,0,1000*11630*RES_hh_tes_in!H13/RES_hh_num_in!H13)</f>
        <v>8094.3674160515939</v>
      </c>
      <c r="I13" s="74">
        <f>IF(RES_hh_tes_in!I13=0,0,1000*11630*RES_hh_tes_in!I13/RES_hh_num_in!I13)</f>
        <v>10218.60021299638</v>
      </c>
      <c r="J13" s="74">
        <f>IF(RES_hh_tes_in!J13=0,0,1000*11630*RES_hh_tes_in!J13/RES_hh_num_in!J13)</f>
        <v>8341.5823385643926</v>
      </c>
      <c r="K13" s="74">
        <f>IF(RES_hh_tes_in!K13=0,0,1000*11630*RES_hh_tes_in!K13/RES_hh_num_in!K13)</f>
        <v>9122.6109170304117</v>
      </c>
      <c r="L13" s="74">
        <f>IF(RES_hh_tes_in!L13=0,0,1000*11630*RES_hh_tes_in!L13/RES_hh_num_in!L13)</f>
        <v>6382.7451644053872</v>
      </c>
      <c r="M13" s="74">
        <f>IF(RES_hh_tes_in!M13=0,0,1000*11630*RES_hh_tes_in!M13/RES_hh_num_in!M13)</f>
        <v>3292.0735348740509</v>
      </c>
      <c r="N13" s="74">
        <f>IF(RES_hh_tes_in!N13=0,0,1000*11630*RES_hh_tes_in!N13/RES_hh_num_in!N13)</f>
        <v>9691.54433439678</v>
      </c>
      <c r="O13" s="74">
        <f>IF(RES_hh_tes_in!O13=0,0,1000*11630*RES_hh_tes_in!O13/RES_hh_num_in!O13)</f>
        <v>6787.6848611247169</v>
      </c>
      <c r="P13" s="74">
        <f>IF(RES_hh_tes_in!P13=0,0,1000*11630*RES_hh_tes_in!P13/RES_hh_num_in!P13)</f>
        <v>12083.776717885479</v>
      </c>
      <c r="Q13" s="74">
        <f>IF(RES_hh_tes_in!Q13=0,0,1000*11630*RES_hh_tes_in!Q13/RES_hh_num_in!Q13)</f>
        <v>8754.8459546092799</v>
      </c>
      <c r="R13" s="74">
        <f>IF(RES_hh_tes_in!R13=0,0,1000*11630*RES_hh_tes_in!R13/RES_hh_num_in!R13)</f>
        <v>8885.1357719246771</v>
      </c>
      <c r="S13" s="74">
        <f>IF(RES_hh_tes_in!S13=0,0,1000*11630*RES_hh_tes_in!S13/RES_hh_num_in!S13)</f>
        <v>5586.1623630353397</v>
      </c>
      <c r="T13" s="74">
        <f>IF(RES_hh_tes_in!T13=0,0,1000*11630*RES_hh_tes_in!T13/RES_hh_num_in!T13)</f>
        <v>5183.7925401937782</v>
      </c>
      <c r="U13" s="74">
        <f>IF(RES_hh_tes_in!U13=0,0,1000*11630*RES_hh_tes_in!U13/RES_hh_num_in!U13)</f>
        <v>4522.3660199024825</v>
      </c>
      <c r="V13" s="74">
        <f>IF(RES_hh_tes_in!V13=0,0,1000*11630*RES_hh_tes_in!V13/RES_hh_num_in!V13)</f>
        <v>5881.7850179438265</v>
      </c>
      <c r="W13" s="74">
        <f>IF(RES_hh_tes_in!W13=0,0,1000*11630*RES_hh_tes_in!W13/RES_hh_num_in!W13)</f>
        <v>4853.3852591097539</v>
      </c>
      <c r="X13" s="74">
        <f>IF(RES_hh_tes_in!X13=0,0,1000*11630*RES_hh_tes_in!X13/RES_hh_num_in!X13)</f>
        <v>3302.5322512913353</v>
      </c>
      <c r="Y13" s="74">
        <f>IF(RES_hh_tes_in!Y13=0,0,1000*11630*RES_hh_tes_in!Y13/RES_hh_num_in!Y13)</f>
        <v>2237.6437181150332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65.375239901517574</v>
      </c>
      <c r="D14" s="76">
        <f>IF(RES_hh_tes_in!D14=0,0,1000*11630*RES_hh_tes_in!D14/RES_hh_num_in!D14)</f>
        <v>70.984812377019679</v>
      </c>
      <c r="E14" s="76">
        <f>IF(RES_hh_tes_in!E14=0,0,1000*11630*RES_hh_tes_in!E14/RES_hh_num_in!E14)</f>
        <v>73.18068372264905</v>
      </c>
      <c r="F14" s="76">
        <f>IF(RES_hh_tes_in!F14=0,0,1000*11630*RES_hh_tes_in!F14/RES_hh_num_in!F14)</f>
        <v>74.743747320867001</v>
      </c>
      <c r="G14" s="76">
        <f>IF(RES_hh_tes_in!G14=0,0,1000*11630*RES_hh_tes_in!G14/RES_hh_num_in!G14)</f>
        <v>71.834718770672779</v>
      </c>
      <c r="H14" s="76">
        <f>IF(RES_hh_tes_in!H14=0,0,1000*11630*RES_hh_tes_in!H14/RES_hh_num_in!H14)</f>
        <v>69.53439909417439</v>
      </c>
      <c r="I14" s="76">
        <f>IF(RES_hh_tes_in!I14=0,0,1000*11630*RES_hh_tes_in!I14/RES_hh_num_in!I14)</f>
        <v>66.905752498044336</v>
      </c>
      <c r="J14" s="76">
        <f>IF(RES_hh_tes_in!J14=0,0,1000*11630*RES_hh_tes_in!J14/RES_hh_num_in!J14)</f>
        <v>61.646782159137025</v>
      </c>
      <c r="K14" s="76">
        <f>IF(RES_hh_tes_in!K14=0,0,1000*11630*RES_hh_tes_in!K14/RES_hh_num_in!K14)</f>
        <v>66.374315545735286</v>
      </c>
      <c r="L14" s="76">
        <f>IF(RES_hh_tes_in!L14=0,0,1000*11630*RES_hh_tes_in!L14/RES_hh_num_in!L14)</f>
        <v>61.605387129566232</v>
      </c>
      <c r="M14" s="76">
        <f>IF(RES_hh_tes_in!M14=0,0,1000*11630*RES_hh_tes_in!M14/RES_hh_num_in!M14)</f>
        <v>51.538022661878422</v>
      </c>
      <c r="N14" s="76">
        <f>IF(RES_hh_tes_in!N14=0,0,1000*11630*RES_hh_tes_in!N14/RES_hh_num_in!N14)</f>
        <v>55.143156177389784</v>
      </c>
      <c r="O14" s="76">
        <f>IF(RES_hh_tes_in!O14=0,0,1000*11630*RES_hh_tes_in!O14/RES_hh_num_in!O14)</f>
        <v>49.40934567234293</v>
      </c>
      <c r="P14" s="76">
        <f>IF(RES_hh_tes_in!P14=0,0,1000*11630*RES_hh_tes_in!P14/RES_hh_num_in!P14)</f>
        <v>54.16543244546785</v>
      </c>
      <c r="Q14" s="76">
        <f>IF(RES_hh_tes_in!Q14=0,0,1000*11630*RES_hh_tes_in!Q14/RES_hh_num_in!Q14)</f>
        <v>60.069681469062246</v>
      </c>
      <c r="R14" s="76">
        <f>IF(RES_hh_tes_in!R14=0,0,1000*11630*RES_hh_tes_in!R14/RES_hh_num_in!R14)</f>
        <v>50.217846811328101</v>
      </c>
      <c r="S14" s="76">
        <f>IF(RES_hh_tes_in!S14=0,0,1000*11630*RES_hh_tes_in!S14/RES_hh_num_in!S14)</f>
        <v>44.348612935707301</v>
      </c>
      <c r="T14" s="76">
        <f>IF(RES_hh_tes_in!T14=0,0,1000*11630*RES_hh_tes_in!T14/RES_hh_num_in!T14)</f>
        <v>46.645436964486983</v>
      </c>
      <c r="U14" s="76">
        <f>IF(RES_hh_tes_in!U14=0,0,1000*11630*RES_hh_tes_in!U14/RES_hh_num_in!U14)</f>
        <v>38.550177564552413</v>
      </c>
      <c r="V14" s="76">
        <f>IF(RES_hh_tes_in!V14=0,0,1000*11630*RES_hh_tes_in!V14/RES_hh_num_in!V14)</f>
        <v>38.831015874689989</v>
      </c>
      <c r="W14" s="76">
        <f>IF(RES_hh_tes_in!W14=0,0,1000*11630*RES_hh_tes_in!W14/RES_hh_num_in!W14)</f>
        <v>29.1222349220319</v>
      </c>
      <c r="X14" s="76">
        <f>IF(RES_hh_tes_in!X14=0,0,1000*11630*RES_hh_tes_in!X14/RES_hh_num_in!X14)</f>
        <v>22.831185208697423</v>
      </c>
      <c r="Y14" s="76">
        <f>IF(RES_hh_tes_in!Y14=0,0,1000*11630*RES_hh_tes_in!Y14/RES_hh_num_in!Y14)</f>
        <v>15.285516235050231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1.4143650128837415E-2</v>
      </c>
      <c r="D15" s="69">
        <f t="shared" si="0"/>
        <v>8.3294041978222141E-2</v>
      </c>
      <c r="E15" s="69">
        <f t="shared" si="0"/>
        <v>0.17558597540121876</v>
      </c>
      <c r="F15" s="69">
        <f t="shared" si="0"/>
        <v>0.281851620616698</v>
      </c>
      <c r="G15" s="69">
        <f t="shared" si="0"/>
        <v>0.44735170298670696</v>
      </c>
      <c r="H15" s="69">
        <f t="shared" si="0"/>
        <v>1.6987091295547618</v>
      </c>
      <c r="I15" s="69">
        <f t="shared" si="0"/>
        <v>1.9575178717249104</v>
      </c>
      <c r="J15" s="69">
        <f t="shared" si="0"/>
        <v>2.792638305825335</v>
      </c>
      <c r="K15" s="69">
        <f t="shared" si="0"/>
        <v>2.7455816738117171</v>
      </c>
      <c r="L15" s="69">
        <f t="shared" si="0"/>
        <v>9.7091958360250157</v>
      </c>
      <c r="M15" s="69">
        <f t="shared" si="0"/>
        <v>5.398388116661522</v>
      </c>
      <c r="N15" s="69">
        <f t="shared" si="0"/>
        <v>5.0591500417070323</v>
      </c>
      <c r="O15" s="69">
        <f t="shared" si="0"/>
        <v>5.1676351141329206</v>
      </c>
      <c r="P15" s="69">
        <f t="shared" si="0"/>
        <v>5.8461633513615014</v>
      </c>
      <c r="Q15" s="69">
        <f t="shared" si="0"/>
        <v>3.8310102762675835</v>
      </c>
      <c r="R15" s="69">
        <f t="shared" si="0"/>
        <v>5.1331833187804321</v>
      </c>
      <c r="S15" s="69">
        <f t="shared" si="0"/>
        <v>3.9071041976283767</v>
      </c>
      <c r="T15" s="69">
        <f t="shared" si="0"/>
        <v>5.120503767812572</v>
      </c>
      <c r="U15" s="69">
        <f t="shared" si="0"/>
        <v>4.0544258430512592</v>
      </c>
      <c r="V15" s="69">
        <f t="shared" si="0"/>
        <v>8.9302288117589104</v>
      </c>
      <c r="W15" s="69">
        <f t="shared" si="0"/>
        <v>9.8766983892628755</v>
      </c>
      <c r="X15" s="69">
        <f t="shared" si="0"/>
        <v>22.885275651492684</v>
      </c>
      <c r="Y15" s="69">
        <f t="shared" si="0"/>
        <v>0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1.4143650128837415E-2</v>
      </c>
      <c r="D16" s="72">
        <f>IF(RES_hh_tes_in!D16=0,0,1000*11630*RES_hh_tes_in!D16/RES_hh_num_in!D$3)</f>
        <v>8.3294041978222141E-2</v>
      </c>
      <c r="E16" s="72">
        <f>IF(RES_hh_tes_in!E16=0,0,1000*11630*RES_hh_tes_in!E16/RES_hh_num_in!E$3)</f>
        <v>0.17558597540121876</v>
      </c>
      <c r="F16" s="72">
        <f>IF(RES_hh_tes_in!F16=0,0,1000*11630*RES_hh_tes_in!F16/RES_hh_num_in!F$3)</f>
        <v>0.281851620616698</v>
      </c>
      <c r="G16" s="72">
        <f>IF(RES_hh_tes_in!G16=0,0,1000*11630*RES_hh_tes_in!G16/RES_hh_num_in!G$3)</f>
        <v>0.44735170298670696</v>
      </c>
      <c r="H16" s="72">
        <f>IF(RES_hh_tes_in!H16=0,0,1000*11630*RES_hh_tes_in!H16/RES_hh_num_in!H$3)</f>
        <v>1.6987091295547618</v>
      </c>
      <c r="I16" s="72">
        <f>IF(RES_hh_tes_in!I16=0,0,1000*11630*RES_hh_tes_in!I16/RES_hh_num_in!I$3)</f>
        <v>1.9575178717249104</v>
      </c>
      <c r="J16" s="72">
        <f>IF(RES_hh_tes_in!J16=0,0,1000*11630*RES_hh_tes_in!J16/RES_hh_num_in!J$3)</f>
        <v>2.792638305825335</v>
      </c>
      <c r="K16" s="72">
        <f>IF(RES_hh_tes_in!K16=0,0,1000*11630*RES_hh_tes_in!K16/RES_hh_num_in!K$3)</f>
        <v>2.7455816738117171</v>
      </c>
      <c r="L16" s="72">
        <f>IF(RES_hh_tes_in!L16=0,0,1000*11630*RES_hh_tes_in!L16/RES_hh_num_in!L$3)</f>
        <v>9.7091958360250157</v>
      </c>
      <c r="M16" s="72">
        <f>IF(RES_hh_tes_in!M16=0,0,1000*11630*RES_hh_tes_in!M16/RES_hh_num_in!M$3)</f>
        <v>5.398388116661522</v>
      </c>
      <c r="N16" s="72">
        <f>IF(RES_hh_tes_in!N16=0,0,1000*11630*RES_hh_tes_in!N16/RES_hh_num_in!N$3)</f>
        <v>5.0591500417070323</v>
      </c>
      <c r="O16" s="72">
        <f>IF(RES_hh_tes_in!O16=0,0,1000*11630*RES_hh_tes_in!O16/RES_hh_num_in!O$3)</f>
        <v>5.1676351141329206</v>
      </c>
      <c r="P16" s="72">
        <f>IF(RES_hh_tes_in!P16=0,0,1000*11630*RES_hh_tes_in!P16/RES_hh_num_in!P$3)</f>
        <v>5.8461633513615014</v>
      </c>
      <c r="Q16" s="72">
        <f>IF(RES_hh_tes_in!Q16=0,0,1000*11630*RES_hh_tes_in!Q16/RES_hh_num_in!Q$3)</f>
        <v>3.8310102762675835</v>
      </c>
      <c r="R16" s="72">
        <f>IF(RES_hh_tes_in!R16=0,0,1000*11630*RES_hh_tes_in!R16/RES_hh_num_in!R$3)</f>
        <v>5.1331833187804321</v>
      </c>
      <c r="S16" s="72">
        <f>IF(RES_hh_tes_in!S16=0,0,1000*11630*RES_hh_tes_in!S16/RES_hh_num_in!S$3)</f>
        <v>3.9071041976283767</v>
      </c>
      <c r="T16" s="72">
        <f>IF(RES_hh_tes_in!T16=0,0,1000*11630*RES_hh_tes_in!T16/RES_hh_num_in!T$3)</f>
        <v>5.120503767812572</v>
      </c>
      <c r="U16" s="72">
        <f>IF(RES_hh_tes_in!U16=0,0,1000*11630*RES_hh_tes_in!U16/RES_hh_num_in!U$3)</f>
        <v>4.0544258430512592</v>
      </c>
      <c r="V16" s="72">
        <f>IF(RES_hh_tes_in!V16=0,0,1000*11630*RES_hh_tes_in!V16/RES_hh_num_in!V$3)</f>
        <v>8.9302288117589104</v>
      </c>
      <c r="W16" s="72">
        <f>IF(RES_hh_tes_in!W16=0,0,1000*11630*RES_hh_tes_in!W16/RES_hh_num_in!W$3)</f>
        <v>9.8766983892628755</v>
      </c>
      <c r="X16" s="72">
        <f>IF(RES_hh_tes_in!X16=0,0,1000*11630*RES_hh_tes_in!X16/RES_hh_num_in!X$3)</f>
        <v>22.885275651492684</v>
      </c>
      <c r="Y16" s="72">
        <f>IF(RES_hh_tes_in!Y16=0,0,1000*11630*RES_hh_tes_in!Y16/RES_hh_num_in!Y$3)</f>
        <v>0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1375.3637597228669</v>
      </c>
      <c r="D17" s="69">
        <f>IF(RES_hh_tes_in!D17=0,0,1000*11630*RES_hh_tes_in!D17/RES_hh_num_in!D17)</f>
        <v>1401.2419356262992</v>
      </c>
      <c r="E17" s="69">
        <f>IF(RES_hh_tes_in!E17=0,0,1000*11630*RES_hh_tes_in!E17/RES_hh_num_in!E17)</f>
        <v>1444.3373200111021</v>
      </c>
      <c r="F17" s="69">
        <f>IF(RES_hh_tes_in!F17=0,0,1000*11630*RES_hh_tes_in!F17/RES_hh_num_in!F17)</f>
        <v>1360.2010950042986</v>
      </c>
      <c r="G17" s="69">
        <f>IF(RES_hh_tes_in!G17=0,0,1000*11630*RES_hh_tes_in!G17/RES_hh_num_in!G17)</f>
        <v>1426.611083154806</v>
      </c>
      <c r="H17" s="69">
        <f>IF(RES_hh_tes_in!H17=0,0,1000*11630*RES_hh_tes_in!H17/RES_hh_num_in!H17)</f>
        <v>1534.2423987150594</v>
      </c>
      <c r="I17" s="69">
        <f>IF(RES_hh_tes_in!I17=0,0,1000*11630*RES_hh_tes_in!I17/RES_hh_num_in!I17)</f>
        <v>1528.9637711911532</v>
      </c>
      <c r="J17" s="69">
        <f>IF(RES_hh_tes_in!J17=0,0,1000*11630*RES_hh_tes_in!J17/RES_hh_num_in!J17)</f>
        <v>1713.0437404542481</v>
      </c>
      <c r="K17" s="69">
        <f>IF(RES_hh_tes_in!K17=0,0,1000*11630*RES_hh_tes_in!K17/RES_hh_num_in!K17)</f>
        <v>1647.664556595754</v>
      </c>
      <c r="L17" s="69">
        <f>IF(RES_hh_tes_in!L17=0,0,1000*11630*RES_hh_tes_in!L17/RES_hh_num_in!L17)</f>
        <v>1765.8144341588761</v>
      </c>
      <c r="M17" s="69">
        <f>IF(RES_hh_tes_in!M17=0,0,1000*11630*RES_hh_tes_in!M17/RES_hh_num_in!M17)</f>
        <v>1673.0552274586701</v>
      </c>
      <c r="N17" s="69">
        <f>IF(RES_hh_tes_in!N17=0,0,1000*11630*RES_hh_tes_in!N17/RES_hh_num_in!N17)</f>
        <v>1742.5193848596402</v>
      </c>
      <c r="O17" s="69">
        <f>IF(RES_hh_tes_in!O17=0,0,1000*11630*RES_hh_tes_in!O17/RES_hh_num_in!O17)</f>
        <v>1722.499671766059</v>
      </c>
      <c r="P17" s="69">
        <f>IF(RES_hh_tes_in!P17=0,0,1000*11630*RES_hh_tes_in!P17/RES_hh_num_in!P17)</f>
        <v>1565.8377549175432</v>
      </c>
      <c r="Q17" s="69">
        <f>IF(RES_hh_tes_in!Q17=0,0,1000*11630*RES_hh_tes_in!Q17/RES_hh_num_in!Q17)</f>
        <v>1681.5008978563587</v>
      </c>
      <c r="R17" s="69">
        <f>IF(RES_hh_tes_in!R17=0,0,1000*11630*RES_hh_tes_in!R17/RES_hh_num_in!R17)</f>
        <v>1809.9194122755696</v>
      </c>
      <c r="S17" s="69">
        <f>IF(RES_hh_tes_in!S17=0,0,1000*11630*RES_hh_tes_in!S17/RES_hh_num_in!S17)</f>
        <v>1635.3905586220853</v>
      </c>
      <c r="T17" s="69">
        <f>IF(RES_hh_tes_in!T17=0,0,1000*11630*RES_hh_tes_in!T17/RES_hh_num_in!T17)</f>
        <v>1701.7351971002688</v>
      </c>
      <c r="U17" s="69">
        <f>IF(RES_hh_tes_in!U17=0,0,1000*11630*RES_hh_tes_in!U17/RES_hh_num_in!U17)</f>
        <v>1618.3335744230537</v>
      </c>
      <c r="V17" s="69">
        <f>IF(RES_hh_tes_in!V17=0,0,1000*11630*RES_hh_tes_in!V17/RES_hh_num_in!V17)</f>
        <v>1744.6847948823176</v>
      </c>
      <c r="W17" s="69">
        <f>IF(RES_hh_tes_in!W17=0,0,1000*11630*RES_hh_tes_in!W17/RES_hh_num_in!W17)</f>
        <v>1885.9508695532863</v>
      </c>
      <c r="X17" s="69">
        <f>IF(RES_hh_tes_in!X17=0,0,1000*11630*RES_hh_tes_in!X17/RES_hh_num_in!X17)</f>
        <v>1641.7463951746972</v>
      </c>
      <c r="Y17" s="69">
        <f>IF(RES_hh_tes_in!Y17=0,0,1000*11630*RES_hh_tes_in!Y17/RES_hh_num_in!Y17)</f>
        <v>1541.0788840281607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1997.8364217895951</v>
      </c>
      <c r="D18" s="72">
        <f>IF(RES_hh_tes_in!D18=0,0,1000*11630*RES_hh_tes_in!D18/RES_hh_num_in!D18)</f>
        <v>1344.4239498472693</v>
      </c>
      <c r="E18" s="72">
        <f>IF(RES_hh_tes_in!E18=0,0,1000*11630*RES_hh_tes_in!E18/RES_hh_num_in!E18)</f>
        <v>1264.0389610623565</v>
      </c>
      <c r="F18" s="72">
        <f>IF(RES_hh_tes_in!F18=0,0,1000*11630*RES_hh_tes_in!F18/RES_hh_num_in!F18)</f>
        <v>1337.7031574212567</v>
      </c>
      <c r="G18" s="72">
        <f>IF(RES_hh_tes_in!G18=0,0,1000*11630*RES_hh_tes_in!G18/RES_hh_num_in!G18)</f>
        <v>1616.9755927591902</v>
      </c>
      <c r="H18" s="72">
        <f>IF(RES_hh_tes_in!H18=0,0,1000*11630*RES_hh_tes_in!H18/RES_hh_num_in!H18)</f>
        <v>1456.6476498866346</v>
      </c>
      <c r="I18" s="72">
        <f>IF(RES_hh_tes_in!I18=0,0,1000*11630*RES_hh_tes_in!I18/RES_hh_num_in!I18)</f>
        <v>1538.8862626798959</v>
      </c>
      <c r="J18" s="72">
        <f>IF(RES_hh_tes_in!J18=0,0,1000*11630*RES_hh_tes_in!J18/RES_hh_num_in!J18)</f>
        <v>1584.9511447165926</v>
      </c>
      <c r="K18" s="72">
        <f>IF(RES_hh_tes_in!K18=0,0,1000*11630*RES_hh_tes_in!K18/RES_hh_num_in!K18)</f>
        <v>1543.4833112506226</v>
      </c>
      <c r="L18" s="72">
        <f>IF(RES_hh_tes_in!L18=0,0,1000*11630*RES_hh_tes_in!L18/RES_hh_num_in!L18)</f>
        <v>2183.9548000144314</v>
      </c>
      <c r="M18" s="72">
        <f>IF(RES_hh_tes_in!M18=0,0,1000*11630*RES_hh_tes_in!M18/RES_hh_num_in!M18)</f>
        <v>1758.4732226548354</v>
      </c>
      <c r="N18" s="72">
        <f>IF(RES_hh_tes_in!N18=0,0,1000*11630*RES_hh_tes_in!N18/RES_hh_num_in!N18)</f>
        <v>1439.5370443395987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1673.1525554296686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1461.9126581210223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1298.4153848811447</v>
      </c>
      <c r="D19" s="72">
        <f>IF(RES_hh_tes_in!D19=0,0,1000*11630*RES_hh_tes_in!D19/RES_hh_num_in!D19)</f>
        <v>1307.3455778397058</v>
      </c>
      <c r="E19" s="72">
        <f>IF(RES_hh_tes_in!E19=0,0,1000*11630*RES_hh_tes_in!E19/RES_hh_num_in!E19)</f>
        <v>1388.2350458118924</v>
      </c>
      <c r="F19" s="72">
        <f>IF(RES_hh_tes_in!F19=0,0,1000*11630*RES_hh_tes_in!F19/RES_hh_num_in!F19)</f>
        <v>1387.3971187458349</v>
      </c>
      <c r="G19" s="72">
        <f>IF(RES_hh_tes_in!G19=0,0,1000*11630*RES_hh_tes_in!G19/RES_hh_num_in!G19)</f>
        <v>1507.1009916676271</v>
      </c>
      <c r="H19" s="72">
        <f>IF(RES_hh_tes_in!H19=0,0,1000*11630*RES_hh_tes_in!H19/RES_hh_num_in!H19)</f>
        <v>1607.5226396192077</v>
      </c>
      <c r="I19" s="72">
        <f>IF(RES_hh_tes_in!I19=0,0,1000*11630*RES_hh_tes_in!I19/RES_hh_num_in!I19)</f>
        <v>1523.0718376711361</v>
      </c>
      <c r="J19" s="72">
        <f>IF(RES_hh_tes_in!J19=0,0,1000*11630*RES_hh_tes_in!J19/RES_hh_num_in!J19)</f>
        <v>1679.047354255079</v>
      </c>
      <c r="K19" s="72">
        <f>IF(RES_hh_tes_in!K19=0,0,1000*11630*RES_hh_tes_in!K19/RES_hh_num_in!K19)</f>
        <v>1648.6316379163109</v>
      </c>
      <c r="L19" s="72">
        <f>IF(RES_hh_tes_in!L19=0,0,1000*11630*RES_hh_tes_in!L19/RES_hh_num_in!L19)</f>
        <v>1323.6222779630418</v>
      </c>
      <c r="M19" s="72">
        <f>IF(RES_hh_tes_in!M19=0,0,1000*11630*RES_hh_tes_in!M19/RES_hh_num_in!M19)</f>
        <v>1656.2649338685842</v>
      </c>
      <c r="N19" s="72">
        <f>IF(RES_hh_tes_in!N19=0,0,1000*11630*RES_hh_tes_in!N19/RES_hh_num_in!N19)</f>
        <v>1695.7001459233431</v>
      </c>
      <c r="O19" s="72">
        <f>IF(RES_hh_tes_in!O19=0,0,1000*11630*RES_hh_tes_in!O19/RES_hh_num_in!O19)</f>
        <v>1688.7874842360386</v>
      </c>
      <c r="P19" s="72">
        <f>IF(RES_hh_tes_in!P19=0,0,1000*11630*RES_hh_tes_in!P19/RES_hh_num_in!P19)</f>
        <v>1858.3461787211834</v>
      </c>
      <c r="Q19" s="72">
        <f>IF(RES_hh_tes_in!Q19=0,0,1000*11630*RES_hh_tes_in!Q19/RES_hh_num_in!Q19)</f>
        <v>1532.4369603383554</v>
      </c>
      <c r="R19" s="72">
        <f>IF(RES_hh_tes_in!R19=0,0,1000*11630*RES_hh_tes_in!R19/RES_hh_num_in!R19)</f>
        <v>1630.2710317536857</v>
      </c>
      <c r="S19" s="72">
        <f>IF(RES_hh_tes_in!S19=0,0,1000*11630*RES_hh_tes_in!S19/RES_hh_num_in!S19)</f>
        <v>1774.7780451493154</v>
      </c>
      <c r="T19" s="72">
        <f>IF(RES_hh_tes_in!T19=0,0,1000*11630*RES_hh_tes_in!T19/RES_hh_num_in!T19)</f>
        <v>1653.3976020111504</v>
      </c>
      <c r="U19" s="72">
        <f>IF(RES_hh_tes_in!U19=0,0,1000*11630*RES_hh_tes_in!U19/RES_hh_num_in!U19)</f>
        <v>1583.0776328823436</v>
      </c>
      <c r="V19" s="72">
        <f>IF(RES_hh_tes_in!V19=0,0,1000*11630*RES_hh_tes_in!V19/RES_hh_num_in!V19)</f>
        <v>1721.6877857152183</v>
      </c>
      <c r="W19" s="72">
        <f>IF(RES_hh_tes_in!W19=0,0,1000*11630*RES_hh_tes_in!W19/RES_hh_num_in!W19)</f>
        <v>1632.3332615863208</v>
      </c>
      <c r="X19" s="72">
        <f>IF(RES_hh_tes_in!X19=0,0,1000*11630*RES_hh_tes_in!X19/RES_hh_num_in!X19)</f>
        <v>1462.075392956621</v>
      </c>
      <c r="Y19" s="72">
        <f>IF(RES_hh_tes_in!Y19=0,0,1000*11630*RES_hh_tes_in!Y19/RES_hh_num_in!Y19)</f>
        <v>1817.1822561285037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1407.5595565252868</v>
      </c>
      <c r="D20" s="72">
        <f>IF(RES_hh_tes_in!D20=0,0,1000*11630*RES_hh_tes_in!D20/RES_hh_num_in!D20)</f>
        <v>1495.6668154802494</v>
      </c>
      <c r="E20" s="72">
        <f>IF(RES_hh_tes_in!E20=0,0,1000*11630*RES_hh_tes_in!E20/RES_hh_num_in!E20)</f>
        <v>1288.8615520742107</v>
      </c>
      <c r="F20" s="72">
        <f>IF(RES_hh_tes_in!F20=0,0,1000*11630*RES_hh_tes_in!F20/RES_hh_num_in!F20)</f>
        <v>1214.9937750825263</v>
      </c>
      <c r="G20" s="72">
        <f>IF(RES_hh_tes_in!G20=0,0,1000*11630*RES_hh_tes_in!G20/RES_hh_num_in!G20)</f>
        <v>1504.5580232641632</v>
      </c>
      <c r="H20" s="72">
        <f>IF(RES_hh_tes_in!H20=0,0,1000*11630*RES_hh_tes_in!H20/RES_hh_num_in!H20)</f>
        <v>1586.7376804350652</v>
      </c>
      <c r="I20" s="72">
        <f>IF(RES_hh_tes_in!I20=0,0,1000*11630*RES_hh_tes_in!I20/RES_hh_num_in!I20)</f>
        <v>1306.9503431640185</v>
      </c>
      <c r="J20" s="72">
        <f>IF(RES_hh_tes_in!J20=0,0,1000*11630*RES_hh_tes_in!J20/RES_hh_num_in!J20)</f>
        <v>1106.6971985660816</v>
      </c>
      <c r="K20" s="72">
        <f>IF(RES_hh_tes_in!K20=0,0,1000*11630*RES_hh_tes_in!K20/RES_hh_num_in!K20)</f>
        <v>1823.0323800522594</v>
      </c>
      <c r="L20" s="72">
        <f>IF(RES_hh_tes_in!L20=0,0,1000*11630*RES_hh_tes_in!L20/RES_hh_num_in!L20)</f>
        <v>1967.993433346951</v>
      </c>
      <c r="M20" s="72">
        <f>IF(RES_hh_tes_in!M20=0,0,1000*11630*RES_hh_tes_in!M20/RES_hh_num_in!M20)</f>
        <v>1747.2483818604326</v>
      </c>
      <c r="N20" s="72">
        <f>IF(RES_hh_tes_in!N20=0,0,1000*11630*RES_hh_tes_in!N20/RES_hh_num_in!N20)</f>
        <v>1696.3108614007735</v>
      </c>
      <c r="O20" s="72">
        <f>IF(RES_hh_tes_in!O20=0,0,1000*11630*RES_hh_tes_in!O20/RES_hh_num_in!O20)</f>
        <v>1711.3983666234112</v>
      </c>
      <c r="P20" s="72">
        <f>IF(RES_hh_tes_in!P20=0,0,1000*11630*RES_hh_tes_in!P20/RES_hh_num_in!P20)</f>
        <v>1613.2554142465735</v>
      </c>
      <c r="Q20" s="72">
        <f>IF(RES_hh_tes_in!Q20=0,0,1000*11630*RES_hh_tes_in!Q20/RES_hh_num_in!Q20)</f>
        <v>1630.0780466808774</v>
      </c>
      <c r="R20" s="72">
        <f>IF(RES_hh_tes_in!R20=0,0,1000*11630*RES_hh_tes_in!R20/RES_hh_num_in!R20)</f>
        <v>1717.5374179126686</v>
      </c>
      <c r="S20" s="72">
        <f>IF(RES_hh_tes_in!S20=0,0,1000*11630*RES_hh_tes_in!S20/RES_hh_num_in!S20)</f>
        <v>1629.6049314372242</v>
      </c>
      <c r="T20" s="72">
        <f>IF(RES_hh_tes_in!T20=0,0,1000*11630*RES_hh_tes_in!T20/RES_hh_num_in!T20)</f>
        <v>1700.3900701202344</v>
      </c>
      <c r="U20" s="72">
        <f>IF(RES_hh_tes_in!U20=0,0,1000*11630*RES_hh_tes_in!U20/RES_hh_num_in!U20)</f>
        <v>1695.3929649103266</v>
      </c>
      <c r="V20" s="72">
        <f>IF(RES_hh_tes_in!V20=0,0,1000*11630*RES_hh_tes_in!V20/RES_hh_num_in!V20)</f>
        <v>1829.9533288797963</v>
      </c>
      <c r="W20" s="72">
        <f>IF(RES_hh_tes_in!W20=0,0,1000*11630*RES_hh_tes_in!W20/RES_hh_num_in!W20)</f>
        <v>1725.4772944718286</v>
      </c>
      <c r="X20" s="72">
        <f>IF(RES_hh_tes_in!X20=0,0,1000*11630*RES_hh_tes_in!X20/RES_hh_num_in!X20)</f>
        <v>1652.2030343332945</v>
      </c>
      <c r="Y20" s="72">
        <f>IF(RES_hh_tes_in!Y20=0,0,1000*11630*RES_hh_tes_in!Y20/RES_hh_num_in!Y20)</f>
        <v>1572.213073397151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1362.9734416748336</v>
      </c>
      <c r="D21" s="72">
        <f>IF(RES_hh_tes_in!D21=0,0,1000*11630*RES_hh_tes_in!D21/RES_hh_num_in!D21)</f>
        <v>1407.9444750673372</v>
      </c>
      <c r="E21" s="72">
        <f>IF(RES_hh_tes_in!E21=0,0,1000*11630*RES_hh_tes_in!E21/RES_hh_num_in!E21)</f>
        <v>1417.4129914365994</v>
      </c>
      <c r="F21" s="72">
        <f>IF(RES_hh_tes_in!F21=0,0,1000*11630*RES_hh_tes_in!F21/RES_hh_num_in!F21)</f>
        <v>1398.3947060516787</v>
      </c>
      <c r="G21" s="72">
        <f>IF(RES_hh_tes_in!G21=0,0,1000*11630*RES_hh_tes_in!G21/RES_hh_num_in!G21)</f>
        <v>1461.960315508803</v>
      </c>
      <c r="H21" s="72">
        <f>IF(RES_hh_tes_in!H21=0,0,1000*11630*RES_hh_tes_in!H21/RES_hh_num_in!H21)</f>
        <v>1491.8103732835452</v>
      </c>
      <c r="I21" s="72">
        <f>IF(RES_hh_tes_in!I21=0,0,1000*11630*RES_hh_tes_in!I21/RES_hh_num_in!I21)</f>
        <v>1568.9821869860305</v>
      </c>
      <c r="J21" s="72">
        <f>IF(RES_hh_tes_in!J21=0,0,1000*11630*RES_hh_tes_in!J21/RES_hh_num_in!J21)</f>
        <v>1699.1070556858176</v>
      </c>
      <c r="K21" s="72">
        <f>IF(RES_hh_tes_in!K21=0,0,1000*11630*RES_hh_tes_in!K21/RES_hh_num_in!K21)</f>
        <v>1437.0202597246196</v>
      </c>
      <c r="L21" s="72">
        <f>IF(RES_hh_tes_in!L21=0,0,1000*11630*RES_hh_tes_in!L21/RES_hh_num_in!L21)</f>
        <v>1938.3248318603717</v>
      </c>
      <c r="M21" s="72">
        <f>IF(RES_hh_tes_in!M21=0,0,1000*11630*RES_hh_tes_in!M21/RES_hh_num_in!M21)</f>
        <v>1665.0660432327691</v>
      </c>
      <c r="N21" s="72">
        <f>IF(RES_hh_tes_in!N21=0,0,1000*11630*RES_hh_tes_in!N21/RES_hh_num_in!N21)</f>
        <v>1688.8777351784088</v>
      </c>
      <c r="O21" s="72">
        <f>IF(RES_hh_tes_in!O21=0,0,1000*11630*RES_hh_tes_in!O21/RES_hh_num_in!O21)</f>
        <v>1685.3074253202626</v>
      </c>
      <c r="P21" s="72">
        <f>IF(RES_hh_tes_in!P21=0,0,1000*11630*RES_hh_tes_in!P21/RES_hh_num_in!P21)</f>
        <v>1594.6455040840956</v>
      </c>
      <c r="Q21" s="72">
        <f>IF(RES_hh_tes_in!Q21=0,0,1000*11630*RES_hh_tes_in!Q21/RES_hh_num_in!Q21)</f>
        <v>1623.1926219695536</v>
      </c>
      <c r="R21" s="72">
        <f>IF(RES_hh_tes_in!R21=0,0,1000*11630*RES_hh_tes_in!R21/RES_hh_num_in!R21)</f>
        <v>1746.454288085012</v>
      </c>
      <c r="S21" s="72">
        <f>IF(RES_hh_tes_in!S21=0,0,1000*11630*RES_hh_tes_in!S21/RES_hh_num_in!S21)</f>
        <v>1642.9749546329801</v>
      </c>
      <c r="T21" s="72">
        <f>IF(RES_hh_tes_in!T21=0,0,1000*11630*RES_hh_tes_in!T21/RES_hh_num_in!T21)</f>
        <v>1739.8864576345677</v>
      </c>
      <c r="U21" s="72">
        <f>IF(RES_hh_tes_in!U21=0,0,1000*11630*RES_hh_tes_in!U21/RES_hh_num_in!U21)</f>
        <v>1623.196707964049</v>
      </c>
      <c r="V21" s="72">
        <f>IF(RES_hh_tes_in!V21=0,0,1000*11630*RES_hh_tes_in!V21/RES_hh_num_in!V21)</f>
        <v>1732.8615398919324</v>
      </c>
      <c r="W21" s="72">
        <f>IF(RES_hh_tes_in!W21=0,0,1000*11630*RES_hh_tes_in!W21/RES_hh_num_in!W21)</f>
        <v>1874.591307105112</v>
      </c>
      <c r="X21" s="72">
        <f>IF(RES_hh_tes_in!X21=0,0,1000*11630*RES_hh_tes_in!X21/RES_hh_num_in!X21)</f>
        <v>1707.9541820888114</v>
      </c>
      <c r="Y21" s="72">
        <f>IF(RES_hh_tes_in!Y21=0,0,1000*11630*RES_hh_tes_in!Y21/RES_hh_num_in!Y21)</f>
        <v>1446.207425125272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1399.0444367033147</v>
      </c>
      <c r="D22" s="72">
        <f>IF(RES_hh_tes_in!D22=0,0,1000*11630*RES_hh_tes_in!D22/RES_hh_num_in!D22)</f>
        <v>1395.6083756557325</v>
      </c>
      <c r="E22" s="72">
        <f>IF(RES_hh_tes_in!E22=0,0,1000*11630*RES_hh_tes_in!E22/RES_hh_num_in!E22)</f>
        <v>1404.7680074417331</v>
      </c>
      <c r="F22" s="72">
        <f>IF(RES_hh_tes_in!F22=0,0,1000*11630*RES_hh_tes_in!F22/RES_hh_num_in!F22)</f>
        <v>1408.0455447316449</v>
      </c>
      <c r="G22" s="72">
        <f>IF(RES_hh_tes_in!G22=0,0,1000*11630*RES_hh_tes_in!G22/RES_hh_num_in!G22)</f>
        <v>1502.9801921122964</v>
      </c>
      <c r="H22" s="72">
        <f>IF(RES_hh_tes_in!H22=0,0,1000*11630*RES_hh_tes_in!H22/RES_hh_num_in!H22)</f>
        <v>1474.8638407986857</v>
      </c>
      <c r="I22" s="72">
        <f>IF(RES_hh_tes_in!I22=0,0,1000*11630*RES_hh_tes_in!I22/RES_hh_num_in!I22)</f>
        <v>1467.3786162475722</v>
      </c>
      <c r="J22" s="72">
        <f>IF(RES_hh_tes_in!J22=0,0,1000*11630*RES_hh_tes_in!J22/RES_hh_num_in!J22)</f>
        <v>1415.1216449046713</v>
      </c>
      <c r="K22" s="72">
        <f>IF(RES_hh_tes_in!K22=0,0,1000*11630*RES_hh_tes_in!K22/RES_hh_num_in!K22)</f>
        <v>1649.1839323320551</v>
      </c>
      <c r="L22" s="72">
        <f>IF(RES_hh_tes_in!L22=0,0,1000*11630*RES_hh_tes_in!L22/RES_hh_num_in!L22)</f>
        <v>1618.2382084101096</v>
      </c>
      <c r="M22" s="72">
        <f>IF(RES_hh_tes_in!M22=0,0,1000*11630*RES_hh_tes_in!M22/RES_hh_num_in!M22)</f>
        <v>1702.3668956608567</v>
      </c>
      <c r="N22" s="72">
        <f>IF(RES_hh_tes_in!N22=0,0,1000*11630*RES_hh_tes_in!N22/RES_hh_num_in!N22)</f>
        <v>1878.6638944611232</v>
      </c>
      <c r="O22" s="72">
        <f>IF(RES_hh_tes_in!O22=0,0,1000*11630*RES_hh_tes_in!O22/RES_hh_num_in!O22)</f>
        <v>1692.1583950782695</v>
      </c>
      <c r="P22" s="72">
        <f>IF(RES_hh_tes_in!P22=0,0,1000*11630*RES_hh_tes_in!P22/RES_hh_num_in!P22)</f>
        <v>1731.5622508352783</v>
      </c>
      <c r="Q22" s="72">
        <f>IF(RES_hh_tes_in!Q22=0,0,1000*11630*RES_hh_tes_in!Q22/RES_hh_num_in!Q22)</f>
        <v>1466.7684408956679</v>
      </c>
      <c r="R22" s="72">
        <f>IF(RES_hh_tes_in!R22=0,0,1000*11630*RES_hh_tes_in!R22/RES_hh_num_in!R22)</f>
        <v>1490.5384755118373</v>
      </c>
      <c r="S22" s="72">
        <f>IF(RES_hh_tes_in!S22=0,0,1000*11630*RES_hh_tes_in!S22/RES_hh_num_in!S22)</f>
        <v>1685.3405234685556</v>
      </c>
      <c r="T22" s="72">
        <f>IF(RES_hh_tes_in!T22=0,0,1000*11630*RES_hh_tes_in!T22/RES_hh_num_in!T22)</f>
        <v>1765.5415657092942</v>
      </c>
      <c r="U22" s="72">
        <f>IF(RES_hh_tes_in!U22=0,0,1000*11630*RES_hh_tes_in!U22/RES_hh_num_in!U22)</f>
        <v>1715.0949543585205</v>
      </c>
      <c r="V22" s="72">
        <f>IF(RES_hh_tes_in!V22=0,0,1000*11630*RES_hh_tes_in!V22/RES_hh_num_in!V22)</f>
        <v>1629.9136898020188</v>
      </c>
      <c r="W22" s="72">
        <f>IF(RES_hh_tes_in!W22=0,0,1000*11630*RES_hh_tes_in!W22/RES_hh_num_in!W22)</f>
        <v>1720.7479090349034</v>
      </c>
      <c r="X22" s="72">
        <f>IF(RES_hh_tes_in!X22=0,0,1000*11630*RES_hh_tes_in!X22/RES_hh_num_in!X22)</f>
        <v>1641.1825091740991</v>
      </c>
      <c r="Y22" s="72">
        <f>IF(RES_hh_tes_in!Y22=0,0,1000*11630*RES_hh_tes_in!Y22/RES_hh_num_in!Y22)</f>
        <v>1554.9100151985904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1377.0633441409757</v>
      </c>
      <c r="D24" s="72">
        <f>IF(RES_hh_tes_in!D24=0,0,1000*11630*RES_hh_tes_in!D24/RES_hh_num_in!D24)</f>
        <v>1429.0456477643966</v>
      </c>
      <c r="E24" s="72">
        <f>IF(RES_hh_tes_in!E24=0,0,1000*11630*RES_hh_tes_in!E24/RES_hh_num_in!E24)</f>
        <v>1449.4281096403649</v>
      </c>
      <c r="F24" s="72">
        <f>IF(RES_hh_tes_in!F24=0,0,1000*11630*RES_hh_tes_in!F24/RES_hh_num_in!F24)</f>
        <v>1337.6024079932154</v>
      </c>
      <c r="G24" s="72">
        <f>IF(RES_hh_tes_in!G24=0,0,1000*11630*RES_hh_tes_in!G24/RES_hh_num_in!G24)</f>
        <v>1434.6019569795546</v>
      </c>
      <c r="H24" s="72">
        <f>IF(RES_hh_tes_in!H24=0,0,1000*11630*RES_hh_tes_in!H24/RES_hh_num_in!H24)</f>
        <v>1520.2504202127559</v>
      </c>
      <c r="I24" s="72">
        <f>IF(RES_hh_tes_in!I24=0,0,1000*11630*RES_hh_tes_in!I24/RES_hh_num_in!I24)</f>
        <v>1563.0097382400188</v>
      </c>
      <c r="J24" s="72">
        <f>IF(RES_hh_tes_in!J24=0,0,1000*11630*RES_hh_tes_in!J24/RES_hh_num_in!J24)</f>
        <v>1649.1191549425453</v>
      </c>
      <c r="K24" s="72">
        <f>IF(RES_hh_tes_in!K24=0,0,1000*11630*RES_hh_tes_in!K24/RES_hh_num_in!K24)</f>
        <v>1521.20221850333</v>
      </c>
      <c r="L24" s="72">
        <f>IF(RES_hh_tes_in!L24=0,0,1000*11630*RES_hh_tes_in!L24/RES_hh_num_in!L24)</f>
        <v>1801.6932974957683</v>
      </c>
      <c r="M24" s="72">
        <f>IF(RES_hh_tes_in!M24=0,0,1000*11630*RES_hh_tes_in!M24/RES_hh_num_in!M24)</f>
        <v>1663.9085427627244</v>
      </c>
      <c r="N24" s="72">
        <f>IF(RES_hh_tes_in!N24=0,0,1000*11630*RES_hh_tes_in!N24/RES_hh_num_in!N24)</f>
        <v>1740.496141780171</v>
      </c>
      <c r="O24" s="72">
        <f>IF(RES_hh_tes_in!O24=0,0,1000*11630*RES_hh_tes_in!O24/RES_hh_num_in!O24)</f>
        <v>1733.0199153176325</v>
      </c>
      <c r="P24" s="72">
        <f>IF(RES_hh_tes_in!P24=0,0,1000*11630*RES_hh_tes_in!P24/RES_hh_num_in!P24)</f>
        <v>1559.3250914559055</v>
      </c>
      <c r="Q24" s="72">
        <f>IF(RES_hh_tes_in!Q24=0,0,1000*11630*RES_hh_tes_in!Q24/RES_hh_num_in!Q24)</f>
        <v>1651.4202389809384</v>
      </c>
      <c r="R24" s="72">
        <f>IF(RES_hh_tes_in!R24=0,0,1000*11630*RES_hh_tes_in!R24/RES_hh_num_in!R24)</f>
        <v>1842.0060975309198</v>
      </c>
      <c r="S24" s="72">
        <f>IF(RES_hh_tes_in!S24=0,0,1000*11630*RES_hh_tes_in!S24/RES_hh_num_in!S24)</f>
        <v>1639.7302968702868</v>
      </c>
      <c r="T24" s="72">
        <f>IF(RES_hh_tes_in!T24=0,0,1000*11630*RES_hh_tes_in!T24/RES_hh_num_in!T24)</f>
        <v>1641.3278279232954</v>
      </c>
      <c r="U24" s="72">
        <f>IF(RES_hh_tes_in!U24=0,0,1000*11630*RES_hh_tes_in!U24/RES_hh_num_in!U24)</f>
        <v>1596.3708058573202</v>
      </c>
      <c r="V24" s="72">
        <f>IF(RES_hh_tes_in!V24=0,0,1000*11630*RES_hh_tes_in!V24/RES_hh_num_in!V24)</f>
        <v>1669.1107919078072</v>
      </c>
      <c r="W24" s="72">
        <f>IF(RES_hh_tes_in!W24=0,0,1000*11630*RES_hh_tes_in!W24/RES_hh_num_in!W24)</f>
        <v>1935.4956927812525</v>
      </c>
      <c r="X24" s="72">
        <f>IF(RES_hh_tes_in!X24=0,0,1000*11630*RES_hh_tes_in!X24/RES_hh_num_in!X24)</f>
        <v>1634.7983657930668</v>
      </c>
      <c r="Y24" s="72">
        <f>IF(RES_hh_tes_in!Y24=0,0,1000*11630*RES_hh_tes_in!Y24/RES_hh_num_in!Y24)</f>
        <v>1512.0672381385777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1332.099156489505</v>
      </c>
      <c r="D25" s="74">
        <f>IF(RES_hh_tes_in!D25=0,0,1000*11630*RES_hh_tes_in!D25/RES_hh_num_in!D25)</f>
        <v>1377.7494418694364</v>
      </c>
      <c r="E25" s="74">
        <f>IF(RES_hh_tes_in!E25=0,0,1000*11630*RES_hh_tes_in!E25/RES_hh_num_in!E25)</f>
        <v>1491.5938942748437</v>
      </c>
      <c r="F25" s="74">
        <f>IF(RES_hh_tes_in!F25=0,0,1000*11630*RES_hh_tes_in!F25/RES_hh_num_in!F25)</f>
        <v>1323.5323125663999</v>
      </c>
      <c r="G25" s="74">
        <f>IF(RES_hh_tes_in!G25=0,0,1000*11630*RES_hh_tes_in!G25/RES_hh_num_in!G25)</f>
        <v>1368.1320027400238</v>
      </c>
      <c r="H25" s="74">
        <f>IF(RES_hh_tes_in!H25=0,0,1000*11630*RES_hh_tes_in!H25/RES_hh_num_in!H25)</f>
        <v>1548.3264502342915</v>
      </c>
      <c r="I25" s="74">
        <f>IF(RES_hh_tes_in!I25=0,0,1000*11630*RES_hh_tes_in!I25/RES_hh_num_in!I25)</f>
        <v>1559.745710961623</v>
      </c>
      <c r="J25" s="74">
        <f>IF(RES_hh_tes_in!J25=0,0,1000*11630*RES_hh_tes_in!J25/RES_hh_num_in!J25)</f>
        <v>2140.7684767878172</v>
      </c>
      <c r="K25" s="74">
        <f>IF(RES_hh_tes_in!K25=0,0,1000*11630*RES_hh_tes_in!K25/RES_hh_num_in!K25)</f>
        <v>1876.7902753645349</v>
      </c>
      <c r="L25" s="74">
        <f>IF(RES_hh_tes_in!L25=0,0,1000*11630*RES_hh_tes_in!L25/RES_hh_num_in!L25)</f>
        <v>1797.1437616626913</v>
      </c>
      <c r="M25" s="74">
        <f>IF(RES_hh_tes_in!M25=0,0,1000*11630*RES_hh_tes_in!M25/RES_hh_num_in!M25)</f>
        <v>1514.331872081799</v>
      </c>
      <c r="N25" s="74">
        <f>IF(RES_hh_tes_in!N25=0,0,1000*11630*RES_hh_tes_in!N25/RES_hh_num_in!N25)</f>
        <v>1570.5325018389503</v>
      </c>
      <c r="O25" s="74">
        <f>IF(RES_hh_tes_in!O25=0,0,1000*11630*RES_hh_tes_in!O25/RES_hh_num_in!O25)</f>
        <v>1754.6229283042567</v>
      </c>
      <c r="P25" s="74">
        <f>IF(RES_hh_tes_in!P25=0,0,1000*11630*RES_hh_tes_in!P25/RES_hh_num_in!P25)</f>
        <v>1523.4401916191257</v>
      </c>
      <c r="Q25" s="74">
        <f>IF(RES_hh_tes_in!Q25=0,0,1000*11630*RES_hh_tes_in!Q25/RES_hh_num_in!Q25)</f>
        <v>1842.0455688730249</v>
      </c>
      <c r="R25" s="74">
        <f>IF(RES_hh_tes_in!R25=0,0,1000*11630*RES_hh_tes_in!R25/RES_hh_num_in!R25)</f>
        <v>2006.9334049304855</v>
      </c>
      <c r="S25" s="74">
        <f>IF(RES_hh_tes_in!S25=0,0,1000*11630*RES_hh_tes_in!S25/RES_hh_num_in!S25)</f>
        <v>1518.0484129570946</v>
      </c>
      <c r="T25" s="74">
        <f>IF(RES_hh_tes_in!T25=0,0,1000*11630*RES_hh_tes_in!T25/RES_hh_num_in!T25)</f>
        <v>1623.5437305195906</v>
      </c>
      <c r="U25" s="74">
        <f>IF(RES_hh_tes_in!U25=0,0,1000*11630*RES_hh_tes_in!U25/RES_hh_num_in!U25)</f>
        <v>1537.4736000536398</v>
      </c>
      <c r="V25" s="74">
        <f>IF(RES_hh_tes_in!V25=0,0,1000*11630*RES_hh_tes_in!V25/RES_hh_num_in!V25)</f>
        <v>1826.5438874818235</v>
      </c>
      <c r="W25" s="74">
        <f>IF(RES_hh_tes_in!W25=0,0,1000*11630*RES_hh_tes_in!W25/RES_hh_num_in!W25)</f>
        <v>1900.2300011845086</v>
      </c>
      <c r="X25" s="74">
        <f>IF(RES_hh_tes_in!X25=0,0,1000*11630*RES_hh_tes_in!X25/RES_hh_num_in!X25)</f>
        <v>1648.3163405601426</v>
      </c>
      <c r="Y25" s="74">
        <f>IF(RES_hh_tes_in!Y25=0,0,1000*11630*RES_hh_tes_in!Y25/RES_hh_num_in!Y25)</f>
        <v>1542.0679393892649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X26" s="77">
        <f>IF(RES_hh_tes_in!X26=0,0,1000*11630*RES_hh_tes_in!X26/RES_hh_num_in!X26)</f>
        <v>0</v>
      </c>
      <c r="Y26" s="77">
        <f>IF(RES_hh_tes_in!Y26=0,0,1000*11630*RES_hh_tes_in!Y26/RES_hh_num_in!Y26)</f>
        <v>0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444.51329007284062</v>
      </c>
      <c r="D27" s="69">
        <f>IF(RES_hh_tes_in!D27=0,0,1000*11630*RES_hh_tes_in!D27/RES_hh_num_in!D27)</f>
        <v>487.25987753081915</v>
      </c>
      <c r="E27" s="69">
        <f>IF(RES_hh_tes_in!E27=0,0,1000*11630*RES_hh_tes_in!E27/RES_hh_num_in!E27)</f>
        <v>526.14584383031922</v>
      </c>
      <c r="F27" s="69">
        <f>IF(RES_hh_tes_in!F27=0,0,1000*11630*RES_hh_tes_in!F27/RES_hh_num_in!F27)</f>
        <v>559.46039228053985</v>
      </c>
      <c r="G27" s="69">
        <f>IF(RES_hh_tes_in!G27=0,0,1000*11630*RES_hh_tes_in!G27/RES_hh_num_in!G27)</f>
        <v>553.90363072067316</v>
      </c>
      <c r="H27" s="69">
        <f>IF(RES_hh_tes_in!H27=0,0,1000*11630*RES_hh_tes_in!H27/RES_hh_num_in!H27)</f>
        <v>581.62503509812711</v>
      </c>
      <c r="I27" s="69">
        <f>IF(RES_hh_tes_in!I27=0,0,1000*11630*RES_hh_tes_in!I27/RES_hh_num_in!I27)</f>
        <v>543.57556317311094</v>
      </c>
      <c r="J27" s="69">
        <f>IF(RES_hh_tes_in!J27=0,0,1000*11630*RES_hh_tes_in!J27/RES_hh_num_in!J27)</f>
        <v>592.3629663179961</v>
      </c>
      <c r="K27" s="69">
        <f>IF(RES_hh_tes_in!K27=0,0,1000*11630*RES_hh_tes_in!K27/RES_hh_num_in!K27)</f>
        <v>576.19200120711571</v>
      </c>
      <c r="L27" s="69">
        <f>IF(RES_hh_tes_in!L27=0,0,1000*11630*RES_hh_tes_in!L27/RES_hh_num_in!L27)</f>
        <v>562.87478693343166</v>
      </c>
      <c r="M27" s="69">
        <f>IF(RES_hh_tes_in!M27=0,0,1000*11630*RES_hh_tes_in!M27/RES_hh_num_in!M27)</f>
        <v>554.77370460591737</v>
      </c>
      <c r="N27" s="69">
        <f>IF(RES_hh_tes_in!N27=0,0,1000*11630*RES_hh_tes_in!N27/RES_hh_num_in!N27)</f>
        <v>569.23435380587398</v>
      </c>
      <c r="O27" s="69">
        <f>IF(RES_hh_tes_in!O27=0,0,1000*11630*RES_hh_tes_in!O27/RES_hh_num_in!O27)</f>
        <v>550.50363246364884</v>
      </c>
      <c r="P27" s="69">
        <f>IF(RES_hh_tes_in!P27=0,0,1000*11630*RES_hh_tes_in!P27/RES_hh_num_in!P27)</f>
        <v>536.35311703271441</v>
      </c>
      <c r="Q27" s="69">
        <f>IF(RES_hh_tes_in!Q27=0,0,1000*11630*RES_hh_tes_in!Q27/RES_hh_num_in!Q27)</f>
        <v>501.18001503601641</v>
      </c>
      <c r="R27" s="69">
        <f>IF(RES_hh_tes_in!R27=0,0,1000*11630*RES_hh_tes_in!R27/RES_hh_num_in!R27)</f>
        <v>506.41453077087112</v>
      </c>
      <c r="S27" s="69">
        <f>IF(RES_hh_tes_in!S27=0,0,1000*11630*RES_hh_tes_in!S27/RES_hh_num_in!S27)</f>
        <v>476.00695252832998</v>
      </c>
      <c r="T27" s="69">
        <f>IF(RES_hh_tes_in!T27=0,0,1000*11630*RES_hh_tes_in!T27/RES_hh_num_in!T27)</f>
        <v>485.0474490209802</v>
      </c>
      <c r="U27" s="69">
        <f>IF(RES_hh_tes_in!U27=0,0,1000*11630*RES_hh_tes_in!U27/RES_hh_num_in!U27)</f>
        <v>441.73802605462043</v>
      </c>
      <c r="V27" s="69">
        <f>IF(RES_hh_tes_in!V27=0,0,1000*11630*RES_hh_tes_in!V27/RES_hh_num_in!V27)</f>
        <v>470.94757352536465</v>
      </c>
      <c r="W27" s="69">
        <f>IF(RES_hh_tes_in!W27=0,0,1000*11630*RES_hh_tes_in!W27/RES_hh_num_in!W27)</f>
        <v>484.87181113603316</v>
      </c>
      <c r="X27" s="69">
        <f>IF(RES_hh_tes_in!X27=0,0,1000*11630*RES_hh_tes_in!X27/RES_hh_num_in!X27)</f>
        <v>467.87521465982212</v>
      </c>
      <c r="Y27" s="69">
        <f>IF(RES_hh_tes_in!Y27=0,0,1000*11630*RES_hh_tes_in!Y27/RES_hh_num_in!Y27)</f>
        <v>567.18763433641016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554.01895966165034</v>
      </c>
      <c r="K28" s="72">
        <f>IF(RES_hh_tes_in!K28=0,0,1000*11630*RES_hh_tes_in!K28/RES_hh_num_in!K28)</f>
        <v>574.39415434534567</v>
      </c>
      <c r="L28" s="72">
        <f>IF(RES_hh_tes_in!L28=0,0,1000*11630*RES_hh_tes_in!L28/RES_hh_num_in!L28)</f>
        <v>952.08617382892237</v>
      </c>
      <c r="M28" s="72">
        <f>IF(RES_hh_tes_in!M28=0,0,1000*11630*RES_hh_tes_in!M28/RES_hh_num_in!M28)</f>
        <v>847.60232912278855</v>
      </c>
      <c r="N28" s="72">
        <f>IF(RES_hh_tes_in!N28=0,0,1000*11630*RES_hh_tes_in!N28/RES_hh_num_in!N28)</f>
        <v>556.86500192301276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447.74924460885291</v>
      </c>
      <c r="D29" s="72">
        <f>IF(RES_hh_tes_in!D29=0,0,1000*11630*RES_hh_tes_in!D29/RES_hh_num_in!D29)</f>
        <v>484.54403584601664</v>
      </c>
      <c r="E29" s="72">
        <f>IF(RES_hh_tes_in!E29=0,0,1000*11630*RES_hh_tes_in!E29/RES_hh_num_in!E29)</f>
        <v>507.59940346263659</v>
      </c>
      <c r="F29" s="72">
        <f>IF(RES_hh_tes_in!F29=0,0,1000*11630*RES_hh_tes_in!F29/RES_hh_num_in!F29)</f>
        <v>547.27799483621175</v>
      </c>
      <c r="G29" s="72">
        <f>IF(RES_hh_tes_in!G29=0,0,1000*11630*RES_hh_tes_in!G29/RES_hh_num_in!G29)</f>
        <v>571.93977919652468</v>
      </c>
      <c r="H29" s="72">
        <f>IF(RES_hh_tes_in!H29=0,0,1000*11630*RES_hh_tes_in!H29/RES_hh_num_in!H29)</f>
        <v>595.76046012907671</v>
      </c>
      <c r="I29" s="72">
        <f>IF(RES_hh_tes_in!I29=0,0,1000*11630*RES_hh_tes_in!I29/RES_hh_num_in!I29)</f>
        <v>547.70132723462496</v>
      </c>
      <c r="J29" s="72">
        <f>IF(RES_hh_tes_in!J29=0,0,1000*11630*RES_hh_tes_in!J29/RES_hh_num_in!J29)</f>
        <v>567.92684832830116</v>
      </c>
      <c r="K29" s="72">
        <f>IF(RES_hh_tes_in!K29=0,0,1000*11630*RES_hh_tes_in!K29/RES_hh_num_in!K29)</f>
        <v>528.94119777480296</v>
      </c>
      <c r="L29" s="72">
        <f>IF(RES_hh_tes_in!L29=0,0,1000*11630*RES_hh_tes_in!L29/RES_hh_num_in!L29)</f>
        <v>531.89478309932917</v>
      </c>
      <c r="M29" s="72">
        <f>IF(RES_hh_tes_in!M29=0,0,1000*11630*RES_hh_tes_in!M29/RES_hh_num_in!M29)</f>
        <v>553.04004742606264</v>
      </c>
      <c r="N29" s="72">
        <f>IF(RES_hh_tes_in!N29=0,0,1000*11630*RES_hh_tes_in!N29/RES_hh_num_in!N29)</f>
        <v>557.0023236183406</v>
      </c>
      <c r="O29" s="72">
        <f>IF(RES_hh_tes_in!O29=0,0,1000*11630*RES_hh_tes_in!O29/RES_hh_num_in!O29)</f>
        <v>544.2358721084355</v>
      </c>
      <c r="P29" s="72">
        <f>IF(RES_hh_tes_in!P29=0,0,1000*11630*RES_hh_tes_in!P29/RES_hh_num_in!P29)</f>
        <v>590.41416499870741</v>
      </c>
      <c r="Q29" s="72">
        <f>IF(RES_hh_tes_in!Q29=0,0,1000*11630*RES_hh_tes_in!Q29/RES_hh_num_in!Q29)</f>
        <v>473.12543460220411</v>
      </c>
      <c r="R29" s="72">
        <f>IF(RES_hh_tes_in!R29=0,0,1000*11630*RES_hh_tes_in!R29/RES_hh_num_in!R29)</f>
        <v>492.75736072464497</v>
      </c>
      <c r="S29" s="72">
        <f>IF(RES_hh_tes_in!S29=0,0,1000*11630*RES_hh_tes_in!S29/RES_hh_num_in!S29)</f>
        <v>562.58505684600755</v>
      </c>
      <c r="T29" s="72">
        <f>IF(RES_hh_tes_in!T29=0,0,1000*11630*RES_hh_tes_in!T29/RES_hh_num_in!T29)</f>
        <v>478.8561378184736</v>
      </c>
      <c r="U29" s="72">
        <f>IF(RES_hh_tes_in!U29=0,0,1000*11630*RES_hh_tes_in!U29/RES_hh_num_in!U29)</f>
        <v>449.58130730812263</v>
      </c>
      <c r="V29" s="72">
        <f>IF(RES_hh_tes_in!V29=0,0,1000*11630*RES_hh_tes_in!V29/RES_hh_num_in!V29)</f>
        <v>467.30492850091508</v>
      </c>
      <c r="W29" s="72">
        <f>IF(RES_hh_tes_in!W29=0,0,1000*11630*RES_hh_tes_in!W29/RES_hh_num_in!W29)</f>
        <v>458.1252080249775</v>
      </c>
      <c r="X29" s="72">
        <f>IF(RES_hh_tes_in!X29=0,0,1000*11630*RES_hh_tes_in!X29/RES_hh_num_in!X29)</f>
        <v>440.28200491309548</v>
      </c>
      <c r="Y29" s="72">
        <f>IF(RES_hh_tes_in!Y29=0,0,1000*11630*RES_hh_tes_in!Y29/RES_hh_num_in!Y29)</f>
        <v>595.29009015272209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437.04645639788833</v>
      </c>
      <c r="D30" s="72">
        <f>IF(RES_hh_tes_in!D30=0,0,1000*11630*RES_hh_tes_in!D30/RES_hh_num_in!D30)</f>
        <v>486.20559708549405</v>
      </c>
      <c r="E30" s="72">
        <f>IF(RES_hh_tes_in!E30=0,0,1000*11630*RES_hh_tes_in!E30/RES_hh_num_in!E30)</f>
        <v>518.75438159091129</v>
      </c>
      <c r="F30" s="72">
        <f>IF(RES_hh_tes_in!F30=0,0,1000*11630*RES_hh_tes_in!F30/RES_hh_num_in!F30)</f>
        <v>572.04187339483201</v>
      </c>
      <c r="G30" s="72">
        <f>IF(RES_hh_tes_in!G30=0,0,1000*11630*RES_hh_tes_in!G30/RES_hh_num_in!G30)</f>
        <v>555.64617321864091</v>
      </c>
      <c r="H30" s="72">
        <f>IF(RES_hh_tes_in!H30=0,0,1000*11630*RES_hh_tes_in!H30/RES_hh_num_in!H30)</f>
        <v>571.17573794444843</v>
      </c>
      <c r="I30" s="72">
        <f>IF(RES_hh_tes_in!I30=0,0,1000*11630*RES_hh_tes_in!I30/RES_hh_num_in!I30)</f>
        <v>564.281262769416</v>
      </c>
      <c r="J30" s="72">
        <f>IF(RES_hh_tes_in!J30=0,0,1000*11630*RES_hh_tes_in!J30/RES_hh_num_in!J30)</f>
        <v>595.39815695240543</v>
      </c>
      <c r="K30" s="72">
        <f>IF(RES_hh_tes_in!K30=0,0,1000*11630*RES_hh_tes_in!K30/RES_hh_num_in!K30)</f>
        <v>507.07951823417119</v>
      </c>
      <c r="L30" s="72">
        <f>IF(RES_hh_tes_in!L30=0,0,1000*11630*RES_hh_tes_in!L30/RES_hh_num_in!L30)</f>
        <v>669.54944159097465</v>
      </c>
      <c r="M30" s="72">
        <f>IF(RES_hh_tes_in!M30=0,0,1000*11630*RES_hh_tes_in!M30/RES_hh_num_in!M30)</f>
        <v>557.23018222968335</v>
      </c>
      <c r="N30" s="72">
        <f>IF(RES_hh_tes_in!N30=0,0,1000*11630*RES_hh_tes_in!N30/RES_hh_num_in!N30)</f>
        <v>548.15709078564043</v>
      </c>
      <c r="O30" s="72">
        <f>IF(RES_hh_tes_in!O30=0,0,1000*11630*RES_hh_tes_in!O30/RES_hh_num_in!O30)</f>
        <v>538.58234709994065</v>
      </c>
      <c r="P30" s="72">
        <f>IF(RES_hh_tes_in!P30=0,0,1000*11630*RES_hh_tes_in!P30/RES_hh_num_in!P30)</f>
        <v>534.82715278494288</v>
      </c>
      <c r="Q30" s="72">
        <f>IF(RES_hh_tes_in!Q30=0,0,1000*11630*RES_hh_tes_in!Q30/RES_hh_num_in!Q30)</f>
        <v>493.43671543849382</v>
      </c>
      <c r="R30" s="72">
        <f>IF(RES_hh_tes_in!R30=0,0,1000*11630*RES_hh_tes_in!R30/RES_hh_num_in!R30)</f>
        <v>507.64346687193273</v>
      </c>
      <c r="S30" s="72">
        <f>IF(RES_hh_tes_in!S30=0,0,1000*11630*RES_hh_tes_in!S30/RES_hh_num_in!S30)</f>
        <v>483.84798578326536</v>
      </c>
      <c r="T30" s="72">
        <f>IF(RES_hh_tes_in!T30=0,0,1000*11630*RES_hh_tes_in!T30/RES_hh_num_in!T30)</f>
        <v>492.14914312218451</v>
      </c>
      <c r="U30" s="72">
        <f>IF(RES_hh_tes_in!U30=0,0,1000*11630*RES_hh_tes_in!U30/RES_hh_num_in!U30)</f>
        <v>443.10325187346859</v>
      </c>
      <c r="V30" s="72">
        <f>IF(RES_hh_tes_in!V30=0,0,1000*11630*RES_hh_tes_in!V30/RES_hh_num_in!V30)</f>
        <v>484.67050196492812</v>
      </c>
      <c r="W30" s="72">
        <f>IF(RES_hh_tes_in!W30=0,0,1000*11630*RES_hh_tes_in!W30/RES_hh_num_in!W30)</f>
        <v>497.64012931773624</v>
      </c>
      <c r="X30" s="72">
        <f>IF(RES_hh_tes_in!X30=0,0,1000*11630*RES_hh_tes_in!X30/RES_hh_num_in!X30)</f>
        <v>495.91721333538175</v>
      </c>
      <c r="Y30" s="72">
        <f>IF(RES_hh_tes_in!Y30=0,0,1000*11630*RES_hh_tes_in!Y30/RES_hh_num_in!Y30)</f>
        <v>510.99154160549671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443.26036377601588</v>
      </c>
      <c r="D31" s="72">
        <f>IF(RES_hh_tes_in!D31=0,0,1000*11630*RES_hh_tes_in!D31/RES_hh_num_in!D31)</f>
        <v>483.27202405119635</v>
      </c>
      <c r="E31" s="72">
        <f>IF(RES_hh_tes_in!E31=0,0,1000*11630*RES_hh_tes_in!E31/RES_hh_num_in!E31)</f>
        <v>529.22875720627133</v>
      </c>
      <c r="F31" s="72">
        <f>IF(RES_hh_tes_in!F31=0,0,1000*11630*RES_hh_tes_in!F31/RES_hh_num_in!F31)</f>
        <v>578.8783673217855</v>
      </c>
      <c r="G31" s="72">
        <f>IF(RES_hh_tes_in!G31=0,0,1000*11630*RES_hh_tes_in!G31/RES_hh_num_in!G31)</f>
        <v>548.73662689804507</v>
      </c>
      <c r="H31" s="72">
        <f>IF(RES_hh_tes_in!H31=0,0,1000*11630*RES_hh_tes_in!H31/RES_hh_num_in!H31)</f>
        <v>562.12631778014656</v>
      </c>
      <c r="I31" s="72">
        <f>IF(RES_hh_tes_in!I31=0,0,1000*11630*RES_hh_tes_in!I31/RES_hh_num_in!I31)</f>
        <v>563.4985720329604</v>
      </c>
      <c r="J31" s="72">
        <f>IF(RES_hh_tes_in!J31=0,0,1000*11630*RES_hh_tes_in!J31/RES_hh_num_in!J31)</f>
        <v>532.98372563370424</v>
      </c>
      <c r="K31" s="72">
        <f>IF(RES_hh_tes_in!K31=0,0,1000*11630*RES_hh_tes_in!K31/RES_hh_num_in!K31)</f>
        <v>603.68021014395208</v>
      </c>
      <c r="L31" s="72">
        <f>IF(RES_hh_tes_in!L31=0,0,1000*11630*RES_hh_tes_in!L31/RES_hh_num_in!L31)</f>
        <v>556.90018787972178</v>
      </c>
      <c r="M31" s="72">
        <f>IF(RES_hh_tes_in!M31=0,0,1000*11630*RES_hh_tes_in!M31/RES_hh_num_in!M31)</f>
        <v>566.58891661766449</v>
      </c>
      <c r="N31" s="72">
        <f>IF(RES_hh_tes_in!N31=0,0,1000*11630*RES_hh_tes_in!N31/RES_hh_num_in!N31)</f>
        <v>601.93192312109329</v>
      </c>
      <c r="O31" s="72">
        <f>IF(RES_hh_tes_in!O31=0,0,1000*11630*RES_hh_tes_in!O31/RES_hh_num_in!O31)</f>
        <v>541.2316587888613</v>
      </c>
      <c r="P31" s="72">
        <f>IF(RES_hh_tes_in!P31=0,0,1000*11630*RES_hh_tes_in!P31/RES_hh_num_in!P31)</f>
        <v>546.61344658491464</v>
      </c>
      <c r="Q31" s="72">
        <f>IF(RES_hh_tes_in!Q31=0,0,1000*11630*RES_hh_tes_in!Q31/RES_hh_num_in!Q31)</f>
        <v>466.86173468188116</v>
      </c>
      <c r="R31" s="72">
        <f>IF(RES_hh_tes_in!R31=0,0,1000*11630*RES_hh_tes_in!R31/RES_hh_num_in!R31)</f>
        <v>462.74668708076996</v>
      </c>
      <c r="S31" s="72">
        <f>IF(RES_hh_tes_in!S31=0,0,1000*11630*RES_hh_tes_in!S31/RES_hh_num_in!S31)</f>
        <v>491.04711357398037</v>
      </c>
      <c r="T31" s="72">
        <f>IF(RES_hh_tes_in!T31=0,0,1000*11630*RES_hh_tes_in!T31/RES_hh_num_in!T31)</f>
        <v>512.13547802899882</v>
      </c>
      <c r="U31" s="72">
        <f>IF(RES_hh_tes_in!U31=0,0,1000*11630*RES_hh_tes_in!U31/RES_hh_num_in!U31)</f>
        <v>496.51081640691808</v>
      </c>
      <c r="V31" s="72">
        <f>IF(RES_hh_tes_in!V31=0,0,1000*11630*RES_hh_tes_in!V31/RES_hh_num_in!V31)</f>
        <v>460.13185273344936</v>
      </c>
      <c r="W31" s="72">
        <f>IF(RES_hh_tes_in!W31=0,0,1000*11630*RES_hh_tes_in!W31/RES_hh_num_in!W31)</f>
        <v>492.90650225144577</v>
      </c>
      <c r="X31" s="72">
        <f>IF(RES_hh_tes_in!X31=0,0,1000*11630*RES_hh_tes_in!X31/RES_hh_num_in!X31)</f>
        <v>497.56393929559107</v>
      </c>
      <c r="Y31" s="72">
        <f>IF(RES_hh_tes_in!Y31=0,0,1000*11630*RES_hh_tes_in!Y31/RES_hh_num_in!Y31)</f>
        <v>517.41512887662691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444.80283721222355</v>
      </c>
      <c r="D32" s="77">
        <f>IF(RES_hh_tes_in!D32=0,0,1000*11630*RES_hh_tes_in!D32/RES_hh_num_in!D32)</f>
        <v>502.85975563823968</v>
      </c>
      <c r="E32" s="77">
        <f>IF(RES_hh_tes_in!E32=0,0,1000*11630*RES_hh_tes_in!E32/RES_hh_num_in!E32)</f>
        <v>550.9968235794986</v>
      </c>
      <c r="F32" s="77">
        <f>IF(RES_hh_tes_in!F32=0,0,1000*11630*RES_hh_tes_in!F32/RES_hh_num_in!F32)</f>
        <v>523.46306157802098</v>
      </c>
      <c r="G32" s="77">
        <f>IF(RES_hh_tes_in!G32=0,0,1000*11630*RES_hh_tes_in!G32/RES_hh_num_in!G32)</f>
        <v>525.94823817616202</v>
      </c>
      <c r="H32" s="77">
        <f>IF(RES_hh_tes_in!H32=0,0,1000*11630*RES_hh_tes_in!H32/RES_hh_num_in!H32)</f>
        <v>579.35075663723205</v>
      </c>
      <c r="I32" s="77">
        <f>IF(RES_hh_tes_in!I32=0,0,1000*11630*RES_hh_tes_in!I32/RES_hh_num_in!I32)</f>
        <v>522.56480778871526</v>
      </c>
      <c r="J32" s="77">
        <f>IF(RES_hh_tes_in!J32=0,0,1000*11630*RES_hh_tes_in!J32/RES_hh_num_in!J32)</f>
        <v>673.23327612486037</v>
      </c>
      <c r="K32" s="77">
        <f>IF(RES_hh_tes_in!K32=0,0,1000*11630*RES_hh_tes_in!K32/RES_hh_num_in!K32)</f>
        <v>602.7559314812022</v>
      </c>
      <c r="L32" s="77">
        <f>IF(RES_hh_tes_in!L32=0,0,1000*11630*RES_hh_tes_in!L32/RES_hh_num_in!L32)</f>
        <v>717.0300600955278</v>
      </c>
      <c r="M32" s="77">
        <f>IF(RES_hh_tes_in!M32=0,0,1000*11630*RES_hh_tes_in!M32/RES_hh_num_in!M32)</f>
        <v>538.46410495745465</v>
      </c>
      <c r="N32" s="77">
        <f>IF(RES_hh_tes_in!N32=0,0,1000*11630*RES_hh_tes_in!N32/RES_hh_num_in!N32)</f>
        <v>537.8994618135016</v>
      </c>
      <c r="O32" s="77">
        <f>IF(RES_hh_tes_in!O32=0,0,1000*11630*RES_hh_tes_in!O32/RES_hh_num_in!O32)</f>
        <v>567.73738373125809</v>
      </c>
      <c r="P32" s="77">
        <f>IF(RES_hh_tes_in!P32=0,0,1000*11630*RES_hh_tes_in!P32/RES_hh_num_in!P32)</f>
        <v>484.17205604015953</v>
      </c>
      <c r="Q32" s="77">
        <f>IF(RES_hh_tes_in!Q32=0,0,1000*11630*RES_hh_tes_in!Q32/RES_hh_num_in!Q32)</f>
        <v>549.9938874276894</v>
      </c>
      <c r="R32" s="77">
        <f>IF(RES_hh_tes_in!R32=0,0,1000*11630*RES_hh_tes_in!R32/RES_hh_num_in!R32)</f>
        <v>587.05885659541559</v>
      </c>
      <c r="S32" s="77">
        <f>IF(RES_hh_tes_in!S32=0,0,1000*11630*RES_hh_tes_in!S32/RES_hh_num_in!S32)</f>
        <v>402.28077846957592</v>
      </c>
      <c r="T32" s="77">
        <f>IF(RES_hh_tes_in!T32=0,0,1000*11630*RES_hh_tes_in!T32/RES_hh_num_in!T32)</f>
        <v>427.62495052059296</v>
      </c>
      <c r="U32" s="77">
        <f>IF(RES_hh_tes_in!U32=0,0,1000*11630*RES_hh_tes_in!U32/RES_hh_num_in!U32)</f>
        <v>395.87360658922114</v>
      </c>
      <c r="V32" s="77">
        <f>IF(RES_hh_tes_in!V32=0,0,1000*11630*RES_hh_tes_in!V32/RES_hh_num_in!V32)</f>
        <v>495.66853490752243</v>
      </c>
      <c r="W32" s="77">
        <f>IF(RES_hh_tes_in!W32=0,0,1000*11630*RES_hh_tes_in!W32/RES_hh_num_in!W32)</f>
        <v>512.84031504771394</v>
      </c>
      <c r="X32" s="77">
        <f>IF(RES_hh_tes_in!X32=0,0,1000*11630*RES_hh_tes_in!X32/RES_hh_num_in!X32)</f>
        <v>490.68155068035372</v>
      </c>
      <c r="Y32" s="77">
        <f>IF(RES_hh_tes_in!Y32=0,0,1000*11630*RES_hh_tes_in!Y32/RES_hh_num_in!Y32)</f>
        <v>511.55145957650831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424.60271948868331</v>
      </c>
      <c r="D3" s="65">
        <f>IF(RES_hh_emi_in!D3=0,0,1000000*RES_hh_emi_in!D3/RES_hh_num_in!D3)</f>
        <v>501.79516581313339</v>
      </c>
      <c r="E3" s="65">
        <f>IF(RES_hh_emi_in!E3=0,0,1000000*RES_hh_emi_in!E3/RES_hh_num_in!E3)</f>
        <v>465.25717191955027</v>
      </c>
      <c r="F3" s="65">
        <f>IF(RES_hh_emi_in!F3=0,0,1000000*RES_hh_emi_in!F3/RES_hh_num_in!F3)</f>
        <v>558.1472432699245</v>
      </c>
      <c r="G3" s="65">
        <f>IF(RES_hh_emi_in!G3=0,0,1000000*RES_hh_emi_in!G3/RES_hh_num_in!G3)</f>
        <v>594.07363869917754</v>
      </c>
      <c r="H3" s="65">
        <f>IF(RES_hh_emi_in!H3=0,0,1000000*RES_hh_emi_in!H3/RES_hh_num_in!H3)</f>
        <v>672.11261889361197</v>
      </c>
      <c r="I3" s="65">
        <f>IF(RES_hh_emi_in!I3=0,0,1000000*RES_hh_emi_in!I3/RES_hh_num_in!I3)</f>
        <v>535.78183025355963</v>
      </c>
      <c r="J3" s="65">
        <f>IF(RES_hh_emi_in!J3=0,0,1000000*RES_hh_emi_in!J3/RES_hh_num_in!J3)</f>
        <v>509.06539998730295</v>
      </c>
      <c r="K3" s="65">
        <f>IF(RES_hh_emi_in!K3=0,0,1000000*RES_hh_emi_in!K3/RES_hh_num_in!K3)</f>
        <v>652.65606119214942</v>
      </c>
      <c r="L3" s="65">
        <f>IF(RES_hh_emi_in!L3=0,0,1000000*RES_hh_emi_in!L3/RES_hh_num_in!L3)</f>
        <v>800.49019482148356</v>
      </c>
      <c r="M3" s="65">
        <f>IF(RES_hh_emi_in!M3=0,0,1000000*RES_hh_emi_in!M3/RES_hh_num_in!M3)</f>
        <v>477.93157586886048</v>
      </c>
      <c r="N3" s="65">
        <f>IF(RES_hh_emi_in!N3=0,0,1000000*RES_hh_emi_in!N3/RES_hh_num_in!N3)</f>
        <v>359.00142183313397</v>
      </c>
      <c r="O3" s="65">
        <f>IF(RES_hh_emi_in!O3=0,0,1000000*RES_hh_emi_in!O3/RES_hh_num_in!O3)</f>
        <v>345.26785734235585</v>
      </c>
      <c r="P3" s="65">
        <f>IF(RES_hh_emi_in!P3=0,0,1000000*RES_hh_emi_in!P3/RES_hh_num_in!P3)</f>
        <v>553.85360787513673</v>
      </c>
      <c r="Q3" s="65">
        <f>IF(RES_hh_emi_in!Q3=0,0,1000000*RES_hh_emi_in!Q3/RES_hh_num_in!Q3)</f>
        <v>775.68687872490727</v>
      </c>
      <c r="R3" s="65">
        <f>IF(RES_hh_emi_in!R3=0,0,1000000*RES_hh_emi_in!R3/RES_hh_num_in!R3)</f>
        <v>527.20541733391042</v>
      </c>
      <c r="S3" s="65">
        <f>IF(RES_hh_emi_in!S3=0,0,1000000*RES_hh_emi_in!S3/RES_hh_num_in!S3)</f>
        <v>368.30364099882075</v>
      </c>
      <c r="T3" s="65">
        <f>IF(RES_hh_emi_in!T3=0,0,1000000*RES_hh_emi_in!T3/RES_hh_num_in!T3)</f>
        <v>414.30601133807443</v>
      </c>
      <c r="U3" s="65">
        <f>IF(RES_hh_emi_in!U3=0,0,1000000*RES_hh_emi_in!U3/RES_hh_num_in!U3)</f>
        <v>310.70412379628465</v>
      </c>
      <c r="V3" s="65">
        <f>IF(RES_hh_emi_in!V3=0,0,1000000*RES_hh_emi_in!V3/RES_hh_num_in!V3)</f>
        <v>406.10717556832668</v>
      </c>
      <c r="W3" s="65">
        <f>IF(RES_hh_emi_in!W3=0,0,1000000*RES_hh_emi_in!W3/RES_hh_num_in!W3)</f>
        <v>263.07350935050891</v>
      </c>
      <c r="X3" s="65">
        <f>IF(RES_hh_emi_in!X3=0,0,1000000*RES_hh_emi_in!X3/RES_hh_num_in!X3)</f>
        <v>226.56712786600031</v>
      </c>
      <c r="Y3" s="65">
        <f>IF(RES_hh_emi_in!Y3=0,0,1000000*RES_hh_emi_in!Y3/RES_hh_num_in!Y3)</f>
        <v>230.8544050094377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313.0632526054406</v>
      </c>
      <c r="D4" s="69">
        <f>IF(RES_hh_emi_in!D4=0,0,1000000*RES_hh_emi_in!D4/RES_hh_num_in!D4)</f>
        <v>386.15888601920619</v>
      </c>
      <c r="E4" s="69">
        <f>IF(RES_hh_emi_in!E4=0,0,1000000*RES_hh_emi_in!E4/RES_hh_num_in!E4)</f>
        <v>346.91292534509432</v>
      </c>
      <c r="F4" s="69">
        <f>IF(RES_hh_emi_in!F4=0,0,1000000*RES_hh_emi_in!F4/RES_hh_num_in!F4)</f>
        <v>408.85673550111437</v>
      </c>
      <c r="G4" s="69">
        <f>IF(RES_hh_emi_in!G4=0,0,1000000*RES_hh_emi_in!G4/RES_hh_num_in!G4)</f>
        <v>428.2107904972512</v>
      </c>
      <c r="H4" s="69">
        <f>IF(RES_hh_emi_in!H4=0,0,1000000*RES_hh_emi_in!H4/RES_hh_num_in!H4)</f>
        <v>489.33668182699864</v>
      </c>
      <c r="I4" s="69">
        <f>IF(RES_hh_emi_in!I4=0,0,1000000*RES_hh_emi_in!I4/RES_hh_num_in!I4)</f>
        <v>415.69479988762902</v>
      </c>
      <c r="J4" s="69">
        <f>IF(RES_hh_emi_in!J4=0,0,1000000*RES_hh_emi_in!J4/RES_hh_num_in!J4)</f>
        <v>402.87480724968719</v>
      </c>
      <c r="K4" s="69">
        <f>IF(RES_hh_emi_in!K4=0,0,1000000*RES_hh_emi_in!K4/RES_hh_num_in!K4)</f>
        <v>496.7669215505112</v>
      </c>
      <c r="L4" s="69">
        <f>IF(RES_hh_emi_in!L4=0,0,1000000*RES_hh_emi_in!L4/RES_hh_num_in!L4)</f>
        <v>583.2648548579524</v>
      </c>
      <c r="M4" s="69">
        <f>IF(RES_hh_emi_in!M4=0,0,1000000*RES_hh_emi_in!M4/RES_hh_num_in!M4)</f>
        <v>346.6158839805347</v>
      </c>
      <c r="N4" s="69">
        <f>IF(RES_hh_emi_in!N4=0,0,1000000*RES_hh_emi_in!N4/RES_hh_num_in!N4)</f>
        <v>234.63476334654393</v>
      </c>
      <c r="O4" s="69">
        <f>IF(RES_hh_emi_in!O4=0,0,1000000*RES_hh_emi_in!O4/RES_hh_num_in!O4)</f>
        <v>203.85687553963172</v>
      </c>
      <c r="P4" s="69">
        <f>IF(RES_hh_emi_in!P4=0,0,1000000*RES_hh_emi_in!P4/RES_hh_num_in!P4)</f>
        <v>378.738486737127</v>
      </c>
      <c r="Q4" s="69">
        <f>IF(RES_hh_emi_in!Q4=0,0,1000000*RES_hh_emi_in!Q4/RES_hh_num_in!Q4)</f>
        <v>576.08274433593988</v>
      </c>
      <c r="R4" s="69">
        <f>IF(RES_hh_emi_in!R4=0,0,1000000*RES_hh_emi_in!R4/RES_hh_num_in!R4)</f>
        <v>373.97279872216745</v>
      </c>
      <c r="S4" s="69">
        <f>IF(RES_hh_emi_in!S4=0,0,1000000*RES_hh_emi_in!S4/RES_hh_num_in!S4)</f>
        <v>242.33979032476162</v>
      </c>
      <c r="T4" s="69">
        <f>IF(RES_hh_emi_in!T4=0,0,1000000*RES_hh_emi_in!T4/RES_hh_num_in!T4)</f>
        <v>272.01087168409549</v>
      </c>
      <c r="U4" s="69">
        <f>IF(RES_hh_emi_in!U4=0,0,1000000*RES_hh_emi_in!U4/RES_hh_num_in!U4)</f>
        <v>205.89839266778719</v>
      </c>
      <c r="V4" s="69">
        <f>IF(RES_hh_emi_in!V4=0,0,1000000*RES_hh_emi_in!V4/RES_hh_num_in!V4)</f>
        <v>256.51357968565179</v>
      </c>
      <c r="W4" s="69">
        <f>IF(RES_hh_emi_in!W4=0,0,1000000*RES_hh_emi_in!W4/RES_hh_num_in!W4)</f>
        <v>135.89481547984434</v>
      </c>
      <c r="X4" s="69">
        <f>IF(RES_hh_emi_in!X4=0,0,1000000*RES_hh_emi_in!X4/RES_hh_num_in!X4)</f>
        <v>97.041625043473147</v>
      </c>
      <c r="Y4" s="69">
        <f>IF(RES_hh_emi_in!Y4=0,0,1000000*RES_hh_emi_in!Y4/RES_hh_num_in!Y4)</f>
        <v>53.864491222794641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6165.0129000746629</v>
      </c>
      <c r="D5" s="72">
        <f>IF(RES_hh_emi_in!D5=0,0,1000000*RES_hh_emi_in!D5/RES_hh_num_in!D5)</f>
        <v>4076.3809896537082</v>
      </c>
      <c r="E5" s="72">
        <f>IF(RES_hh_emi_in!E5=0,0,1000000*RES_hh_emi_in!E5/RES_hh_num_in!E5)</f>
        <v>4078.5322319496599</v>
      </c>
      <c r="F5" s="72">
        <f>IF(RES_hh_emi_in!F5=0,0,1000000*RES_hh_emi_in!F5/RES_hh_num_in!F5)</f>
        <v>4172.8748985787397</v>
      </c>
      <c r="G5" s="72">
        <f>IF(RES_hh_emi_in!G5=0,0,1000000*RES_hh_emi_in!G5/RES_hh_num_in!G5)</f>
        <v>5010.1996783486857</v>
      </c>
      <c r="H5" s="72">
        <f>IF(RES_hh_emi_in!H5=0,0,1000000*RES_hh_emi_in!H5/RES_hh_num_in!H5)</f>
        <v>4353.9027818263239</v>
      </c>
      <c r="I5" s="72">
        <f>IF(RES_hh_emi_in!I5=0,0,1000000*RES_hh_emi_in!I5/RES_hh_num_in!I5)</f>
        <v>4364.3110045691483</v>
      </c>
      <c r="J5" s="72">
        <f>IF(RES_hh_emi_in!J5=0,0,1000000*RES_hh_emi_in!J5/RES_hh_num_in!J5)</f>
        <v>4241.4923720984389</v>
      </c>
      <c r="K5" s="72">
        <f>IF(RES_hh_emi_in!K5=0,0,1000000*RES_hh_emi_in!K5/RES_hh_num_in!K5)</f>
        <v>4251.2988475723041</v>
      </c>
      <c r="L5" s="72">
        <f>IF(RES_hh_emi_in!L5=0,0,1000000*RES_hh_emi_in!L5/RES_hh_num_in!L5)</f>
        <v>5605.6551530054094</v>
      </c>
      <c r="M5" s="72">
        <f>IF(RES_hh_emi_in!M5=0,0,1000000*RES_hh_emi_in!M5/RES_hh_num_in!M5)</f>
        <v>5299.1305078361374</v>
      </c>
      <c r="N5" s="72">
        <f>IF(RES_hh_emi_in!N5=0,0,1000000*RES_hh_emi_in!N5/RES_hh_num_in!N5)</f>
        <v>3230.0579508815913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3232.4672743096867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923.12023987773864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3309.5241711755712</v>
      </c>
      <c r="D6" s="72">
        <f>IF(RES_hh_emi_in!D6=0,0,1000000*RES_hh_emi_in!D6/RES_hh_num_in!D6)</f>
        <v>3062.2534551175854</v>
      </c>
      <c r="E6" s="72">
        <f>IF(RES_hh_emi_in!E6=0,0,1000000*RES_hh_emi_in!E6/RES_hh_num_in!E6)</f>
        <v>3285.6026015806087</v>
      </c>
      <c r="F6" s="72">
        <f>IF(RES_hh_emi_in!F6=0,0,1000000*RES_hh_emi_in!F6/RES_hh_num_in!F6)</f>
        <v>3280.4112484197872</v>
      </c>
      <c r="G6" s="72">
        <f>IF(RES_hh_emi_in!G6=0,0,1000000*RES_hh_emi_in!G6/RES_hh_num_in!G6)</f>
        <v>3630.3566675542247</v>
      </c>
      <c r="H6" s="72">
        <f>IF(RES_hh_emi_in!H6=0,0,1000000*RES_hh_emi_in!H6/RES_hh_num_in!H6)</f>
        <v>3741.4083057075864</v>
      </c>
      <c r="I6" s="72">
        <f>IF(RES_hh_emi_in!I6=0,0,1000000*RES_hh_emi_in!I6/RES_hh_num_in!I6)</f>
        <v>3271.365481702539</v>
      </c>
      <c r="J6" s="72">
        <f>IF(RES_hh_emi_in!J6=0,0,1000000*RES_hh_emi_in!J6/RES_hh_num_in!J6)</f>
        <v>3417.7166883065415</v>
      </c>
      <c r="K6" s="72">
        <f>IF(RES_hh_emi_in!K6=0,0,1000000*RES_hh_emi_in!K6/RES_hh_num_in!K6)</f>
        <v>0</v>
      </c>
      <c r="L6" s="72">
        <f>IF(RES_hh_emi_in!L6=0,0,1000000*RES_hh_emi_in!L6/RES_hh_num_in!L6)</f>
        <v>2862.4291782176579</v>
      </c>
      <c r="M6" s="72">
        <f>IF(RES_hh_emi_in!M6=0,0,1000000*RES_hh_emi_in!M6/RES_hh_num_in!M6)</f>
        <v>2873.4347003605562</v>
      </c>
      <c r="N6" s="72">
        <f>IF(RES_hh_emi_in!N6=0,0,1000000*RES_hh_emi_in!N6/RES_hh_num_in!N6)</f>
        <v>2756.340884081405</v>
      </c>
      <c r="O6" s="72">
        <f>IF(RES_hh_emi_in!O6=0,0,1000000*RES_hh_emi_in!O6/RES_hh_num_in!O6)</f>
        <v>2626.5344719230261</v>
      </c>
      <c r="P6" s="72">
        <f>IF(RES_hh_emi_in!P6=0,0,1000000*RES_hh_emi_in!P6/RES_hh_num_in!P6)</f>
        <v>2687.2363371390188</v>
      </c>
      <c r="Q6" s="72">
        <f>IF(RES_hh_emi_in!Q6=0,0,1000000*RES_hh_emi_in!Q6/RES_hh_num_in!Q6)</f>
        <v>1969.9176656056475</v>
      </c>
      <c r="R6" s="72">
        <f>IF(RES_hh_emi_in!R6=0,0,1000000*RES_hh_emi_in!R6/RES_hh_num_in!R6)</f>
        <v>1930.6300363471466</v>
      </c>
      <c r="S6" s="72">
        <f>IF(RES_hh_emi_in!S6=0,0,1000000*RES_hh_emi_in!S6/RES_hh_num_in!S6)</f>
        <v>2040.2339749197529</v>
      </c>
      <c r="T6" s="72">
        <f>IF(RES_hh_emi_in!T6=0,0,1000000*RES_hh_emi_in!T6/RES_hh_num_in!T6)</f>
        <v>1800.9542106156809</v>
      </c>
      <c r="U6" s="72">
        <f>IF(RES_hh_emi_in!U6=0,0,1000000*RES_hh_emi_in!U6/RES_hh_num_in!U6)</f>
        <v>1624.9957659909662</v>
      </c>
      <c r="V6" s="72">
        <f>IF(RES_hh_emi_in!V6=0,0,1000000*RES_hh_emi_in!V6/RES_hh_num_in!V6)</f>
        <v>1581.7557670446399</v>
      </c>
      <c r="W6" s="72">
        <f>IF(RES_hh_emi_in!W6=0,0,1000000*RES_hh_emi_in!W6/RES_hh_num_in!W6)</f>
        <v>1276.9614295818424</v>
      </c>
      <c r="X6" s="72">
        <f>IF(RES_hh_emi_in!X6=0,0,1000000*RES_hh_emi_in!X6/RES_hh_num_in!X6)</f>
        <v>934.91241216797948</v>
      </c>
      <c r="Y6" s="72">
        <f>IF(RES_hh_emi_in!Y6=0,0,1000000*RES_hh_emi_in!Y6/RES_hh_num_in!Y6)</f>
        <v>859.70383835639359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4261.959654398629</v>
      </c>
      <c r="D7" s="72">
        <f>IF(RES_hh_emi_in!D7=0,0,1000000*RES_hh_emi_in!D7/RES_hh_num_in!D7)</f>
        <v>4490.5905406045922</v>
      </c>
      <c r="E7" s="72">
        <f>IF(RES_hh_emi_in!E7=0,0,1000000*RES_hh_emi_in!E7/RES_hh_num_in!E7)</f>
        <v>3991.9066436575799</v>
      </c>
      <c r="F7" s="72">
        <f>IF(RES_hh_emi_in!F7=0,0,1000000*RES_hh_emi_in!F7/RES_hh_num_in!F7)</f>
        <v>3838.3596522995349</v>
      </c>
      <c r="G7" s="72">
        <f>IF(RES_hh_emi_in!G7=0,0,1000000*RES_hh_emi_in!G7/RES_hh_num_in!G7)</f>
        <v>4468.4072561724179</v>
      </c>
      <c r="H7" s="72">
        <f>IF(RES_hh_emi_in!H7=0,0,1000000*RES_hh_emi_in!H7/RES_hh_num_in!H7)</f>
        <v>4456.9800471519366</v>
      </c>
      <c r="I7" s="72">
        <f>IF(RES_hh_emi_in!I7=0,0,1000000*RES_hh_emi_in!I7/RES_hh_num_in!I7)</f>
        <v>3561.7096036783082</v>
      </c>
      <c r="J7" s="72">
        <f>IF(RES_hh_emi_in!J7=0,0,1000000*RES_hh_emi_in!J7/RES_hh_num_in!J7)</f>
        <v>2532.6541018153507</v>
      </c>
      <c r="K7" s="72">
        <f>IF(RES_hh_emi_in!K7=0,0,1000000*RES_hh_emi_in!K7/RES_hh_num_in!K7)</f>
        <v>4858.1947212510031</v>
      </c>
      <c r="L7" s="72">
        <f>IF(RES_hh_emi_in!L7=0,0,1000000*RES_hh_emi_in!L7/RES_hh_num_in!L7)</f>
        <v>4390.0762775838457</v>
      </c>
      <c r="M7" s="72">
        <f>IF(RES_hh_emi_in!M7=0,0,1000000*RES_hh_emi_in!M7/RES_hh_num_in!M7)</f>
        <v>3804.637247620351</v>
      </c>
      <c r="N7" s="72">
        <f>IF(RES_hh_emi_in!N7=0,0,1000000*RES_hh_emi_in!N7/RES_hh_num_in!N7)</f>
        <v>3515.5094125901664</v>
      </c>
      <c r="O7" s="72">
        <f>IF(RES_hh_emi_in!O7=0,0,1000000*RES_hh_emi_in!O7/RES_hh_num_in!O7)</f>
        <v>3155.7643917809419</v>
      </c>
      <c r="P7" s="72">
        <f>IF(RES_hh_emi_in!P7=0,0,1000000*RES_hh_emi_in!P7/RES_hh_num_in!P7)</f>
        <v>2828.6913085762803</v>
      </c>
      <c r="Q7" s="72">
        <f>IF(RES_hh_emi_in!Q7=0,0,1000000*RES_hh_emi_in!Q7/RES_hh_num_in!Q7)</f>
        <v>2425.0858940862822</v>
      </c>
      <c r="R7" s="72">
        <f>IF(RES_hh_emi_in!R7=0,0,1000000*RES_hh_emi_in!R7/RES_hh_num_in!R7)</f>
        <v>2371.4973762033251</v>
      </c>
      <c r="S7" s="72">
        <f>IF(RES_hh_emi_in!S7=0,0,1000000*RES_hh_emi_in!S7/RES_hh_num_in!S7)</f>
        <v>2410.8090274715469</v>
      </c>
      <c r="T7" s="72">
        <f>IF(RES_hh_emi_in!T7=0,0,1000000*RES_hh_emi_in!T7/RES_hh_num_in!T7)</f>
        <v>2397.3381383975902</v>
      </c>
      <c r="U7" s="72">
        <f>IF(RES_hh_emi_in!U7=0,0,1000000*RES_hh_emi_in!U7/RES_hh_num_in!U7)</f>
        <v>2212.4850931840169</v>
      </c>
      <c r="V7" s="72">
        <f>IF(RES_hh_emi_in!V7=0,0,1000000*RES_hh_emi_in!V7/RES_hh_num_in!V7)</f>
        <v>2021.9307055889894</v>
      </c>
      <c r="W7" s="72">
        <f>IF(RES_hh_emi_in!W7=0,0,1000000*RES_hh_emi_in!W7/RES_hh_num_in!W7)</f>
        <v>1645.2077876367448</v>
      </c>
      <c r="X7" s="72">
        <f>IF(RES_hh_emi_in!X7=0,0,1000000*RES_hh_emi_in!X7/RES_hh_num_in!X7)</f>
        <v>1306.1627900748217</v>
      </c>
      <c r="Y7" s="72">
        <f>IF(RES_hh_emi_in!Y7=0,0,1000000*RES_hh_emi_in!Y7/RES_hh_num_in!Y7)</f>
        <v>897.89587792491977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2948.3865367591789</v>
      </c>
      <c r="D8" s="72">
        <f>IF(RES_hh_emi_in!D8=0,0,1000000*RES_hh_emi_in!D8/RES_hh_num_in!D8)</f>
        <v>3024.7309552791812</v>
      </c>
      <c r="E8" s="72">
        <f>IF(RES_hh_emi_in!E8=0,0,1000000*RES_hh_emi_in!E8/RES_hh_num_in!E8)</f>
        <v>3158.5206887694903</v>
      </c>
      <c r="F8" s="72">
        <f>IF(RES_hh_emi_in!F8=0,0,1000000*RES_hh_emi_in!F8/RES_hh_num_in!F8)</f>
        <v>3180.6012608672331</v>
      </c>
      <c r="G8" s="72">
        <f>IF(RES_hh_emi_in!G8=0,0,1000000*RES_hh_emi_in!G8/RES_hh_num_in!G8)</f>
        <v>3154.9038729256572</v>
      </c>
      <c r="H8" s="72">
        <f>IF(RES_hh_emi_in!H8=0,0,1000000*RES_hh_emi_in!H8/RES_hh_num_in!H8)</f>
        <v>3056.2090606093011</v>
      </c>
      <c r="I8" s="72">
        <f>IF(RES_hh_emi_in!I8=0,0,1000000*RES_hh_emi_in!I8/RES_hh_num_in!I8)</f>
        <v>3115.6694407113446</v>
      </c>
      <c r="J8" s="72">
        <f>IF(RES_hh_emi_in!J8=0,0,1000000*RES_hh_emi_in!J8/RES_hh_num_in!J8)</f>
        <v>3020.4854243809618</v>
      </c>
      <c r="K8" s="72">
        <f>IF(RES_hh_emi_in!K8=0,0,1000000*RES_hh_emi_in!K8/RES_hh_num_in!K8)</f>
        <v>2719.4081153081197</v>
      </c>
      <c r="L8" s="72">
        <f>IF(RES_hh_emi_in!L8=0,0,1000000*RES_hh_emi_in!L8/RES_hh_num_in!L8)</f>
        <v>3115.209129400997</v>
      </c>
      <c r="M8" s="72">
        <f>IF(RES_hh_emi_in!M8=0,0,1000000*RES_hh_emi_in!M8/RES_hh_num_in!M8)</f>
        <v>2604.0081971222085</v>
      </c>
      <c r="N8" s="72">
        <f>IF(RES_hh_emi_in!N8=0,0,1000000*RES_hh_emi_in!N8/RES_hh_num_in!N8)</f>
        <v>2473.0759791129562</v>
      </c>
      <c r="O8" s="72">
        <f>IF(RES_hh_emi_in!O8=0,0,1000000*RES_hh_emi_in!O8/RES_hh_num_in!O8)</f>
        <v>2190.9780946840369</v>
      </c>
      <c r="P8" s="72">
        <f>IF(RES_hh_emi_in!P8=0,0,1000000*RES_hh_emi_in!P8/RES_hh_num_in!P8)</f>
        <v>1967.3729060252288</v>
      </c>
      <c r="Q8" s="72">
        <f>IF(RES_hh_emi_in!Q8=0,0,1000000*RES_hh_emi_in!Q8/RES_hh_num_in!Q8)</f>
        <v>1693.7024977486644</v>
      </c>
      <c r="R8" s="72">
        <f>IF(RES_hh_emi_in!R8=0,0,1000000*RES_hh_emi_in!R8/RES_hh_num_in!R8)</f>
        <v>1681.4725837814765</v>
      </c>
      <c r="S8" s="72">
        <f>IF(RES_hh_emi_in!S8=0,0,1000000*RES_hh_emi_in!S8/RES_hh_num_in!S8)</f>
        <v>1678.2119268920028</v>
      </c>
      <c r="T8" s="72">
        <f>IF(RES_hh_emi_in!T8=0,0,1000000*RES_hh_emi_in!T8/RES_hh_num_in!T8)</f>
        <v>1675.2851643168869</v>
      </c>
      <c r="U8" s="72">
        <f>IF(RES_hh_emi_in!U8=0,0,1000000*RES_hh_emi_in!U8/RES_hh_num_in!U8)</f>
        <v>1461.1823669892799</v>
      </c>
      <c r="V8" s="72">
        <f>IF(RES_hh_emi_in!V8=0,0,1000000*RES_hh_emi_in!V8/RES_hh_num_in!V8)</f>
        <v>1314.1396167347461</v>
      </c>
      <c r="W8" s="72">
        <f>IF(RES_hh_emi_in!W8=0,0,1000000*RES_hh_emi_in!W8/RES_hh_num_in!W8)</f>
        <v>1197.9834850393443</v>
      </c>
      <c r="X8" s="72">
        <f>IF(RES_hh_emi_in!X8=0,0,1000000*RES_hh_emi_in!X8/RES_hh_num_in!X8)</f>
        <v>886.481631670056</v>
      </c>
      <c r="Y8" s="72">
        <f>IF(RES_hh_emi_in!Y8=0,0,1000000*RES_hh_emi_in!Y8/RES_hh_num_in!Y8)</f>
        <v>526.84894630522842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48.016597971233843</v>
      </c>
      <c r="D17" s="69">
        <f>IF(RES_hh_emi_in!D17=0,0,1000000*RES_hh_emi_in!D17/RES_hh_num_in!D17)</f>
        <v>58.159482026926327</v>
      </c>
      <c r="E17" s="69">
        <f>IF(RES_hh_emi_in!E17=0,0,1000000*RES_hh_emi_in!E17/RES_hh_num_in!E17)</f>
        <v>52.953288150338373</v>
      </c>
      <c r="F17" s="69">
        <f>IF(RES_hh_emi_in!F17=0,0,1000000*RES_hh_emi_in!F17/RES_hh_num_in!F17)</f>
        <v>60.585161045360913</v>
      </c>
      <c r="G17" s="69">
        <f>IF(RES_hh_emi_in!G17=0,0,1000000*RES_hh_emi_in!G17/RES_hh_num_in!G17)</f>
        <v>60.516830018022247</v>
      </c>
      <c r="H17" s="69">
        <f>IF(RES_hh_emi_in!H17=0,0,1000000*RES_hh_emi_in!H17/RES_hh_num_in!H17)</f>
        <v>72.832370758587274</v>
      </c>
      <c r="I17" s="69">
        <f>IF(RES_hh_emi_in!I17=0,0,1000000*RES_hh_emi_in!I17/RES_hh_num_in!I17)</f>
        <v>62.979375947114782</v>
      </c>
      <c r="J17" s="69">
        <f>IF(RES_hh_emi_in!J17=0,0,1000000*RES_hh_emi_in!J17/RES_hh_num_in!J17)</f>
        <v>64.202653567562763</v>
      </c>
      <c r="K17" s="69">
        <f>IF(RES_hh_emi_in!K17=0,0,1000000*RES_hh_emi_in!K17/RES_hh_num_in!K17)</f>
        <v>86.807094204302231</v>
      </c>
      <c r="L17" s="69">
        <f>IF(RES_hh_emi_in!L17=0,0,1000000*RES_hh_emi_in!L17/RES_hh_num_in!L17)</f>
        <v>111.71710385091946</v>
      </c>
      <c r="M17" s="69">
        <f>IF(RES_hh_emi_in!M17=0,0,1000000*RES_hh_emi_in!M17/RES_hh_num_in!M17)</f>
        <v>49.701991836582081</v>
      </c>
      <c r="N17" s="69">
        <f>IF(RES_hh_emi_in!N17=0,0,1000000*RES_hh_emi_in!N17/RES_hh_num_in!N17)</f>
        <v>39.884555735936729</v>
      </c>
      <c r="O17" s="69">
        <f>IF(RES_hh_emi_in!O17=0,0,1000000*RES_hh_emi_in!O17/RES_hh_num_in!O17)</f>
        <v>46.508394937479125</v>
      </c>
      <c r="P17" s="69">
        <f>IF(RES_hh_emi_in!P17=0,0,1000000*RES_hh_emi_in!P17/RES_hh_num_in!P17)</f>
        <v>81.988022130970407</v>
      </c>
      <c r="Q17" s="69">
        <f>IF(RES_hh_emi_in!Q17=0,0,1000000*RES_hh_emi_in!Q17/RES_hh_num_in!Q17)</f>
        <v>130.6033478456383</v>
      </c>
      <c r="R17" s="69">
        <f>IF(RES_hh_emi_in!R17=0,0,1000000*RES_hh_emi_in!R17/RES_hh_num_in!R17)</f>
        <v>91.641510299391271</v>
      </c>
      <c r="S17" s="69">
        <f>IF(RES_hh_emi_in!S17=0,0,1000000*RES_hh_emi_in!S17/RES_hh_num_in!S17)</f>
        <v>57.680565214421641</v>
      </c>
      <c r="T17" s="69">
        <f>IF(RES_hh_emi_in!T17=0,0,1000000*RES_hh_emi_in!T17/RES_hh_num_in!T17)</f>
        <v>66.424690036873926</v>
      </c>
      <c r="U17" s="69">
        <f>IF(RES_hh_emi_in!U17=0,0,1000000*RES_hh_emi_in!U17/RES_hh_num_in!U17)</f>
        <v>47.9498080622418</v>
      </c>
      <c r="V17" s="69">
        <f>IF(RES_hh_emi_in!V17=0,0,1000000*RES_hh_emi_in!V17/RES_hh_num_in!V17)</f>
        <v>76.989434195247441</v>
      </c>
      <c r="W17" s="69">
        <f>IF(RES_hh_emi_in!W17=0,0,1000000*RES_hh_emi_in!W17/RES_hh_num_in!W17)</f>
        <v>50.078446767640372</v>
      </c>
      <c r="X17" s="69">
        <f>IF(RES_hh_emi_in!X17=0,0,1000000*RES_hh_emi_in!X17/RES_hh_num_in!X17)</f>
        <v>43.589992794451412</v>
      </c>
      <c r="Y17" s="69">
        <f>IF(RES_hh_emi_in!Y17=0,0,1000000*RES_hh_emi_in!Y17/RES_hh_num_in!Y17)</f>
        <v>33.226134266513412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1097.9353826339557</v>
      </c>
      <c r="D18" s="72">
        <f>IF(RES_hh_emi_in!D18=0,0,1000000*RES_hh_emi_in!D18/RES_hh_num_in!D18)</f>
        <v>733.54744531974279</v>
      </c>
      <c r="E18" s="72">
        <f>IF(RES_hh_emi_in!E18=0,0,1000000*RES_hh_emi_in!E18/RES_hh_num_in!E18)</f>
        <v>703.03769336274217</v>
      </c>
      <c r="F18" s="72">
        <f>IF(RES_hh_emi_in!F18=0,0,1000000*RES_hh_emi_in!F18/RES_hh_num_in!F18)</f>
        <v>738.32969105434711</v>
      </c>
      <c r="G18" s="72">
        <f>IF(RES_hh_emi_in!G18=0,0,1000000*RES_hh_emi_in!G18/RES_hh_num_in!G18)</f>
        <v>885.45691823334801</v>
      </c>
      <c r="H18" s="72">
        <f>IF(RES_hh_emi_in!H18=0,0,1000000*RES_hh_emi_in!H18/RES_hh_num_in!H18)</f>
        <v>791.23678965094302</v>
      </c>
      <c r="I18" s="72">
        <f>IF(RES_hh_emi_in!I18=0,0,1000000*RES_hh_emi_in!I18/RES_hh_num_in!I18)</f>
        <v>829.02502403462779</v>
      </c>
      <c r="J18" s="72">
        <f>IF(RES_hh_emi_in!J18=0,0,1000000*RES_hh_emi_in!J18/RES_hh_num_in!J18)</f>
        <v>846.65570056848037</v>
      </c>
      <c r="K18" s="72">
        <f>IF(RES_hh_emi_in!K18=0,0,1000000*RES_hh_emi_in!K18/RES_hh_num_in!K18)</f>
        <v>817.4367335756051</v>
      </c>
      <c r="L18" s="72">
        <f>IF(RES_hh_emi_in!L18=0,0,1000000*RES_hh_emi_in!L18/RES_hh_num_in!L18)</f>
        <v>1149.259363315371</v>
      </c>
      <c r="M18" s="72">
        <f>IF(RES_hh_emi_in!M18=0,0,1000000*RES_hh_emi_in!M18/RES_hh_num_in!M18)</f>
        <v>918.82549132040856</v>
      </c>
      <c r="N18" s="72">
        <f>IF(RES_hh_emi_in!N18=0,0,1000000*RES_hh_emi_in!N18/RES_hh_num_in!N18)</f>
        <v>743.32587351292921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864.39770125281734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647.83245245682633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510.80064844696028</v>
      </c>
      <c r="D19" s="72">
        <f>IF(RES_hh_emi_in!D19=0,0,1000000*RES_hh_emi_in!D19/RES_hh_num_in!D19)</f>
        <v>511.56982527418023</v>
      </c>
      <c r="E19" s="72">
        <f>IF(RES_hh_emi_in!E19=0,0,1000000*RES_hh_emi_in!E19/RES_hh_num_in!E19)</f>
        <v>539.94106566009725</v>
      </c>
      <c r="F19" s="72">
        <f>IF(RES_hh_emi_in!F19=0,0,1000000*RES_hh_emi_in!F19/RES_hh_num_in!F19)</f>
        <v>536.32178190394177</v>
      </c>
      <c r="G19" s="72">
        <f>IF(RES_hh_emi_in!G19=0,0,1000000*RES_hh_emi_in!G19/RES_hh_num_in!G19)</f>
        <v>578.67313320377821</v>
      </c>
      <c r="H19" s="72">
        <f>IF(RES_hh_emi_in!H19=0,0,1000000*RES_hh_emi_in!H19/RES_hh_num_in!H19)</f>
        <v>612.7385080528561</v>
      </c>
      <c r="I19" s="72">
        <f>IF(RES_hh_emi_in!I19=0,0,1000000*RES_hh_emi_in!I19/RES_hh_num_in!I19)</f>
        <v>575.93245396191219</v>
      </c>
      <c r="J19" s="72">
        <f>IF(RES_hh_emi_in!J19=0,0,1000000*RES_hh_emi_in!J19/RES_hh_num_in!J19)</f>
        <v>629.09471750787509</v>
      </c>
      <c r="K19" s="72">
        <f>IF(RES_hh_emi_in!K19=0,0,1000000*RES_hh_emi_in!K19/RES_hh_num_in!K19)</f>
        <v>611.02196194026737</v>
      </c>
      <c r="L19" s="72">
        <f>IF(RES_hh_emi_in!L19=0,0,1000000*RES_hh_emi_in!L19/RES_hh_num_in!L19)</f>
        <v>484.42319845933929</v>
      </c>
      <c r="M19" s="72">
        <f>IF(RES_hh_emi_in!M19=0,0,1000000*RES_hh_emi_in!M19/RES_hh_num_in!M19)</f>
        <v>591.07705486126747</v>
      </c>
      <c r="N19" s="72">
        <f>IF(RES_hh_emi_in!N19=0,0,1000000*RES_hh_emi_in!N19/RES_hh_num_in!N19)</f>
        <v>581.30024559915876</v>
      </c>
      <c r="O19" s="72">
        <f>IF(RES_hh_emi_in!O19=0,0,1000000*RES_hh_emi_in!O19/RES_hh_num_in!O19)</f>
        <v>547.3909435524082</v>
      </c>
      <c r="P19" s="72">
        <f>IF(RES_hh_emi_in!P19=0,0,1000000*RES_hh_emi_in!P19/RES_hh_num_in!P19)</f>
        <v>565.02397388663246</v>
      </c>
      <c r="Q19" s="72">
        <f>IF(RES_hh_emi_in!Q19=0,0,1000000*RES_hh_emi_in!Q19/RES_hh_num_in!Q19)</f>
        <v>441.31007603721633</v>
      </c>
      <c r="R19" s="72">
        <f>IF(RES_hh_emi_in!R19=0,0,1000000*RES_hh_emi_in!R19/RES_hh_num_in!R19)</f>
        <v>453.92165052281166</v>
      </c>
      <c r="S19" s="72">
        <f>IF(RES_hh_emi_in!S19=0,0,1000000*RES_hh_emi_in!S19/RES_hh_num_in!S19)</f>
        <v>479.36206306134551</v>
      </c>
      <c r="T19" s="72">
        <f>IF(RES_hh_emi_in!T19=0,0,1000000*RES_hh_emi_in!T19/RES_hh_num_in!T19)</f>
        <v>434.90403493816473</v>
      </c>
      <c r="U19" s="72">
        <f>IF(RES_hh_emi_in!U19=0,0,1000000*RES_hh_emi_in!U19/RES_hh_num_in!U19)</f>
        <v>407.33881578721417</v>
      </c>
      <c r="V19" s="72">
        <f>IF(RES_hh_emi_in!V19=0,0,1000000*RES_hh_emi_in!V19/RES_hh_num_in!V19)</f>
        <v>435.53742642701468</v>
      </c>
      <c r="W19" s="72">
        <f>IF(RES_hh_emi_in!W19=0,0,1000000*RES_hh_emi_in!W19/RES_hh_num_in!W19)</f>
        <v>408.69914826240569</v>
      </c>
      <c r="X19" s="72">
        <f>IF(RES_hh_emi_in!X19=0,0,1000000*RES_hh_emi_in!X19/RES_hh_num_in!X19)</f>
        <v>365.35698157020494</v>
      </c>
      <c r="Y19" s="72">
        <f>IF(RES_hh_emi_in!Y19=0,0,1000000*RES_hh_emi_in!Y19/RES_hh_num_in!Y19)</f>
        <v>453.64667103313951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701.03585262658407</v>
      </c>
      <c r="D20" s="72">
        <f>IF(RES_hh_emi_in!D20=0,0,1000000*RES_hh_emi_in!D20/RES_hh_num_in!D20)</f>
        <v>740.84253878125276</v>
      </c>
      <c r="E20" s="72">
        <f>IF(RES_hh_emi_in!E20=0,0,1000000*RES_hh_emi_in!E20/RES_hh_num_in!E20)</f>
        <v>631.43256093620471</v>
      </c>
      <c r="F20" s="72">
        <f>IF(RES_hh_emi_in!F20=0,0,1000000*RES_hh_emi_in!F20/RES_hh_num_in!F20)</f>
        <v>591.5196810630498</v>
      </c>
      <c r="G20" s="72">
        <f>IF(RES_hh_emi_in!G20=0,0,1000000*RES_hh_emi_in!G20/RES_hh_num_in!G20)</f>
        <v>721.37698757592955</v>
      </c>
      <c r="H20" s="72">
        <f>IF(RES_hh_emi_in!H20=0,0,1000000*RES_hh_emi_in!H20/RES_hh_num_in!H20)</f>
        <v>753.00067520379753</v>
      </c>
      <c r="I20" s="72">
        <f>IF(RES_hh_emi_in!I20=0,0,1000000*RES_hh_emi_in!I20/RES_hh_num_in!I20)</f>
        <v>615.17276321984104</v>
      </c>
      <c r="J20" s="72">
        <f>IF(RES_hh_emi_in!J20=0,0,1000000*RES_hh_emi_in!J20/RES_hh_num_in!J20)</f>
        <v>516.02558964260038</v>
      </c>
      <c r="K20" s="72">
        <f>IF(RES_hh_emi_in!K20=0,0,1000000*RES_hh_emi_in!K20/RES_hh_num_in!K20)</f>
        <v>865.52805966525796</v>
      </c>
      <c r="L20" s="72">
        <f>IF(RES_hh_emi_in!L20=0,0,1000000*RES_hh_emi_in!L20/RES_hh_num_in!L20)</f>
        <v>924.67811172309746</v>
      </c>
      <c r="M20" s="72">
        <f>IF(RES_hh_emi_in!M20=0,0,1000000*RES_hh_emi_in!M20/RES_hh_num_in!M20)</f>
        <v>800.05327036107929</v>
      </c>
      <c r="N20" s="72">
        <f>IF(RES_hh_emi_in!N20=0,0,1000000*RES_hh_emi_in!N20/RES_hh_num_in!N20)</f>
        <v>745.43834033263192</v>
      </c>
      <c r="O20" s="72">
        <f>IF(RES_hh_emi_in!O20=0,0,1000000*RES_hh_emi_in!O20/RES_hh_num_in!O20)</f>
        <v>710.23888938350524</v>
      </c>
      <c r="P20" s="72">
        <f>IF(RES_hh_emi_in!P20=0,0,1000000*RES_hh_emi_in!P20/RES_hh_num_in!P20)</f>
        <v>627.20736357660485</v>
      </c>
      <c r="Q20" s="72">
        <f>IF(RES_hh_emi_in!Q20=0,0,1000000*RES_hh_emi_in!Q20/RES_hh_num_in!Q20)</f>
        <v>600.71686889791295</v>
      </c>
      <c r="R20" s="72">
        <f>IF(RES_hh_emi_in!R20=0,0,1000000*RES_hh_emi_in!R20/RES_hh_num_in!R20)</f>
        <v>612.01717566876653</v>
      </c>
      <c r="S20" s="72">
        <f>IF(RES_hh_emi_in!S20=0,0,1000000*RES_hh_emi_in!S20/RES_hh_num_in!S20)</f>
        <v>563.43741034026345</v>
      </c>
      <c r="T20" s="72">
        <f>IF(RES_hh_emi_in!T20=0,0,1000000*RES_hh_emi_in!T20/RES_hh_num_in!T20)</f>
        <v>572.70469992832932</v>
      </c>
      <c r="U20" s="72">
        <f>IF(RES_hh_emi_in!U20=0,0,1000000*RES_hh_emi_in!U20/RES_hh_num_in!U20)</f>
        <v>558.37566571131026</v>
      </c>
      <c r="V20" s="72">
        <f>IF(RES_hh_emi_in!V20=0,0,1000000*RES_hh_emi_in!V20/RES_hh_num_in!V20)</f>
        <v>592.311904722534</v>
      </c>
      <c r="W20" s="72">
        <f>IF(RES_hh_emi_in!W20=0,0,1000000*RES_hh_emi_in!W20/RES_hh_num_in!W20)</f>
        <v>553.03505065073841</v>
      </c>
      <c r="X20" s="72">
        <f>IF(RES_hh_emi_in!X20=0,0,1000000*RES_hh_emi_in!X20/RES_hh_num_in!X20)</f>
        <v>527.51600653320486</v>
      </c>
      <c r="Y20" s="72">
        <f>IF(RES_hh_emi_in!Y20=0,0,1000000*RES_hh_emi_in!Y20/RES_hh_num_in!Y20)</f>
        <v>501.00790662430995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481.29256636411515</v>
      </c>
      <c r="D21" s="72">
        <f>IF(RES_hh_emi_in!D21=0,0,1000000*RES_hh_emi_in!D21/RES_hh_num_in!D21)</f>
        <v>491.22422746967658</v>
      </c>
      <c r="E21" s="72">
        <f>IF(RES_hh_emi_in!E21=0,0,1000000*RES_hh_emi_in!E21/RES_hh_num_in!E21)</f>
        <v>488.41929545650225</v>
      </c>
      <c r="F21" s="72">
        <f>IF(RES_hh_emi_in!F21=0,0,1000000*RES_hh_emi_in!F21/RES_hh_num_in!F21)</f>
        <v>475.94171689133009</v>
      </c>
      <c r="G21" s="72">
        <f>IF(RES_hh_emi_in!G21=0,0,1000000*RES_hh_emi_in!G21/RES_hh_num_in!G21)</f>
        <v>491.2987171115924</v>
      </c>
      <c r="H21" s="72">
        <f>IF(RES_hh_emi_in!H21=0,0,1000000*RES_hh_emi_in!H21/RES_hh_num_in!H21)</f>
        <v>494.87576534832613</v>
      </c>
      <c r="I21" s="72">
        <f>IF(RES_hh_emi_in!I21=0,0,1000000*RES_hh_emi_in!I21/RES_hh_num_in!I21)</f>
        <v>513.60175788862887</v>
      </c>
      <c r="J21" s="72">
        <f>IF(RES_hh_emi_in!J21=0,0,1000000*RES_hh_emi_in!J21/RES_hh_num_in!J21)</f>
        <v>548.47471816062534</v>
      </c>
      <c r="K21" s="72">
        <f>IF(RES_hh_emi_in!K21=0,0,1000000*RES_hh_emi_in!K21/RES_hh_num_in!K21)</f>
        <v>456.99379945719954</v>
      </c>
      <c r="L21" s="72">
        <f>IF(RES_hh_emi_in!L21=0,0,1000000*RES_hh_emi_in!L21/RES_hh_num_in!L21)</f>
        <v>606.67871258410287</v>
      </c>
      <c r="M21" s="72">
        <f>IF(RES_hh_emi_in!M21=0,0,1000000*RES_hh_emi_in!M21/RES_hh_num_in!M21)</f>
        <v>508.75198381842023</v>
      </c>
      <c r="N21" s="72">
        <f>IF(RES_hh_emi_in!N21=0,0,1000000*RES_hh_emi_in!N21/RES_hh_num_in!N21)</f>
        <v>498.87374888064357</v>
      </c>
      <c r="O21" s="72">
        <f>IF(RES_hh_emi_in!O21=0,0,1000000*RES_hh_emi_in!O21/RES_hh_num_in!O21)</f>
        <v>476.37442273653539</v>
      </c>
      <c r="P21" s="72">
        <f>IF(RES_hh_emi_in!P21=0,0,1000000*RES_hh_emi_in!P21/RES_hh_num_in!P21)</f>
        <v>429.2477104115232</v>
      </c>
      <c r="Q21" s="72">
        <f>IF(RES_hh_emi_in!Q21=0,0,1000000*RES_hh_emi_in!Q21/RES_hh_num_in!Q21)</f>
        <v>419.41674360403516</v>
      </c>
      <c r="R21" s="72">
        <f>IF(RES_hh_emi_in!R21=0,0,1000000*RES_hh_emi_in!R21/RES_hh_num_in!R21)</f>
        <v>440.47292703933346</v>
      </c>
      <c r="S21" s="72">
        <f>IF(RES_hh_emi_in!S21=0,0,1000000*RES_hh_emi_in!S21/RES_hh_num_in!S21)</f>
        <v>406.1025597518327</v>
      </c>
      <c r="T21" s="72">
        <f>IF(RES_hh_emi_in!T21=0,0,1000000*RES_hh_emi_in!T21/RES_hh_num_in!T21)</f>
        <v>422.95219666556056</v>
      </c>
      <c r="U21" s="72">
        <f>IF(RES_hh_emi_in!U21=0,0,1000000*RES_hh_emi_in!U21/RES_hh_num_in!U21)</f>
        <v>389.25285012475541</v>
      </c>
      <c r="V21" s="72">
        <f>IF(RES_hh_emi_in!V21=0,0,1000000*RES_hh_emi_in!V21/RES_hh_num_in!V21)</f>
        <v>411.0346053465131</v>
      </c>
      <c r="W21" s="72">
        <f>IF(RES_hh_emi_in!W21=0,0,1000000*RES_hh_emi_in!W21/RES_hh_num_in!W21)</f>
        <v>441.47731547239022</v>
      </c>
      <c r="X21" s="72">
        <f>IF(RES_hh_emi_in!X21=0,0,1000000*RES_hh_emi_in!X21/RES_hh_num_in!X21)</f>
        <v>401.12643193740519</v>
      </c>
      <c r="Y21" s="72">
        <f>IF(RES_hh_emi_in!Y21=0,0,1000000*RES_hh_emi_in!Y21/RES_hh_num_in!Y21)</f>
        <v>339.10602454727928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63.522868912008818</v>
      </c>
      <c r="D27" s="69">
        <f>IF(RES_hh_emi_in!D27=0,0,1000000*RES_hh_emi_in!D27/RES_hh_num_in!D27)</f>
        <v>57.476797767000903</v>
      </c>
      <c r="E27" s="69">
        <f>IF(RES_hh_emi_in!E27=0,0,1000000*RES_hh_emi_in!E27/RES_hh_num_in!E27)</f>
        <v>65.390958424117642</v>
      </c>
      <c r="F27" s="69">
        <f>IF(RES_hh_emi_in!F27=0,0,1000000*RES_hh_emi_in!F27/RES_hh_num_in!F27)</f>
        <v>88.705346723449267</v>
      </c>
      <c r="G27" s="69">
        <f>IF(RES_hh_emi_in!G27=0,0,1000000*RES_hh_emi_in!G27/RES_hh_num_in!G27)</f>
        <v>105.34601818390416</v>
      </c>
      <c r="H27" s="69">
        <f>IF(RES_hh_emi_in!H27=0,0,1000000*RES_hh_emi_in!H27/RES_hh_num_in!H27)</f>
        <v>109.94356630802601</v>
      </c>
      <c r="I27" s="69">
        <f>IF(RES_hh_emi_in!I27=0,0,1000000*RES_hh_emi_in!I27/RES_hh_num_in!I27)</f>
        <v>57.107654418815855</v>
      </c>
      <c r="J27" s="69">
        <f>IF(RES_hh_emi_in!J27=0,0,1000000*RES_hh_emi_in!J27/RES_hh_num_in!J27)</f>
        <v>41.987939170052947</v>
      </c>
      <c r="K27" s="69">
        <f>IF(RES_hh_emi_in!K27=0,0,1000000*RES_hh_emi_in!K27/RES_hh_num_in!K27)</f>
        <v>69.082045437336049</v>
      </c>
      <c r="L27" s="69">
        <f>IF(RES_hh_emi_in!L27=0,0,1000000*RES_hh_emi_in!L27/RES_hh_num_in!L27)</f>
        <v>105.50823611261168</v>
      </c>
      <c r="M27" s="69">
        <f>IF(RES_hh_emi_in!M27=0,0,1000000*RES_hh_emi_in!M27/RES_hh_num_in!M27)</f>
        <v>81.613700051743649</v>
      </c>
      <c r="N27" s="69">
        <f>IF(RES_hh_emi_in!N27=0,0,1000000*RES_hh_emi_in!N27/RES_hh_num_in!N27)</f>
        <v>84.482102750653326</v>
      </c>
      <c r="O27" s="69">
        <f>IF(RES_hh_emi_in!O27=0,0,1000000*RES_hh_emi_in!O27/RES_hh_num_in!O27)</f>
        <v>94.902586865244956</v>
      </c>
      <c r="P27" s="69">
        <f>IF(RES_hh_emi_in!P27=0,0,1000000*RES_hh_emi_in!P27/RES_hh_num_in!P27)</f>
        <v>93.127099007039291</v>
      </c>
      <c r="Q27" s="69">
        <f>IF(RES_hh_emi_in!Q27=0,0,1000000*RES_hh_emi_in!Q27/RES_hh_num_in!Q27)</f>
        <v>69.000786543329141</v>
      </c>
      <c r="R27" s="69">
        <f>IF(RES_hh_emi_in!R27=0,0,1000000*RES_hh_emi_in!R27/RES_hh_num_in!R27)</f>
        <v>61.591108312351636</v>
      </c>
      <c r="S27" s="69">
        <f>IF(RES_hh_emi_in!S27=0,0,1000000*RES_hh_emi_in!S27/RES_hh_num_in!S27)</f>
        <v>68.283285459637597</v>
      </c>
      <c r="T27" s="69">
        <f>IF(RES_hh_emi_in!T27=0,0,1000000*RES_hh_emi_in!T27/RES_hh_num_in!T27)</f>
        <v>75.870449617105024</v>
      </c>
      <c r="U27" s="69">
        <f>IF(RES_hh_emi_in!U27=0,0,1000000*RES_hh_emi_in!U27/RES_hh_num_in!U27)</f>
        <v>56.855923066255649</v>
      </c>
      <c r="V27" s="69">
        <f>IF(RES_hh_emi_in!V27=0,0,1000000*RES_hh_emi_in!V27/RES_hh_num_in!V27)</f>
        <v>72.60416168742735</v>
      </c>
      <c r="W27" s="69">
        <f>IF(RES_hh_emi_in!W27=0,0,1000000*RES_hh_emi_in!W27/RES_hh_num_in!W27)</f>
        <v>77.100247103024202</v>
      </c>
      <c r="X27" s="69">
        <f>IF(RES_hh_emi_in!X27=0,0,1000000*RES_hh_emi_in!X27/RES_hh_num_in!X27)</f>
        <v>85.935510028075754</v>
      </c>
      <c r="Y27" s="69">
        <f>IF(RES_hh_emi_in!Y27=0,0,1000000*RES_hh_emi_in!Y27/RES_hh_num_in!Y27)</f>
        <v>143.76377952012965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323.06766902016818</v>
      </c>
      <c r="K28" s="72">
        <f>IF(RES_hh_emi_in!K28=0,0,1000000*RES_hh_emi_in!K28/RES_hh_num_in!K28)</f>
        <v>334.78236750853665</v>
      </c>
      <c r="L28" s="72">
        <f>IF(RES_hh_emi_in!L28=0,0,1000000*RES_hh_emi_in!L28/RES_hh_num_in!L28)</f>
        <v>555.9288917006113</v>
      </c>
      <c r="M28" s="72">
        <f>IF(RES_hh_emi_in!M28=0,0,1000000*RES_hh_emi_in!M28/RES_hh_num_in!M28)</f>
        <v>495.49272225926416</v>
      </c>
      <c r="N28" s="72">
        <f>IF(RES_hh_emi_in!N28=0,0,1000000*RES_hh_emi_in!N28/RES_hh_num_in!N28)</f>
        <v>324.21294551320079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172.81482300545889</v>
      </c>
      <c r="D29" s="72">
        <f>IF(RES_hh_emi_in!D29=0,0,1000000*RES_hh_emi_in!D29/RES_hh_num_in!D29)</f>
        <v>186.89086575784194</v>
      </c>
      <c r="E29" s="72">
        <f>IF(RES_hh_emi_in!E29=0,0,1000000*RES_hh_emi_in!E29/RES_hh_num_in!E29)</f>
        <v>195.65222455770456</v>
      </c>
      <c r="F29" s="72">
        <f>IF(RES_hh_emi_in!F29=0,0,1000000*RES_hh_emi_in!F29/RES_hh_num_in!F29)</f>
        <v>210.80491304999975</v>
      </c>
      <c r="G29" s="72">
        <f>IF(RES_hh_emi_in!G29=0,0,1000000*RES_hh_emi_in!G29/RES_hh_num_in!G29)</f>
        <v>220.15688474095413</v>
      </c>
      <c r="H29" s="72">
        <f>IF(RES_hh_emi_in!H29=0,0,1000000*RES_hh_emi_in!H29/RES_hh_num_in!H29)</f>
        <v>229.17278516618632</v>
      </c>
      <c r="I29" s="72">
        <f>IF(RES_hh_emi_in!I29=0,0,1000000*RES_hh_emi_in!I29/RES_hh_num_in!I29)</f>
        <v>210.54490012368055</v>
      </c>
      <c r="J29" s="72">
        <f>IF(RES_hh_emi_in!J29=0,0,1000000*RES_hh_emi_in!J29/RES_hh_num_in!J29)</f>
        <v>218.17402621595383</v>
      </c>
      <c r="K29" s="72">
        <f>IF(RES_hh_emi_in!K29=0,0,1000000*RES_hh_emi_in!K29/RES_hh_num_in!K29)</f>
        <v>203.06163687210758</v>
      </c>
      <c r="L29" s="72">
        <f>IF(RES_hh_emi_in!L29=0,0,1000000*RES_hh_emi_in!L29/RES_hh_num_in!L29)</f>
        <v>204.05920274440567</v>
      </c>
      <c r="M29" s="72">
        <f>IF(RES_hh_emi_in!M29=0,0,1000000*RES_hh_emi_in!M29/RES_hh_num_in!M29)</f>
        <v>212.06397677851024</v>
      </c>
      <c r="N29" s="72">
        <f>IF(RES_hh_emi_in!N29=0,0,1000000*RES_hh_emi_in!N29/RES_hh_num_in!N29)</f>
        <v>213.5228368670478</v>
      </c>
      <c r="O29" s="72">
        <f>IF(RES_hh_emi_in!O29=0,0,1000000*RES_hh_emi_in!O29/RES_hh_num_in!O29)</f>
        <v>208.59360647277657</v>
      </c>
      <c r="P29" s="72">
        <f>IF(RES_hh_emi_in!P29=0,0,1000000*RES_hh_emi_in!P29/RES_hh_num_in!P29)</f>
        <v>226.18593074034987</v>
      </c>
      <c r="Q29" s="72">
        <f>IF(RES_hh_emi_in!Q29=0,0,1000000*RES_hh_emi_in!Q29/RES_hh_num_in!Q29)</f>
        <v>180.9054595015663</v>
      </c>
      <c r="R29" s="72">
        <f>IF(RES_hh_emi_in!R29=0,0,1000000*RES_hh_emi_in!R29/RES_hh_num_in!R29)</f>
        <v>187.46786947157403</v>
      </c>
      <c r="S29" s="72">
        <f>IF(RES_hh_emi_in!S29=0,0,1000000*RES_hh_emi_in!S29/RES_hh_num_in!S29)</f>
        <v>212.53132902575308</v>
      </c>
      <c r="T29" s="72">
        <f>IF(RES_hh_emi_in!T29=0,0,1000000*RES_hh_emi_in!T29/RES_hh_num_in!T29)</f>
        <v>179.5180623484562</v>
      </c>
      <c r="U29" s="72">
        <f>IF(RES_hh_emi_in!U29=0,0,1000000*RES_hh_emi_in!U29/RES_hh_num_in!U29)</f>
        <v>167.3768576588713</v>
      </c>
      <c r="V29" s="72">
        <f>IF(RES_hh_emi_in!V29=0,0,1000000*RES_hh_emi_in!V29/RES_hh_num_in!V29)</f>
        <v>173.12516059337534</v>
      </c>
      <c r="W29" s="72">
        <f>IF(RES_hh_emi_in!W29=0,0,1000000*RES_hh_emi_in!W29/RES_hh_num_in!W29)</f>
        <v>169.32664316729162</v>
      </c>
      <c r="X29" s="72">
        <f>IF(RES_hh_emi_in!X29=0,0,1000000*RES_hh_emi_in!X29/RES_hh_num_in!X29)</f>
        <v>162.62665538448019</v>
      </c>
      <c r="Y29" s="72">
        <f>IF(RES_hh_emi_in!Y29=0,0,1000000*RES_hh_emi_in!Y29/RES_hh_num_in!Y29)</f>
        <v>219.8676963737125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150.18196425473462</v>
      </c>
      <c r="D30" s="72">
        <f>IF(RES_hh_emi_in!D30=0,0,1000000*RES_hh_emi_in!D30/RES_hh_num_in!D30)</f>
        <v>166.93714670518293</v>
      </c>
      <c r="E30" s="72">
        <f>IF(RES_hh_emi_in!E30=0,0,1000000*RES_hh_emi_in!E30/RES_hh_num_in!E30)</f>
        <v>177.96636368850949</v>
      </c>
      <c r="F30" s="72">
        <f>IF(RES_hh_emi_in!F30=0,0,1000000*RES_hh_emi_in!F30/RES_hh_num_in!F30)</f>
        <v>196.08635533541758</v>
      </c>
      <c r="G30" s="72">
        <f>IF(RES_hh_emi_in!G30=0,0,1000000*RES_hh_emi_in!G30/RES_hh_num_in!G30)</f>
        <v>190.30997404742772</v>
      </c>
      <c r="H30" s="72">
        <f>IF(RES_hh_emi_in!H30=0,0,1000000*RES_hh_emi_in!H30/RES_hh_num_in!H30)</f>
        <v>195.46855739661433</v>
      </c>
      <c r="I30" s="72">
        <f>IF(RES_hh_emi_in!I30=0,0,1000000*RES_hh_emi_in!I30/RES_hh_num_in!I30)</f>
        <v>192.95097564936563</v>
      </c>
      <c r="J30" s="72">
        <f>IF(RES_hh_emi_in!J30=0,0,1000000*RES_hh_emi_in!J30/RES_hh_num_in!J30)</f>
        <v>203.42450209786605</v>
      </c>
      <c r="K30" s="72">
        <f>IF(RES_hh_emi_in!K30=0,0,1000000*RES_hh_emi_in!K30/RES_hh_num_in!K30)</f>
        <v>173.10773845333557</v>
      </c>
      <c r="L30" s="72">
        <f>IF(RES_hh_emi_in!L30=0,0,1000000*RES_hh_emi_in!L30/RES_hh_num_in!L30)</f>
        <v>228.38517478463086</v>
      </c>
      <c r="M30" s="72">
        <f>IF(RES_hh_emi_in!M30=0,0,1000000*RES_hh_emi_in!M30/RES_hh_num_in!M30)</f>
        <v>189.95483895776448</v>
      </c>
      <c r="N30" s="72">
        <f>IF(RES_hh_emi_in!N30=0,0,1000000*RES_hh_emi_in!N30/RES_hh_num_in!N30)</f>
        <v>186.79712410977265</v>
      </c>
      <c r="O30" s="72">
        <f>IF(RES_hh_emi_in!O30=0,0,1000000*RES_hh_emi_in!O30/RES_hh_num_in!O30)</f>
        <v>183.49629126136219</v>
      </c>
      <c r="P30" s="72">
        <f>IF(RES_hh_emi_in!P30=0,0,1000000*RES_hh_emi_in!P30/RES_hh_num_in!P30)</f>
        <v>182.1116243851499</v>
      </c>
      <c r="Q30" s="72">
        <f>IF(RES_hh_emi_in!Q30=0,0,1000000*RES_hh_emi_in!Q30/RES_hh_num_in!Q30)</f>
        <v>167.62381671174526</v>
      </c>
      <c r="R30" s="72">
        <f>IF(RES_hh_emi_in!R30=0,0,1000000*RES_hh_emi_in!R30/RES_hh_num_in!R30)</f>
        <v>171.39385561806139</v>
      </c>
      <c r="S30" s="72">
        <f>IF(RES_hh_emi_in!S30=0,0,1000000*RES_hh_emi_in!S30/RES_hh_num_in!S30)</f>
        <v>161.96074716229293</v>
      </c>
      <c r="T30" s="72">
        <f>IF(RES_hh_emi_in!T30=0,0,1000000*RES_hh_emi_in!T30/RES_hh_num_in!T30)</f>
        <v>163.20576697489153</v>
      </c>
      <c r="U30" s="72">
        <f>IF(RES_hh_emi_in!U30=0,0,1000000*RES_hh_emi_in!U30/RES_hh_num_in!U30)</f>
        <v>145.70433098534556</v>
      </c>
      <c r="V30" s="72">
        <f>IF(RES_hh_emi_in!V30=0,0,1000000*RES_hh_emi_in!V30/RES_hh_num_in!V30)</f>
        <v>158.42651083524305</v>
      </c>
      <c r="W30" s="72">
        <f>IF(RES_hh_emi_in!W30=0,0,1000000*RES_hh_emi_in!W30/RES_hh_num_in!W30)</f>
        <v>162.20309920968009</v>
      </c>
      <c r="X30" s="72">
        <f>IF(RES_hh_emi_in!X30=0,0,1000000*RES_hh_emi_in!X30/RES_hh_num_in!X30)</f>
        <v>161.53472317545811</v>
      </c>
      <c r="Y30" s="72">
        <f>IF(RES_hh_emi_in!Y30=0,0,1000000*RES_hh_emi_in!Y30/RES_hh_num_in!Y30)</f>
        <v>166.43387551039788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249.11307043918993</v>
      </c>
      <c r="D3" s="65">
        <f>IF(RES_hh_fech_in!D3=0,0,RES_hh_fech_in!D3/RES_summary!D$21)</f>
        <v>247.10048915270548</v>
      </c>
      <c r="E3" s="65">
        <f>IF(RES_hh_fech_in!E3=0,0,RES_hh_fech_in!E3/RES_summary!E$21)</f>
        <v>252.66409947900448</v>
      </c>
      <c r="F3" s="65">
        <f>IF(RES_hh_fech_in!F3=0,0,RES_hh_fech_in!F3/RES_summary!F$21)</f>
        <v>244.72157712551152</v>
      </c>
      <c r="G3" s="65">
        <f>IF(RES_hh_fech_in!G3=0,0,RES_hh_fech_in!G3/RES_summary!G$21)</f>
        <v>239.01351837805382</v>
      </c>
      <c r="H3" s="65">
        <f>IF(RES_hh_fech_in!H3=0,0,RES_hh_fech_in!H3/RES_summary!H$21)</f>
        <v>232.59359896021144</v>
      </c>
      <c r="I3" s="65">
        <f>IF(RES_hh_fech_in!I3=0,0,RES_hh_fech_in!I3/RES_summary!I$21)</f>
        <v>225.23188448342017</v>
      </c>
      <c r="J3" s="65">
        <f>IF(RES_hh_fech_in!J3=0,0,RES_hh_fech_in!J3/RES_summary!J$21)</f>
        <v>214.97788008040467</v>
      </c>
      <c r="K3" s="65">
        <f>IF(RES_hh_fech_in!K3=0,0,RES_hh_fech_in!K3/RES_summary!K$21)</f>
        <v>218.65241449543959</v>
      </c>
      <c r="L3" s="65">
        <f>IF(RES_hh_fech_in!L3=0,0,RES_hh_fech_in!L3/RES_summary!L$21)</f>
        <v>202.72577017598121</v>
      </c>
      <c r="M3" s="65">
        <f>IF(RES_hh_fech_in!M3=0,0,RES_hh_fech_in!M3/RES_summary!M$21)</f>
        <v>181.14813870997534</v>
      </c>
      <c r="N3" s="65">
        <f>IF(RES_hh_fech_in!N3=0,0,RES_hh_fech_in!N3/RES_summary!N$21)</f>
        <v>189.0882218630567</v>
      </c>
      <c r="O3" s="65">
        <f>IF(RES_hh_fech_in!O3=0,0,RES_hh_fech_in!O3/RES_summary!O$21)</f>
        <v>168.7294065674372</v>
      </c>
      <c r="P3" s="65">
        <f>IF(RES_hh_fech_in!P3=0,0,RES_hh_fech_in!P3/RES_summary!P$21)</f>
        <v>155.69843373656883</v>
      </c>
      <c r="Q3" s="65">
        <f>IF(RES_hh_fech_in!Q3=0,0,RES_hh_fech_in!Q3/RES_summary!Q$21)</f>
        <v>141.10556515465908</v>
      </c>
      <c r="R3" s="65">
        <f>IF(RES_hh_fech_in!R3=0,0,RES_hh_fech_in!R3/RES_summary!R$21)</f>
        <v>137.83741960843955</v>
      </c>
      <c r="S3" s="65">
        <f>IF(RES_hh_fech_in!S3=0,0,RES_hh_fech_in!S3/RES_summary!S$21)</f>
        <v>132.328448417429</v>
      </c>
      <c r="T3" s="65">
        <f>IF(RES_hh_fech_in!T3=0,0,RES_hh_fech_in!T3/RES_summary!T$21)</f>
        <v>130.78914220802423</v>
      </c>
      <c r="U3" s="65">
        <f>IF(RES_hh_fech_in!U3=0,0,RES_hh_fech_in!U3/RES_summary!U$21)</f>
        <v>114.96674761685833</v>
      </c>
      <c r="V3" s="65">
        <f>IF(RES_hh_fech_in!V3=0,0,RES_hh_fech_in!V3/RES_summary!V$21)</f>
        <v>107.37253606409637</v>
      </c>
      <c r="W3" s="65">
        <f>IF(RES_hh_fech_in!W3=0,0,RES_hh_fech_in!W3/RES_summary!W$21)</f>
        <v>99.253822596070961</v>
      </c>
      <c r="X3" s="65">
        <f>IF(RES_hh_fech_in!X3=0,0,RES_hh_fech_in!X3/RES_summary!X$21)</f>
        <v>77.749465043124161</v>
      </c>
      <c r="Y3" s="65">
        <f>IF(RES_hh_fech_in!Y3=0,0,RES_hh_fech_in!Y3/RES_summary!Y$21)</f>
        <v>62.122354056664754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204.27629458891701</v>
      </c>
      <c r="D4" s="69">
        <f>IF(RES_hh_fech_in!D4=0,0,RES_hh_fech_in!D4/RES_summary!D$21)</f>
        <v>202.40009304784854</v>
      </c>
      <c r="E4" s="69">
        <f>IF(RES_hh_fech_in!E4=0,0,RES_hh_fech_in!E4/RES_summary!E$21)</f>
        <v>207.23489958329858</v>
      </c>
      <c r="F4" s="69">
        <f>IF(RES_hh_fech_in!F4=0,0,RES_hh_fech_in!F4/RES_summary!F$21)</f>
        <v>201.40338582673033</v>
      </c>
      <c r="G4" s="69">
        <f>IF(RES_hh_fech_in!G4=0,0,RES_hh_fech_in!G4/RES_summary!G$21)</f>
        <v>195.94120175639878</v>
      </c>
      <c r="H4" s="69">
        <f>IF(RES_hh_fech_in!H4=0,0,RES_hh_fech_in!H4/RES_summary!H$21)</f>
        <v>186.92703211255301</v>
      </c>
      <c r="I4" s="69">
        <f>IF(RES_hh_fech_in!I4=0,0,RES_hh_fech_in!I4/RES_summary!I$21)</f>
        <v>182.13019792054371</v>
      </c>
      <c r="J4" s="69">
        <f>IF(RES_hh_fech_in!J4=0,0,RES_hh_fech_in!J4/RES_summary!J$21)</f>
        <v>168.72569744718453</v>
      </c>
      <c r="K4" s="69">
        <f>IF(RES_hh_fech_in!K4=0,0,RES_hh_fech_in!K4/RES_summary!K$21)</f>
        <v>174.70017964898298</v>
      </c>
      <c r="L4" s="69">
        <f>IF(RES_hh_fech_in!L4=0,0,RES_hh_fech_in!L4/RES_summary!L$21)</f>
        <v>157.3286088864777</v>
      </c>
      <c r="M4" s="69">
        <f>IF(RES_hh_fech_in!M4=0,0,RES_hh_fech_in!M4/RES_summary!M$21)</f>
        <v>140.4191869870663</v>
      </c>
      <c r="N4" s="69">
        <f>IF(RES_hh_fech_in!N4=0,0,RES_hh_fech_in!N4/RES_summary!N$21)</f>
        <v>147.0342108620616</v>
      </c>
      <c r="O4" s="69">
        <f>IF(RES_hh_fech_in!O4=0,0,RES_hh_fech_in!O4/RES_summary!O$21)</f>
        <v>129.1084377315762</v>
      </c>
      <c r="P4" s="69">
        <f>IF(RES_hh_fech_in!P4=0,0,RES_hh_fech_in!P4/RES_summary!P$21)</f>
        <v>119.60442728789535</v>
      </c>
      <c r="Q4" s="69">
        <f>IF(RES_hh_fech_in!Q4=0,0,RES_hh_fech_in!Q4/RES_summary!Q$21)</f>
        <v>104.18532668190558</v>
      </c>
      <c r="R4" s="69">
        <f>IF(RES_hh_fech_in!R4=0,0,RES_hh_fech_in!R4/RES_summary!R$21)</f>
        <v>100.42223655449291</v>
      </c>
      <c r="S4" s="69">
        <f>IF(RES_hh_fech_in!S4=0,0,RES_hh_fech_in!S4/RES_summary!S$21)</f>
        <v>99.478757779091723</v>
      </c>
      <c r="T4" s="69">
        <f>IF(RES_hh_fech_in!T4=0,0,RES_hh_fech_in!T4/RES_summary!T$21)</f>
        <v>96.737964913147835</v>
      </c>
      <c r="U4" s="69">
        <f>IF(RES_hh_fech_in!U4=0,0,RES_hh_fech_in!U4/RES_summary!U$21)</f>
        <v>84.427105855116466</v>
      </c>
      <c r="V4" s="69">
        <f>IF(RES_hh_fech_in!V4=0,0,RES_hh_fech_in!V4/RES_summary!V$21)</f>
        <v>74.11000021151365</v>
      </c>
      <c r="W4" s="69">
        <f>IF(RES_hh_fech_in!W4=0,0,RES_hh_fech_in!W4/RES_summary!W$21)</f>
        <v>66.037722162779573</v>
      </c>
      <c r="X4" s="69">
        <f>IF(RES_hh_fech_in!X4=0,0,RES_hh_fech_in!X4/RES_summary!X$21)</f>
        <v>48.150514215420195</v>
      </c>
      <c r="Y4" s="69">
        <f>IF(RES_hh_fech_in!Y4=0,0,RES_hh_fech_in!Y4/RES_summary!Y$21)</f>
        <v>32.200027535348298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297.83847257799937</v>
      </c>
      <c r="D5" s="72">
        <f>IF(RES_hh_fech_in!D5=0,0,RES_hh_fech_in!D5/RES_summary!D$21)</f>
        <v>189.07118326745362</v>
      </c>
      <c r="E5" s="72">
        <f>IF(RES_hh_fech_in!E5=0,0,RES_hh_fech_in!E5/RES_summary!E$21)</f>
        <v>179.75263187785654</v>
      </c>
      <c r="F5" s="72">
        <f>IF(RES_hh_fech_in!F5=0,0,RES_hh_fech_in!F5/RES_summary!F$21)</f>
        <v>179.10897481563688</v>
      </c>
      <c r="G5" s="72">
        <f>IF(RES_hh_fech_in!G5=0,0,RES_hh_fech_in!G5/RES_summary!G$21)</f>
        <v>212.92873011330323</v>
      </c>
      <c r="H5" s="72">
        <f>IF(RES_hh_fech_in!H5=0,0,RES_hh_fech_in!H5/RES_summary!H$21)</f>
        <v>183.34316181784055</v>
      </c>
      <c r="I5" s="72">
        <f>IF(RES_hh_fech_in!I5=0,0,RES_hh_fech_in!I5/RES_summary!I$21)</f>
        <v>181.38792952531955</v>
      </c>
      <c r="J5" s="72">
        <f>IF(RES_hh_fech_in!J5=0,0,RES_hh_fech_in!J5/RES_summary!J$21)</f>
        <v>173.00879804173479</v>
      </c>
      <c r="K5" s="72">
        <f>IF(RES_hh_fech_in!K5=0,0,RES_hh_fech_in!K5/RES_summary!K$21)</f>
        <v>170.69873503624342</v>
      </c>
      <c r="L5" s="72">
        <f>IF(RES_hh_fech_in!L5=0,0,RES_hh_fech_in!L5/RES_summary!L$21)</f>
        <v>221.21919080018131</v>
      </c>
      <c r="M5" s="72">
        <f>IF(RES_hh_fech_in!M5=0,0,RES_hh_fech_in!M5/RES_summary!M$21)</f>
        <v>205.58418182624115</v>
      </c>
      <c r="N5" s="72">
        <f>IF(RES_hh_fech_in!N5=0,0,RES_hh_fech_in!N5/RES_summary!N$21)</f>
        <v>124.63491480459619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116.5088374666195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30.038306149415934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232.27070787274457</v>
      </c>
      <c r="D6" s="72">
        <f>IF(RES_hh_fech_in!D6=0,0,RES_hh_fech_in!D6/RES_summary!D$21)</f>
        <v>206.33542068663277</v>
      </c>
      <c r="E6" s="72">
        <f>IF(RES_hh_fech_in!E6=0,0,RES_hh_fech_in!E6/RES_summary!E$21)</f>
        <v>216.04284311925656</v>
      </c>
      <c r="F6" s="72">
        <f>IF(RES_hh_fech_in!F6=0,0,RES_hh_fech_in!F6/RES_summary!F$21)</f>
        <v>210.06987002416773</v>
      </c>
      <c r="G6" s="72">
        <f>IF(RES_hh_fech_in!G6=0,0,RES_hh_fech_in!G6/RES_summary!G$21)</f>
        <v>230.18764786888647</v>
      </c>
      <c r="H6" s="72">
        <f>IF(RES_hh_fech_in!H6=0,0,RES_hh_fech_in!H6/RES_summary!H$21)</f>
        <v>235.0577562886125</v>
      </c>
      <c r="I6" s="72">
        <f>IF(RES_hh_fech_in!I6=0,0,RES_hh_fech_in!I6/RES_summary!I$21)</f>
        <v>202.85011128380341</v>
      </c>
      <c r="J6" s="72">
        <f>IF(RES_hh_fech_in!J6=0,0,RES_hh_fech_in!J6/RES_summary!J$21)</f>
        <v>207.98836876599046</v>
      </c>
      <c r="K6" s="72">
        <f>IF(RES_hh_fech_in!K6=0,0,RES_hh_fech_in!K6/RES_summary!K$21)</f>
        <v>0</v>
      </c>
      <c r="L6" s="72">
        <f>IF(RES_hh_fech_in!L6=0,0,RES_hh_fech_in!L6/RES_summary!L$21)</f>
        <v>168.92399160039631</v>
      </c>
      <c r="M6" s="72">
        <f>IF(RES_hh_fech_in!M6=0,0,RES_hh_fech_in!M6/RES_summary!M$21)</f>
        <v>166.96017259474567</v>
      </c>
      <c r="N6" s="72">
        <f>IF(RES_hh_fech_in!N6=0,0,RES_hh_fech_in!N6/RES_summary!N$21)</f>
        <v>158.67767378513594</v>
      </c>
      <c r="O6" s="72">
        <f>IF(RES_hh_fech_in!O6=0,0,RES_hh_fech_in!O6/RES_summary!O$21)</f>
        <v>148.85104137758881</v>
      </c>
      <c r="P6" s="72">
        <f>IF(RES_hh_fech_in!P6=0,0,RES_hh_fech_in!P6/RES_summary!P$21)</f>
        <v>150.52226490506547</v>
      </c>
      <c r="Q6" s="72">
        <f>IF(RES_hh_fech_in!Q6=0,0,RES_hh_fech_in!Q6/RES_summary!Q$21)</f>
        <v>108.71051692666751</v>
      </c>
      <c r="R6" s="72">
        <f>IF(RES_hh_fech_in!R6=0,0,RES_hh_fech_in!R6/RES_summary!R$21)</f>
        <v>105.06131312198045</v>
      </c>
      <c r="S6" s="72">
        <f>IF(RES_hh_fech_in!S6=0,0,RES_hh_fech_in!S6/RES_summary!S$21)</f>
        <v>109.6609663764025</v>
      </c>
      <c r="T6" s="72">
        <f>IF(RES_hh_fech_in!T6=0,0,RES_hh_fech_in!T6/RES_summary!T$21)</f>
        <v>95.561645970692382</v>
      </c>
      <c r="U6" s="72">
        <f>IF(RES_hh_fech_in!U6=0,0,RES_hh_fech_in!U6/RES_summary!U$21)</f>
        <v>85.312688315450117</v>
      </c>
      <c r="V6" s="72">
        <f>IF(RES_hh_fech_in!V6=0,0,RES_hh_fech_in!V6/RES_summary!V$21)</f>
        <v>82.287690849050662</v>
      </c>
      <c r="W6" s="72">
        <f>IF(RES_hh_fech_in!W6=0,0,RES_hh_fech_in!W6/RES_summary!W$21)</f>
        <v>65.287562534962376</v>
      </c>
      <c r="X6" s="72">
        <f>IF(RES_hh_fech_in!X6=0,0,RES_hh_fech_in!X6/RES_summary!X$21)</f>
        <v>47.07083572294723</v>
      </c>
      <c r="Y6" s="72">
        <f>IF(RES_hh_fech_in!Y6=0,0,RES_hh_fech_in!Y6/RES_summary!Y$21)</f>
        <v>42.831648102060825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262.13490703103446</v>
      </c>
      <c r="D7" s="72">
        <f>IF(RES_hh_fech_in!D7=0,0,RES_hh_fech_in!D7/RES_summary!D$21)</f>
        <v>265.16899866435648</v>
      </c>
      <c r="E7" s="72">
        <f>IF(RES_hh_fech_in!E7=0,0,RES_hh_fech_in!E7/RES_summary!E$21)</f>
        <v>231.13434175353206</v>
      </c>
      <c r="F7" s="72">
        <f>IF(RES_hh_fech_in!F7=0,0,RES_hh_fech_in!F7/RES_summary!F$21)</f>
        <v>216.44142811552689</v>
      </c>
      <c r="G7" s="72">
        <f>IF(RES_hh_fech_in!G7=0,0,RES_hh_fech_in!G7/RES_summary!G$21)</f>
        <v>251.58199704996534</v>
      </c>
      <c r="H7" s="72">
        <f>IF(RES_hh_fech_in!H7=0,0,RES_hh_fech_in!H7/RES_summary!H$21)</f>
        <v>249.33646725740712</v>
      </c>
      <c r="I7" s="72">
        <f>IF(RES_hh_fech_in!I7=0,0,RES_hh_fech_in!I7/RES_summary!I$21)</f>
        <v>196.65741329224323</v>
      </c>
      <c r="J7" s="72">
        <f>IF(RES_hh_fech_in!J7=0,0,RES_hh_fech_in!J7/RES_summary!J$21)</f>
        <v>137.24119829346247</v>
      </c>
      <c r="K7" s="72">
        <f>IF(RES_hh_fech_in!K7=0,0,RES_hh_fech_in!K7/RES_summary!K$21)</f>
        <v>251.68916636562767</v>
      </c>
      <c r="L7" s="72">
        <f>IF(RES_hh_fech_in!L7=0,0,RES_hh_fech_in!L7/RES_summary!L$21)</f>
        <v>223.49771108258506</v>
      </c>
      <c r="M7" s="72">
        <f>IF(RES_hh_fech_in!M7=0,0,RES_hh_fech_in!M7/RES_summary!M$21)</f>
        <v>190.70814287063348</v>
      </c>
      <c r="N7" s="72">
        <f>IF(RES_hh_fech_in!N7=0,0,RES_hh_fech_in!N7/RES_summary!N$21)</f>
        <v>174.58848322599482</v>
      </c>
      <c r="O7" s="72">
        <f>IF(RES_hh_fech_in!O7=0,0,RES_hh_fech_in!O7/RES_summary!O$21)</f>
        <v>154.28289252259853</v>
      </c>
      <c r="P7" s="72">
        <f>IF(RES_hh_fech_in!P7=0,0,RES_hh_fech_in!P7/RES_summary!P$21)</f>
        <v>136.68626166691317</v>
      </c>
      <c r="Q7" s="72">
        <f>IF(RES_hh_fech_in!Q7=0,0,RES_hh_fech_in!Q7/RES_summary!Q$21)</f>
        <v>115.24252971229116</v>
      </c>
      <c r="R7" s="72">
        <f>IF(RES_hh_fech_in!R7=0,0,RES_hh_fech_in!R7/RES_summary!R$21)</f>
        <v>111.05176048566813</v>
      </c>
      <c r="S7" s="72">
        <f>IF(RES_hh_fech_in!S7=0,0,RES_hh_fech_in!S7/RES_summary!S$21)</f>
        <v>111.41751401901374</v>
      </c>
      <c r="T7" s="72">
        <f>IF(RES_hh_fech_in!T7=0,0,RES_hh_fech_in!T7/RES_summary!T$21)</f>
        <v>109.29724277435305</v>
      </c>
      <c r="U7" s="72">
        <f>IF(RES_hh_fech_in!U7=0,0,RES_hh_fech_in!U7/RES_summary!U$21)</f>
        <v>99.803147831896354</v>
      </c>
      <c r="V7" s="72">
        <f>IF(RES_hh_fech_in!V7=0,0,RES_hh_fech_in!V7/RES_summary!V$21)</f>
        <v>90.387061896786562</v>
      </c>
      <c r="W7" s="72">
        <f>IF(RES_hh_fech_in!W7=0,0,RES_hh_fech_in!W7/RES_summary!W$21)</f>
        <v>72.233129879666436</v>
      </c>
      <c r="X7" s="72">
        <f>IF(RES_hh_fech_in!X7=0,0,RES_hh_fech_in!X7/RES_summary!X$21)</f>
        <v>56.473188536050486</v>
      </c>
      <c r="Y7" s="72">
        <f>IF(RES_hh_fech_in!Y7=0,0,RES_hh_fech_in!Y7/RES_summary!Y$21)</f>
        <v>38.415074421603983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232.74470185221872</v>
      </c>
      <c r="D8" s="72">
        <f>IF(RES_hh_fech_in!D8=0,0,RES_hh_fech_in!D8/RES_summary!D$21)</f>
        <v>229.23762661232911</v>
      </c>
      <c r="E8" s="72">
        <f>IF(RES_hh_fech_in!E8=0,0,RES_hh_fech_in!E8/RES_summary!E$21)</f>
        <v>233.60120255374284</v>
      </c>
      <c r="F8" s="72">
        <f>IF(RES_hh_fech_in!F8=0,0,RES_hh_fech_in!F8/RES_summary!F$21)</f>
        <v>229.09267277791182</v>
      </c>
      <c r="G8" s="72">
        <f>IF(RES_hh_fech_in!G8=0,0,RES_hh_fech_in!G8/RES_summary!G$21)</f>
        <v>225.00146695725331</v>
      </c>
      <c r="H8" s="72">
        <f>IF(RES_hh_fech_in!H8=0,0,RES_hh_fech_in!H8/RES_summary!H$21)</f>
        <v>215.96781638813633</v>
      </c>
      <c r="I8" s="72">
        <f>IF(RES_hh_fech_in!I8=0,0,RES_hh_fech_in!I8/RES_summary!I$21)</f>
        <v>217.30216641476258</v>
      </c>
      <c r="J8" s="72">
        <f>IF(RES_hh_fech_in!J8=0,0,RES_hh_fech_in!J8/RES_summary!J$21)</f>
        <v>206.75033984958318</v>
      </c>
      <c r="K8" s="72">
        <f>IF(RES_hh_fech_in!K8=0,0,RES_hh_fech_in!K8/RES_summary!K$21)</f>
        <v>183.23272742379146</v>
      </c>
      <c r="L8" s="72">
        <f>IF(RES_hh_fech_in!L8=0,0,RES_hh_fech_in!L8/RES_summary!L$21)</f>
        <v>206.78083739029466</v>
      </c>
      <c r="M8" s="72">
        <f>IF(RES_hh_fech_in!M8=0,0,RES_hh_fech_in!M8/RES_summary!M$21)</f>
        <v>170.18465472820606</v>
      </c>
      <c r="N8" s="72">
        <f>IF(RES_hh_fech_in!N8=0,0,RES_hh_fech_in!N8/RES_summary!N$21)</f>
        <v>160.13521799740695</v>
      </c>
      <c r="O8" s="72">
        <f>IF(RES_hh_fech_in!O8=0,0,RES_hh_fech_in!O8/RES_summary!O$21)</f>
        <v>139.66040779473559</v>
      </c>
      <c r="P8" s="72">
        <f>IF(RES_hh_fech_in!P8=0,0,RES_hh_fech_in!P8/RES_summary!P$21)</f>
        <v>123.9504378370906</v>
      </c>
      <c r="Q8" s="72">
        <f>IF(RES_hh_fech_in!Q8=0,0,RES_hh_fech_in!Q8/RES_summary!Q$21)</f>
        <v>105.13010834790663</v>
      </c>
      <c r="R8" s="72">
        <f>IF(RES_hh_fech_in!R8=0,0,RES_hh_fech_in!R8/RES_summary!R$21)</f>
        <v>102.92006565583681</v>
      </c>
      <c r="S8" s="72">
        <f>IF(RES_hh_fech_in!S8=0,0,RES_hh_fech_in!S8/RES_summary!S$21)</f>
        <v>101.45778919159798</v>
      </c>
      <c r="T8" s="72">
        <f>IF(RES_hh_fech_in!T8=0,0,RES_hh_fech_in!T8/RES_summary!T$21)</f>
        <v>99.985308529777726</v>
      </c>
      <c r="U8" s="72">
        <f>IF(RES_hh_fech_in!U8=0,0,RES_hh_fech_in!U8/RES_summary!U$21)</f>
        <v>86.28440611983352</v>
      </c>
      <c r="V8" s="72">
        <f>IF(RES_hh_fech_in!V8=0,0,RES_hh_fech_in!V8/RES_summary!V$21)</f>
        <v>76.895947877147194</v>
      </c>
      <c r="W8" s="72">
        <f>IF(RES_hh_fech_in!W8=0,0,RES_hh_fech_in!W8/RES_summary!W$21)</f>
        <v>68.892192149521591</v>
      </c>
      <c r="X8" s="72">
        <f>IF(RES_hh_fech_in!X8=0,0,RES_hh_fech_in!X8/RES_summary!X$21)</f>
        <v>50.201561125817655</v>
      </c>
      <c r="Y8" s="72">
        <f>IF(RES_hh_fech_in!Y8=0,0,RES_hh_fech_in!Y8/RES_summary!Y$21)</f>
        <v>29.523547052276712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230.03593736410551</v>
      </c>
      <c r="D9" s="72">
        <f>IF(RES_hh_fech_in!D9=0,0,RES_hh_fech_in!D9/RES_summary!D$21)</f>
        <v>217.40145456667702</v>
      </c>
      <c r="E9" s="72">
        <f>IF(RES_hh_fech_in!E9=0,0,RES_hh_fech_in!E9/RES_summary!E$21)</f>
        <v>222.6313087448473</v>
      </c>
      <c r="F9" s="72">
        <f>IF(RES_hh_fech_in!F9=0,0,RES_hh_fech_in!F9/RES_summary!F$21)</f>
        <v>213.32394009772528</v>
      </c>
      <c r="G9" s="72">
        <f>IF(RES_hh_fech_in!G9=0,0,RES_hh_fech_in!G9/RES_summary!G$21)</f>
        <v>207.35881945517224</v>
      </c>
      <c r="H9" s="72">
        <f>IF(RES_hh_fech_in!H9=0,0,RES_hh_fech_in!H9/RES_summary!H$21)</f>
        <v>201.17900589613458</v>
      </c>
      <c r="I9" s="72">
        <f>IF(RES_hh_fech_in!I9=0,0,RES_hh_fech_in!I9/RES_summary!I$21)</f>
        <v>191.94147636307525</v>
      </c>
      <c r="J9" s="72">
        <f>IF(RES_hh_fech_in!J9=0,0,RES_hh_fech_in!J9/RES_summary!J$21)</f>
        <v>187.84877029435353</v>
      </c>
      <c r="K9" s="72">
        <f>IF(RES_hh_fech_in!K9=0,0,RES_hh_fech_in!K9/RES_summary!K$21)</f>
        <v>205.17333442653947</v>
      </c>
      <c r="L9" s="72">
        <f>IF(RES_hh_fech_in!L9=0,0,RES_hh_fech_in!L9/RES_summary!L$21)</f>
        <v>145.26379862092389</v>
      </c>
      <c r="M9" s="72">
        <f>IF(RES_hh_fech_in!M9=0,0,RES_hh_fech_in!M9/RES_summary!M$21)</f>
        <v>151.58367537942129</v>
      </c>
      <c r="N9" s="72">
        <f>IF(RES_hh_fech_in!N9=0,0,RES_hh_fech_in!N9/RES_summary!N$21)</f>
        <v>160.02221207707973</v>
      </c>
      <c r="O9" s="72">
        <f>IF(RES_hh_fech_in!O9=0,0,RES_hh_fech_in!O9/RES_summary!O$21)</f>
        <v>138.33718589033825</v>
      </c>
      <c r="P9" s="72">
        <f>IF(RES_hh_fech_in!P9=0,0,RES_hh_fech_in!P9/RES_summary!P$21)</f>
        <v>131.49333288602438</v>
      </c>
      <c r="Q9" s="72">
        <f>IF(RES_hh_fech_in!Q9=0,0,RES_hh_fech_in!Q9/RES_summary!Q$21)</f>
        <v>103.93577753224049</v>
      </c>
      <c r="R9" s="72">
        <f>IF(RES_hh_fech_in!R9=0,0,RES_hh_fech_in!R9/RES_summary!R$21)</f>
        <v>98.07539769956</v>
      </c>
      <c r="S9" s="72">
        <f>IF(RES_hh_fech_in!S9=0,0,RES_hh_fech_in!S9/RES_summary!S$21)</f>
        <v>104.26999136498443</v>
      </c>
      <c r="T9" s="72">
        <f>IF(RES_hh_fech_in!T9=0,0,RES_hh_fech_in!T9/RES_summary!T$21)</f>
        <v>103.99576018761644</v>
      </c>
      <c r="U9" s="72">
        <f>IF(RES_hh_fech_in!U9=0,0,RES_hh_fech_in!U9/RES_summary!U$21)</f>
        <v>93.770021604699963</v>
      </c>
      <c r="V9" s="72">
        <f>IF(RES_hh_fech_in!V9=0,0,RES_hh_fech_in!V9/RES_summary!V$21)</f>
        <v>79.330088994253217</v>
      </c>
      <c r="W9" s="72">
        <f>IF(RES_hh_fech_in!W9=0,0,RES_hh_fech_in!W9/RES_summary!W$21)</f>
        <v>68.314210296248802</v>
      </c>
      <c r="X9" s="72">
        <f>IF(RES_hh_fech_in!X9=0,0,RES_hh_fech_in!X9/RES_summary!X$21)</f>
        <v>50.620174715058077</v>
      </c>
      <c r="Y9" s="72">
        <f>IF(RES_hh_fech_in!Y9=0,0,RES_hh_fech_in!Y9/RES_summary!Y$21)</f>
        <v>33.564199191957123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164.34432717707733</v>
      </c>
      <c r="D11" s="72">
        <f>IF(RES_hh_fech_in!D11=0,0,RES_hh_fech_in!D11/RES_summary!D$21)</f>
        <v>164.08629515433077</v>
      </c>
      <c r="E11" s="72">
        <f>IF(RES_hh_fech_in!E11=0,0,RES_hh_fech_in!E11/RES_summary!E$21)</f>
        <v>169.32889740502659</v>
      </c>
      <c r="F11" s="72">
        <f>IF(RES_hh_fech_in!F11=0,0,RES_hh_fech_in!F11/RES_summary!F$21)</f>
        <v>157.09550294601021</v>
      </c>
      <c r="G11" s="72">
        <f>IF(RES_hh_fech_in!G11=0,0,RES_hh_fech_in!G11/RES_summary!G$21)</f>
        <v>160.40221095900807</v>
      </c>
      <c r="H11" s="72">
        <f>IF(RES_hh_fech_in!H11=0,0,RES_hh_fech_in!H11/RES_summary!H$21)</f>
        <v>157.0773856923187</v>
      </c>
      <c r="I11" s="72">
        <f>IF(RES_hh_fech_in!I11=0,0,RES_hh_fech_in!I11/RES_summary!I$21)</f>
        <v>154.15870582134556</v>
      </c>
      <c r="J11" s="72">
        <f>IF(RES_hh_fech_in!J11=0,0,RES_hh_fech_in!J11/RES_summary!J$21)</f>
        <v>141.90695736934697</v>
      </c>
      <c r="K11" s="72">
        <f>IF(RES_hh_fech_in!K11=0,0,RES_hh_fech_in!K11/RES_summary!K$21)</f>
        <v>136.87303905914135</v>
      </c>
      <c r="L11" s="72">
        <f>IF(RES_hh_fech_in!L11=0,0,RES_hh_fech_in!L11/RES_summary!L$21)</f>
        <v>147.84151978003885</v>
      </c>
      <c r="M11" s="72">
        <f>IF(RES_hh_fech_in!M11=0,0,RES_hh_fech_in!M11/RES_summary!M$21)</f>
        <v>122.93650643820322</v>
      </c>
      <c r="N11" s="72">
        <f>IF(RES_hh_fech_in!N11=0,0,RES_hh_fech_in!N11/RES_summary!N$21)</f>
        <v>127.1796869650575</v>
      </c>
      <c r="O11" s="72">
        <f>IF(RES_hh_fech_in!O11=0,0,RES_hh_fech_in!O11/RES_summary!O$21)</f>
        <v>116.37163894239468</v>
      </c>
      <c r="P11" s="72">
        <f>IF(RES_hh_fech_in!P11=0,0,RES_hh_fech_in!P11/RES_summary!P$21)</f>
        <v>104.39734658016964</v>
      </c>
      <c r="Q11" s="72">
        <f>IF(RES_hh_fech_in!Q11=0,0,RES_hh_fech_in!Q11/RES_summary!Q$21)</f>
        <v>96.39765806095923</v>
      </c>
      <c r="R11" s="72">
        <f>IF(RES_hh_fech_in!R11=0,0,RES_hh_fech_in!R11/RES_summary!R$21)</f>
        <v>99.386411326875972</v>
      </c>
      <c r="S11" s="72">
        <f>IF(RES_hh_fech_in!S11=0,0,RES_hh_fech_in!S11/RES_summary!S$21)</f>
        <v>92.823832809916695</v>
      </c>
      <c r="T11" s="72">
        <f>IF(RES_hh_fech_in!T11=0,0,RES_hh_fech_in!T11/RES_summary!T$21)</f>
        <v>84.974281577584833</v>
      </c>
      <c r="U11" s="72">
        <f>IF(RES_hh_fech_in!U11=0,0,RES_hh_fech_in!U11/RES_summary!U$21)</f>
        <v>75.489082392266468</v>
      </c>
      <c r="V11" s="72">
        <f>IF(RES_hh_fech_in!V11=0,0,RES_hh_fech_in!V11/RES_summary!V$21)</f>
        <v>65.232481377735184</v>
      </c>
      <c r="W11" s="72">
        <f>IF(RES_hh_fech_in!W11=0,0,RES_hh_fech_in!W11/RES_summary!W$21)</f>
        <v>63.174014539357294</v>
      </c>
      <c r="X11" s="72">
        <f>IF(RES_hh_fech_in!X11=0,0,RES_hh_fech_in!X11/RES_summary!X$21)</f>
        <v>43.447168606186828</v>
      </c>
      <c r="Y11" s="72">
        <f>IF(RES_hh_fech_in!Y11=0,0,RES_hh_fech_in!Y11/RES_summary!Y$21)</f>
        <v>28.614395175076414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22.109803418777709</v>
      </c>
      <c r="S12" s="72">
        <f>IF(RES_hh_fech_in!S12=0,0,RES_hh_fech_in!S12/RES_summary!S$21)</f>
        <v>22.829437308251322</v>
      </c>
      <c r="T12" s="72">
        <f>IF(RES_hh_fech_in!T12=0,0,RES_hh_fech_in!T12/RES_summary!T$21)</f>
        <v>24.505825073362629</v>
      </c>
      <c r="U12" s="72">
        <f>IF(RES_hh_fech_in!U12=0,0,RES_hh_fech_in!U12/RES_summary!U$21)</f>
        <v>23.765245046757936</v>
      </c>
      <c r="V12" s="72">
        <f>IF(RES_hh_fech_in!V12=0,0,RES_hh_fech_in!V12/RES_summary!V$21)</f>
        <v>22.696780285816775</v>
      </c>
      <c r="W12" s="72">
        <f>IF(RES_hh_fech_in!W12=0,0,RES_hh_fech_in!W12/RES_summary!W$21)</f>
        <v>19.444894145775915</v>
      </c>
      <c r="X12" s="72">
        <f>IF(RES_hh_fech_in!X12=0,0,RES_hh_fech_in!X12/RES_summary!X$21)</f>
        <v>13.184971280047407</v>
      </c>
      <c r="Y12" s="72">
        <f>IF(RES_hh_fech_in!Y12=0,0,RES_hh_fech_in!Y12/RES_summary!Y$21)</f>
        <v>8.3929882801309486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179.74874540258659</v>
      </c>
      <c r="D13" s="74">
        <f>IF(RES_hh_fech_in!D13=0,0,RES_hh_fech_in!D13/RES_summary!D$21)</f>
        <v>161.93403079380005</v>
      </c>
      <c r="E13" s="74">
        <f>IF(RES_hh_fech_in!E13=0,0,RES_hh_fech_in!E13/RES_summary!E$21)</f>
        <v>175.72079423815998</v>
      </c>
      <c r="F13" s="74">
        <f>IF(RES_hh_fech_in!F13=0,0,RES_hh_fech_in!F13/RES_summary!F$21)</f>
        <v>176.08519612431971</v>
      </c>
      <c r="G13" s="74">
        <f>IF(RES_hh_fech_in!G13=0,0,RES_hh_fech_in!G13/RES_summary!G$21)</f>
        <v>130.624406724219</v>
      </c>
      <c r="H13" s="74">
        <f>IF(RES_hh_fech_in!H13=0,0,RES_hh_fech_in!H13/RES_summary!H$21)</f>
        <v>159.10614404917501</v>
      </c>
      <c r="I13" s="74">
        <f>IF(RES_hh_fech_in!I13=0,0,RES_hh_fech_in!I13/RES_summary!I$21)</f>
        <v>197.00330738571535</v>
      </c>
      <c r="J13" s="74">
        <f>IF(RES_hh_fech_in!J13=0,0,RES_hh_fech_in!J13/RES_summary!J$21)</f>
        <v>156.85166753326359</v>
      </c>
      <c r="K13" s="74">
        <f>IF(RES_hh_fech_in!K13=0,0,RES_hh_fech_in!K13/RES_summary!K$21)</f>
        <v>167.8245723850435</v>
      </c>
      <c r="L13" s="74">
        <f>IF(RES_hh_fech_in!L13=0,0,RES_hh_fech_in!L13/RES_summary!L$21)</f>
        <v>114.97681424782631</v>
      </c>
      <c r="M13" s="74">
        <f>IF(RES_hh_fech_in!M13=0,0,RES_hh_fech_in!M13/RES_summary!M$21)</f>
        <v>58.105001641327725</v>
      </c>
      <c r="N13" s="74">
        <f>IF(RES_hh_fech_in!N13=0,0,RES_hh_fech_in!N13/RES_summary!N$21)</f>
        <v>168.91732543763732</v>
      </c>
      <c r="O13" s="74">
        <f>IF(RES_hh_fech_in!O13=0,0,RES_hh_fech_in!O13/RES_summary!O$21)</f>
        <v>116.19824463045788</v>
      </c>
      <c r="P13" s="74">
        <f>IF(RES_hh_fech_in!P13=0,0,RES_hh_fech_in!P13/RES_summary!P$21)</f>
        <v>203.733314148608</v>
      </c>
      <c r="Q13" s="74">
        <f>IF(RES_hh_fech_in!Q13=0,0,RES_hh_fech_in!Q13/RES_summary!Q$21)</f>
        <v>143.83266983544527</v>
      </c>
      <c r="R13" s="74">
        <f>IF(RES_hh_fech_in!R13=0,0,RES_hh_fech_in!R13/RES_summary!R$21)</f>
        <v>140.34670498862056</v>
      </c>
      <c r="S13" s="74">
        <f>IF(RES_hh_fech_in!S13=0,0,RES_hh_fech_in!S13/RES_summary!S$21)</f>
        <v>84.313935806265548</v>
      </c>
      <c r="T13" s="74">
        <f>IF(RES_hh_fech_in!T13=0,0,RES_hh_fech_in!T13/RES_summary!T$21)</f>
        <v>74.520821928935064</v>
      </c>
      <c r="U13" s="74">
        <f>IF(RES_hh_fech_in!U13=0,0,RES_hh_fech_in!U13/RES_summary!U$21)</f>
        <v>62.166878388757425</v>
      </c>
      <c r="V13" s="74">
        <f>IF(RES_hh_fech_in!V13=0,0,RES_hh_fech_in!V13/RES_summary!V$21)</f>
        <v>77.867115008747788</v>
      </c>
      <c r="W13" s="74">
        <f>IF(RES_hh_fech_in!W13=0,0,RES_hh_fech_in!W13/RES_summary!W$21)</f>
        <v>61.737122513811158</v>
      </c>
      <c r="X13" s="74">
        <f>IF(RES_hh_fech_in!X13=0,0,RES_hh_fech_in!X13/RES_summary!X$21)</f>
        <v>40.784754912369664</v>
      </c>
      <c r="Y13" s="74">
        <f>IF(RES_hh_fech_in!Y13=0,0,RES_hh_fech_in!Y13/RES_summary!Y$21)</f>
        <v>26.985335170031334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1.0422551308577654</v>
      </c>
      <c r="D14" s="76">
        <f>IF(RES_hh_fech_in!D14=0,0,RES_hh_fech_in!D14/RES_summary!D$21)</f>
        <v>1.0865005568389903</v>
      </c>
      <c r="E14" s="76">
        <f>IF(RES_hh_fech_in!E14=0,0,RES_hh_fech_in!E14/RES_summary!E$21)</f>
        <v>1.0930830828979041</v>
      </c>
      <c r="F14" s="76">
        <f>IF(RES_hh_fech_in!F14=0,0,RES_hh_fech_in!F14/RES_summary!F$21)</f>
        <v>1.0872820091860229</v>
      </c>
      <c r="G14" s="76">
        <f>IF(RES_hh_fech_in!G14=0,0,RES_hh_fech_in!G14/RES_summary!G$21)</f>
        <v>1.0346631369358348</v>
      </c>
      <c r="H14" s="76">
        <f>IF(RES_hh_fech_in!H14=0,0,RES_hh_fech_in!H14/RES_summary!H$21)</f>
        <v>0.99236410339689662</v>
      </c>
      <c r="I14" s="76">
        <f>IF(RES_hh_fech_in!I14=0,0,RES_hh_fech_in!I14/RES_summary!I$21)</f>
        <v>0.94241350948480018</v>
      </c>
      <c r="J14" s="76">
        <f>IF(RES_hh_fech_in!J14=0,0,RES_hh_fech_in!J14/RES_summary!J$21)</f>
        <v>0.85220732344109817</v>
      </c>
      <c r="K14" s="76">
        <f>IF(RES_hh_fech_in!K14=0,0,RES_hh_fech_in!K14/RES_summary!K$21)</f>
        <v>0.90322110009961465</v>
      </c>
      <c r="L14" s="76">
        <f>IF(RES_hh_fech_in!L14=0,0,RES_hh_fech_in!L14/RES_summary!L$21)</f>
        <v>0.82586133878946499</v>
      </c>
      <c r="M14" s="76">
        <f>IF(RES_hh_fech_in!M14=0,0,RES_hh_fech_in!M14/RES_summary!M$21)</f>
        <v>0.68025409533478687</v>
      </c>
      <c r="N14" s="76">
        <f>IF(RES_hh_fech_in!N14=0,0,RES_hh_fech_in!N14/RES_summary!N$21)</f>
        <v>0.72111806931365652</v>
      </c>
      <c r="O14" s="76">
        <f>IF(RES_hh_fech_in!O14=0,0,RES_hh_fech_in!O14/RES_summary!O$21)</f>
        <v>0.63607706258304364</v>
      </c>
      <c r="P14" s="76">
        <f>IF(RES_hh_fech_in!P14=0,0,RES_hh_fech_in!P14/RES_summary!P$21)</f>
        <v>0.68920585124935296</v>
      </c>
      <c r="Q14" s="76">
        <f>IF(RES_hh_fech_in!Q14=0,0,RES_hh_fech_in!Q14/RES_summary!Q$21)</f>
        <v>0.75302721989626309</v>
      </c>
      <c r="R14" s="76">
        <f>IF(RES_hh_fech_in!R14=0,0,RES_hh_fech_in!R14/RES_summary!R$21)</f>
        <v>0.62077427813546748</v>
      </c>
      <c r="S14" s="76">
        <f>IF(RES_hh_fech_in!S14=0,0,RES_hh_fech_in!S14/RES_summary!S$21)</f>
        <v>0.54148196293213846</v>
      </c>
      <c r="T14" s="76">
        <f>IF(RES_hh_fech_in!T14=0,0,RES_hh_fech_in!T14/RES_summary!T$21)</f>
        <v>0.562240306199288</v>
      </c>
      <c r="U14" s="76">
        <f>IF(RES_hh_fech_in!U14=0,0,RES_hh_fech_in!U14/RES_summary!U$21)</f>
        <v>0.45974777533439792</v>
      </c>
      <c r="V14" s="76">
        <f>IF(RES_hh_fech_in!V14=0,0,RES_hh_fech_in!V14/RES_summary!V$21)</f>
        <v>0.45888732407008326</v>
      </c>
      <c r="W14" s="76">
        <f>IF(RES_hh_fech_in!W14=0,0,RES_hh_fech_in!W14/RES_summary!W$21)</f>
        <v>0.33822774962970381</v>
      </c>
      <c r="X14" s="76">
        <f>IF(RES_hh_fech_in!X14=0,0,RES_hh_fech_in!X14/RES_summary!X$21)</f>
        <v>0.26112069955001405</v>
      </c>
      <c r="Y14" s="76">
        <f>IF(RES_hh_fech_in!Y14=0,0,RES_hh_fech_in!Y14/RES_summary!Y$21)</f>
        <v>0.17299274527394246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8.4126096899689201E-5</v>
      </c>
      <c r="D15" s="69">
        <f>IF(RES_hh_fech_in!D15=0,0,RES_hh_fech_in!D15/RES_summary!D$21)</f>
        <v>4.5440063145793118E-4</v>
      </c>
      <c r="E15" s="69">
        <f>IF(RES_hh_fech_in!E15=0,0,RES_hh_fech_in!E15/RES_summary!E$21)</f>
        <v>8.9422795401770841E-4</v>
      </c>
      <c r="F15" s="69">
        <f>IF(RES_hh_fech_in!F15=0,0,RES_hh_fech_in!F15/RES_summary!F$21)</f>
        <v>1.339379707133867E-3</v>
      </c>
      <c r="G15" s="69">
        <f>IF(RES_hh_fech_in!G15=0,0,RES_hh_fech_in!G15/RES_summary!G$21)</f>
        <v>2.0191393068585825E-3</v>
      </c>
      <c r="H15" s="69">
        <f>IF(RES_hh_fech_in!H15=0,0,RES_hh_fech_in!H15/RES_summary!H$21)</f>
        <v>7.296014313255216E-3</v>
      </c>
      <c r="I15" s="69">
        <f>IF(RES_hh_fech_in!I15=0,0,RES_hh_fech_in!I15/RES_summary!I$21)</f>
        <v>7.9776945313708696E-3</v>
      </c>
      <c r="J15" s="69">
        <f>IF(RES_hh_fech_in!J15=0,0,RES_hh_fech_in!J15/RES_summary!J$21)</f>
        <v>1.0746991767626137E-2</v>
      </c>
      <c r="K15" s="69">
        <f>IF(RES_hh_fech_in!K15=0,0,RES_hh_fech_in!K15/RES_summary!K$21)</f>
        <v>1.0013280802303948E-2</v>
      </c>
      <c r="L15" s="69">
        <f>IF(RES_hh_fech_in!L15=0,0,RES_hh_fech_in!L15/RES_summary!L$21)</f>
        <v>3.3603362854404351E-2</v>
      </c>
      <c r="M15" s="69">
        <f>IF(RES_hh_fech_in!M15=0,0,RES_hh_fech_in!M15/RES_summary!M$21)</f>
        <v>1.7653436471527301E-2</v>
      </c>
      <c r="N15" s="69">
        <f>IF(RES_hh_fech_in!N15=0,0,RES_hh_fech_in!N15/RES_summary!N$21)</f>
        <v>1.565866888400962E-2</v>
      </c>
      <c r="O15" s="69">
        <f>IF(RES_hh_fech_in!O15=0,0,RES_hh_fech_in!O15/RES_summary!O$21)</f>
        <v>1.4984748691909557E-2</v>
      </c>
      <c r="P15" s="69">
        <f>IF(RES_hh_fech_in!P15=0,0,RES_hh_fech_in!P15/RES_summary!P$21)</f>
        <v>1.5966879595834434E-2</v>
      </c>
      <c r="Q15" s="69">
        <f>IF(RES_hh_fech_in!Q15=0,0,RES_hh_fech_in!Q15/RES_summary!Q$21)</f>
        <v>9.9490531070021843E-3</v>
      </c>
      <c r="R15" s="69">
        <f>IF(RES_hh_fech_in!R15=0,0,RES_hh_fech_in!R15/RES_summary!R$21)</f>
        <v>1.3046904951422989E-2</v>
      </c>
      <c r="S15" s="69">
        <f>IF(RES_hh_fech_in!S15=0,0,RES_hh_fech_in!S15/RES_summary!S$21)</f>
        <v>9.8003694674440624E-3</v>
      </c>
      <c r="T15" s="69">
        <f>IF(RES_hh_fech_in!T15=0,0,RES_hh_fech_in!T15/RES_summary!T$21)</f>
        <v>1.2667986190643415E-2</v>
      </c>
      <c r="U15" s="69">
        <f>IF(RES_hh_fech_in!U15=0,0,RES_hh_fech_in!U15/RES_summary!U$21)</f>
        <v>9.9142326765176789E-3</v>
      </c>
      <c r="V15" s="69">
        <f>IF(RES_hh_fech_in!V15=0,0,RES_hh_fech_in!V15/RES_summary!V$21)</f>
        <v>2.1575239015124988E-2</v>
      </c>
      <c r="W15" s="69">
        <f>IF(RES_hh_fech_in!W15=0,0,RES_hh_fech_in!W15/RES_summary!W$21)</f>
        <v>2.3228280773373855E-2</v>
      </c>
      <c r="X15" s="69">
        <f>IF(RES_hh_fech_in!X15=0,0,RES_hh_fech_in!X15/RES_summary!X$21)</f>
        <v>5.2431841396671924E-2</v>
      </c>
      <c r="Y15" s="69">
        <f>IF(RES_hh_fech_in!Y15=0,0,RES_hh_fech_in!Y15/RES_summary!Y$21)</f>
        <v>0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8.4126096899689201E-5</v>
      </c>
      <c r="D16" s="72">
        <f>IF(RES_hh_fech_in!D16=0,0,RES_hh_fech_in!D16/RES_summary!D$21)</f>
        <v>4.5440063145793118E-4</v>
      </c>
      <c r="E16" s="72">
        <f>IF(RES_hh_fech_in!E16=0,0,RES_hh_fech_in!E16/RES_summary!E$21)</f>
        <v>8.9422795401770841E-4</v>
      </c>
      <c r="F16" s="72">
        <f>IF(RES_hh_fech_in!F16=0,0,RES_hh_fech_in!F16/RES_summary!F$21)</f>
        <v>1.339379707133867E-3</v>
      </c>
      <c r="G16" s="72">
        <f>IF(RES_hh_fech_in!G16=0,0,RES_hh_fech_in!G16/RES_summary!G$21)</f>
        <v>2.0191393068585825E-3</v>
      </c>
      <c r="H16" s="72">
        <f>IF(RES_hh_fech_in!H16=0,0,RES_hh_fech_in!H16/RES_summary!H$21)</f>
        <v>7.296014313255216E-3</v>
      </c>
      <c r="I16" s="72">
        <f>IF(RES_hh_fech_in!I16=0,0,RES_hh_fech_in!I16/RES_summary!I$21)</f>
        <v>7.9776945313708696E-3</v>
      </c>
      <c r="J16" s="72">
        <f>IF(RES_hh_fech_in!J16=0,0,RES_hh_fech_in!J16/RES_summary!J$21)</f>
        <v>1.0746991767626137E-2</v>
      </c>
      <c r="K16" s="72">
        <f>IF(RES_hh_fech_in!K16=0,0,RES_hh_fech_in!K16/RES_summary!K$21)</f>
        <v>1.0013280802303948E-2</v>
      </c>
      <c r="L16" s="72">
        <f>IF(RES_hh_fech_in!L16=0,0,RES_hh_fech_in!L16/RES_summary!L$21)</f>
        <v>3.3603362854404351E-2</v>
      </c>
      <c r="M16" s="72">
        <f>IF(RES_hh_fech_in!M16=0,0,RES_hh_fech_in!M16/RES_summary!M$21)</f>
        <v>1.7653436471527301E-2</v>
      </c>
      <c r="N16" s="72">
        <f>IF(RES_hh_fech_in!N16=0,0,RES_hh_fech_in!N16/RES_summary!N$21)</f>
        <v>1.565866888400962E-2</v>
      </c>
      <c r="O16" s="72">
        <f>IF(RES_hh_fech_in!O16=0,0,RES_hh_fech_in!O16/RES_summary!O$21)</f>
        <v>1.4984748691909557E-2</v>
      </c>
      <c r="P16" s="72">
        <f>IF(RES_hh_fech_in!P16=0,0,RES_hh_fech_in!P16/RES_summary!P$21)</f>
        <v>1.5966879595834434E-2</v>
      </c>
      <c r="Q16" s="72">
        <f>IF(RES_hh_fech_in!Q16=0,0,RES_hh_fech_in!Q16/RES_summary!Q$21)</f>
        <v>9.9490531070021843E-3</v>
      </c>
      <c r="R16" s="72">
        <f>IF(RES_hh_fech_in!R16=0,0,RES_hh_fech_in!R16/RES_summary!R$21)</f>
        <v>1.3046904951422989E-2</v>
      </c>
      <c r="S16" s="72">
        <f>IF(RES_hh_fech_in!S16=0,0,RES_hh_fech_in!S16/RES_summary!S$21)</f>
        <v>9.8003694674440624E-3</v>
      </c>
      <c r="T16" s="72">
        <f>IF(RES_hh_fech_in!T16=0,0,RES_hh_fech_in!T16/RES_summary!T$21)</f>
        <v>1.2667986190643415E-2</v>
      </c>
      <c r="U16" s="72">
        <f>IF(RES_hh_fech_in!U16=0,0,RES_hh_fech_in!U16/RES_summary!U$21)</f>
        <v>9.9142326765176789E-3</v>
      </c>
      <c r="V16" s="72">
        <f>IF(RES_hh_fech_in!V16=0,0,RES_hh_fech_in!V16/RES_summary!V$21)</f>
        <v>2.1575239015124988E-2</v>
      </c>
      <c r="W16" s="72">
        <f>IF(RES_hh_fech_in!W16=0,0,RES_hh_fech_in!W16/RES_summary!W$21)</f>
        <v>2.3228280773373855E-2</v>
      </c>
      <c r="X16" s="72">
        <f>IF(RES_hh_fech_in!X16=0,0,RES_hh_fech_in!X16/RES_summary!X$21)</f>
        <v>5.2431841396671924E-2</v>
      </c>
      <c r="Y16" s="72">
        <f>IF(RES_hh_fech_in!Y16=0,0,RES_hh_fech_in!Y16/RES_summary!Y$21)</f>
        <v>0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33.117869898248152</v>
      </c>
      <c r="D17" s="69">
        <f>IF(RES_hh_fech_in!D17=0,0,RES_hh_fech_in!D17/RES_summary!D$21)</f>
        <v>32.350500677891688</v>
      </c>
      <c r="E17" s="69">
        <f>IF(RES_hh_fech_in!E17=0,0,RES_hh_fech_in!E17/RES_summary!E$21)</f>
        <v>32.362089563765785</v>
      </c>
      <c r="F17" s="69">
        <f>IF(RES_hh_fech_in!F17=0,0,RES_hh_fech_in!F17/RES_summary!F$21)</f>
        <v>29.762707590764489</v>
      </c>
      <c r="G17" s="69">
        <f>IF(RES_hh_fech_in!G17=0,0,RES_hh_fech_in!G17/RES_summary!G$21)</f>
        <v>30.036430770398738</v>
      </c>
      <c r="H17" s="69">
        <f>IF(RES_hh_fech_in!H17=0,0,RES_hh_fech_in!H17/RES_summary!H$21)</f>
        <v>32.492569110613729</v>
      </c>
      <c r="I17" s="69">
        <f>IF(RES_hh_fech_in!I17=0,0,RES_hh_fech_in!I17/RES_summary!I$21)</f>
        <v>31.151896403879821</v>
      </c>
      <c r="J17" s="69">
        <f>IF(RES_hh_fech_in!J17=0,0,RES_hh_fech_in!J17/RES_summary!J$21)</f>
        <v>33.502545017792102</v>
      </c>
      <c r="K17" s="69">
        <f>IF(RES_hh_fech_in!K17=0,0,RES_hh_fech_in!K17/RES_summary!K$21)</f>
        <v>31.357507958698086</v>
      </c>
      <c r="L17" s="69">
        <f>IF(RES_hh_fech_in!L17=0,0,RES_hh_fech_in!L17/RES_summary!L$21)</f>
        <v>32.668475227116012</v>
      </c>
      <c r="M17" s="69">
        <f>IF(RES_hh_fech_in!M17=0,0,RES_hh_fech_in!M17/RES_summary!M$21)</f>
        <v>28.872005700244141</v>
      </c>
      <c r="N17" s="69">
        <f>IF(RES_hh_fech_in!N17=0,0,RES_hh_fech_in!N17/RES_summary!N$21)</f>
        <v>29.934543425823055</v>
      </c>
      <c r="O17" s="69">
        <f>IF(RES_hh_fech_in!O17=0,0,RES_hh_fech_in!O17/RES_summary!O$21)</f>
        <v>28.481123639158042</v>
      </c>
      <c r="P17" s="69">
        <f>IF(RES_hh_fech_in!P17=0,0,RES_hh_fech_in!P17/RES_summary!P$21)</f>
        <v>25.379163802073116</v>
      </c>
      <c r="Q17" s="69">
        <f>IF(RES_hh_fech_in!Q17=0,0,RES_hh_fech_in!Q17/RES_summary!Q$21)</f>
        <v>27.201219270242138</v>
      </c>
      <c r="R17" s="69">
        <f>IF(RES_hh_fech_in!R17=0,0,RES_hh_fech_in!R17/RES_summary!R$21)</f>
        <v>27.575773385685988</v>
      </c>
      <c r="S17" s="69">
        <f>IF(RES_hh_fech_in!S17=0,0,RES_hh_fech_in!S17/RES_summary!S$21)</f>
        <v>23.85427649327837</v>
      </c>
      <c r="T17" s="69">
        <f>IF(RES_hh_fech_in!T17=0,0,RES_hh_fech_in!T17/RES_summary!T$21)</f>
        <v>24.642734767597272</v>
      </c>
      <c r="U17" s="69">
        <f>IF(RES_hh_fech_in!U17=0,0,RES_hh_fech_in!U17/RES_summary!U$21)</f>
        <v>22.624590622594329</v>
      </c>
      <c r="V17" s="69">
        <f>IF(RES_hh_fech_in!V17=0,0,RES_hh_fech_in!V17/RES_summary!V$21)</f>
        <v>24.472935298520113</v>
      </c>
      <c r="W17" s="69">
        <f>IF(RES_hh_fech_in!W17=0,0,RES_hh_fech_in!W17/RES_summary!W$21)</f>
        <v>24.775414756029988</v>
      </c>
      <c r="X17" s="69">
        <f>IF(RES_hh_fech_in!X17=0,0,RES_hh_fech_in!X17/RES_summary!X$21)</f>
        <v>21.405561842681021</v>
      </c>
      <c r="Y17" s="69">
        <f>IF(RES_hh_fech_in!Y17=0,0,RES_hh_fech_in!Y17/RES_summary!Y$21)</f>
        <v>19.811806935442373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53.042451435759091</v>
      </c>
      <c r="D18" s="72">
        <f>IF(RES_hh_fech_in!D18=0,0,RES_hh_fech_in!D18/RES_summary!D$21)</f>
        <v>34.023484022086841</v>
      </c>
      <c r="E18" s="72">
        <f>IF(RES_hh_fech_in!E18=0,0,RES_hh_fech_in!E18/RES_summary!E$21)</f>
        <v>30.984890765686153</v>
      </c>
      <c r="F18" s="72">
        <f>IF(RES_hh_fech_in!F18=0,0,RES_hh_fech_in!F18/RES_summary!F$21)</f>
        <v>31.690735345488257</v>
      </c>
      <c r="G18" s="72">
        <f>IF(RES_hh_fech_in!G18=0,0,RES_hh_fech_in!G18/RES_summary!G$21)</f>
        <v>37.631078454662813</v>
      </c>
      <c r="H18" s="72">
        <f>IF(RES_hh_fech_in!H18=0,0,RES_hh_fech_in!H18/RES_summary!H$21)</f>
        <v>33.319038579991023</v>
      </c>
      <c r="I18" s="72">
        <f>IF(RES_hh_fech_in!I18=0,0,RES_hh_fech_in!I18/RES_summary!I$21)</f>
        <v>34.455640873642253</v>
      </c>
      <c r="J18" s="72">
        <f>IF(RES_hh_fech_in!J18=0,0,RES_hh_fech_in!J18/RES_summary!J$21)</f>
        <v>34.534751512017131</v>
      </c>
      <c r="K18" s="72">
        <f>IF(RES_hh_fech_in!K18=0,0,RES_hh_fech_in!K18/RES_summary!K$21)</f>
        <v>32.821831961588856</v>
      </c>
      <c r="L18" s="72">
        <f>IF(RES_hh_fech_in!L18=0,0,RES_hh_fech_in!L18/RES_summary!L$21)</f>
        <v>45.353882718927331</v>
      </c>
      <c r="M18" s="72">
        <f>IF(RES_hh_fech_in!M18=0,0,RES_hh_fech_in!M18/RES_summary!M$21)</f>
        <v>35.646600247883782</v>
      </c>
      <c r="N18" s="72">
        <f>IF(RES_hh_fech_in!N18=0,0,RES_hh_fech_in!N18/RES_summary!N$21)</f>
        <v>28.681948846165508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31.155758971540166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21.080449436362066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35.84927078942863</v>
      </c>
      <c r="D19" s="72">
        <f>IF(RES_hh_fech_in!D19=0,0,RES_hh_fech_in!D19/RES_summary!D$21)</f>
        <v>34.46970561242523</v>
      </c>
      <c r="E19" s="72">
        <f>IF(RES_hh_fech_in!E19=0,0,RES_hh_fech_in!E19/RES_summary!E$21)</f>
        <v>35.503503340888344</v>
      </c>
      <c r="F19" s="72">
        <f>IF(RES_hh_fech_in!F19=0,0,RES_hh_fech_in!F19/RES_summary!F$21)</f>
        <v>34.344793528544074</v>
      </c>
      <c r="G19" s="72">
        <f>IF(RES_hh_fech_in!G19=0,0,RES_hh_fech_in!G19/RES_summary!G$21)</f>
        <v>36.691548411092029</v>
      </c>
      <c r="H19" s="72">
        <f>IF(RES_hh_fech_in!H19=0,0,RES_hh_fech_in!H19/RES_summary!H$21)</f>
        <v>38.495915742427123</v>
      </c>
      <c r="I19" s="72">
        <f>IF(RES_hh_fech_in!I19=0,0,RES_hh_fech_in!I19/RES_summary!I$21)</f>
        <v>35.712292934425143</v>
      </c>
      <c r="J19" s="72">
        <f>IF(RES_hh_fech_in!J19=0,0,RES_hh_fech_in!J19/RES_summary!J$21)</f>
        <v>38.284151679815551</v>
      </c>
      <c r="K19" s="72">
        <f>IF(RES_hh_fech_in!K19=0,0,RES_hh_fech_in!K19/RES_summary!K$21)</f>
        <v>36.603193629839673</v>
      </c>
      <c r="L19" s="72">
        <f>IF(RES_hh_fech_in!L19=0,0,RES_hh_fech_in!L19/RES_summary!L$21)</f>
        <v>28.587851510979878</v>
      </c>
      <c r="M19" s="72">
        <f>IF(RES_hh_fech_in!M19=0,0,RES_hh_fech_in!M19/RES_summary!M$21)</f>
        <v>34.344377856941762</v>
      </c>
      <c r="N19" s="72">
        <f>IF(RES_hh_fech_in!N19=0,0,RES_hh_fech_in!N19/RES_summary!N$21)</f>
        <v>33.464427885211656</v>
      </c>
      <c r="O19" s="72">
        <f>IF(RES_hh_fech_in!O19=0,0,RES_hh_fech_in!O19/RES_summary!O$21)</f>
        <v>31.021756180790288</v>
      </c>
      <c r="P19" s="72">
        <f>IF(RES_hh_fech_in!P19=0,0,RES_hh_fech_in!P19/RES_summary!P$21)</f>
        <v>31.649128548784084</v>
      </c>
      <c r="Q19" s="72">
        <f>IF(RES_hh_fech_in!Q19=0,0,RES_hh_fech_in!Q19/RES_summary!Q$21)</f>
        <v>24.353833324400835</v>
      </c>
      <c r="R19" s="72">
        <f>IF(RES_hh_fech_in!R19=0,0,RES_hh_fech_in!R19/RES_summary!R$21)</f>
        <v>24.701576045431548</v>
      </c>
      <c r="S19" s="72">
        <f>IF(RES_hh_fech_in!S19=0,0,RES_hh_fech_in!S19/RES_summary!S$21)</f>
        <v>25.765332665612888</v>
      </c>
      <c r="T19" s="72">
        <f>IF(RES_hh_fech_in!T19=0,0,RES_hh_fech_in!T19/RES_summary!T$21)</f>
        <v>23.076736306237699</v>
      </c>
      <c r="U19" s="72">
        <f>IF(RES_hh_fech_in!U19=0,0,RES_hh_fech_in!U19/RES_summary!U$21)</f>
        <v>21.385390754447258</v>
      </c>
      <c r="V19" s="72">
        <f>IF(RES_hh_fech_in!V19=0,0,RES_hh_fech_in!V19/RES_summary!V$21)</f>
        <v>22.657966448246167</v>
      </c>
      <c r="W19" s="72">
        <f>IF(RES_hh_fech_in!W19=0,0,RES_hh_fech_in!W19/RES_summary!W$21)</f>
        <v>20.895675141030182</v>
      </c>
      <c r="X19" s="72">
        <f>IF(RES_hh_fech_in!X19=0,0,RES_hh_fech_in!X19/RES_summary!X$21)</f>
        <v>18.394940783643158</v>
      </c>
      <c r="Y19" s="72">
        <f>IF(RES_hh_fech_in!Y19=0,0,RES_hh_fech_in!Y19/RES_summary!Y$21)</f>
        <v>22.601311881438658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43.11771648613162</v>
      </c>
      <c r="D20" s="72">
        <f>IF(RES_hh_fech_in!D20=0,0,RES_hh_fech_in!D20/RES_summary!D$21)</f>
        <v>43.746690418613767</v>
      </c>
      <c r="E20" s="72">
        <f>IF(RES_hh_fech_in!E20=0,0,RES_hh_fech_in!E20/RES_summary!E$21)</f>
        <v>36.560411442892374</v>
      </c>
      <c r="F20" s="72">
        <f>IF(RES_hh_fech_in!F20=0,0,RES_hh_fech_in!F20/RES_summary!F$21)</f>
        <v>33.35522882829023</v>
      </c>
      <c r="G20" s="72">
        <f>IF(RES_hh_fech_in!G20=0,0,RES_hh_fech_in!G20/RES_summary!G$21)</f>
        <v>40.615246721199398</v>
      </c>
      <c r="H20" s="72">
        <f>IF(RES_hh_fech_in!H20=0,0,RES_hh_fech_in!H20/RES_summary!H$21)</f>
        <v>42.12505468085547</v>
      </c>
      <c r="I20" s="72">
        <f>IF(RES_hh_fech_in!I20=0,0,RES_hh_fech_in!I20/RES_summary!I$21)</f>
        <v>33.966352623952524</v>
      </c>
      <c r="J20" s="72">
        <f>IF(RES_hh_fech_in!J20=0,0,RES_hh_fech_in!J20/RES_summary!J$21)</f>
        <v>27.962748731411381</v>
      </c>
      <c r="K20" s="72">
        <f>IF(RES_hh_fech_in!K20=0,0,RES_hh_fech_in!K20/RES_summary!K$21)</f>
        <v>44.840531988209889</v>
      </c>
      <c r="L20" s="72">
        <f>IF(RES_hh_fech_in!L20=0,0,RES_hh_fech_in!L20/RES_summary!L$21)</f>
        <v>47.075136829289896</v>
      </c>
      <c r="M20" s="72">
        <f>IF(RES_hh_fech_in!M20=0,0,RES_hh_fech_in!M20/RES_summary!M$21)</f>
        <v>40.102817550758324</v>
      </c>
      <c r="N20" s="72">
        <f>IF(RES_hh_fech_in!N20=0,0,RES_hh_fech_in!N20/RES_summary!N$21)</f>
        <v>37.020224924184902</v>
      </c>
      <c r="O20" s="72">
        <f>IF(RES_hh_fech_in!O20=0,0,RES_hh_fech_in!O20/RES_summary!O$21)</f>
        <v>34.723032721173901</v>
      </c>
      <c r="P20" s="72">
        <f>IF(RES_hh_fech_in!P20=0,0,RES_hh_fech_in!P20/RES_summary!P$21)</f>
        <v>30.307524033223682</v>
      </c>
      <c r="Q20" s="72">
        <f>IF(RES_hh_fech_in!Q20=0,0,RES_hh_fech_in!Q20/RES_summary!Q$21)</f>
        <v>28.546672009209736</v>
      </c>
      <c r="R20" s="72">
        <f>IF(RES_hh_fech_in!R20=0,0,RES_hh_fech_in!R20/RES_summary!R$21)</f>
        <v>28.659354839469891</v>
      </c>
      <c r="S20" s="72">
        <f>IF(RES_hh_fech_in!S20=0,0,RES_hh_fech_in!S20/RES_summary!S$21)</f>
        <v>26.039721458677015</v>
      </c>
      <c r="T20" s="72">
        <f>IF(RES_hh_fech_in!T20=0,0,RES_hh_fech_in!T20/RES_summary!T$21)</f>
        <v>26.110227682741037</v>
      </c>
      <c r="U20" s="72">
        <f>IF(RES_hh_fech_in!U20=0,0,RES_hh_fech_in!U20/RES_summary!U$21)</f>
        <v>25.18780772010583</v>
      </c>
      <c r="V20" s="72">
        <f>IF(RES_hh_fech_in!V20=0,0,RES_hh_fech_in!V20/RES_summary!V$21)</f>
        <v>26.478322252277074</v>
      </c>
      <c r="W20" s="72">
        <f>IF(RES_hh_fech_in!W20=0,0,RES_hh_fech_in!W20/RES_summary!W$21)</f>
        <v>24.281098680577696</v>
      </c>
      <c r="X20" s="72">
        <f>IF(RES_hh_fech_in!X20=0,0,RES_hh_fech_in!X20/RES_summary!X$21)</f>
        <v>22.807655461558209</v>
      </c>
      <c r="Y20" s="72">
        <f>IF(RES_hh_fech_in!Y20=0,0,RES_hh_fech_in!Y20/RES_summary!Y$21)</f>
        <v>21.434841713789691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37.993083154298326</v>
      </c>
      <c r="D21" s="72">
        <f>IF(RES_hh_fech_in!D21=0,0,RES_hh_fech_in!D21/RES_summary!D$21)</f>
        <v>37.228790826200928</v>
      </c>
      <c r="E21" s="72">
        <f>IF(RES_hh_fech_in!E21=0,0,RES_hh_fech_in!E21/RES_summary!E$21)</f>
        <v>36.12302910497651</v>
      </c>
      <c r="F21" s="72">
        <f>IF(RES_hh_fech_in!F21=0,0,RES_hh_fech_in!F21/RES_summary!F$21)</f>
        <v>34.281178640862777</v>
      </c>
      <c r="G21" s="72">
        <f>IF(RES_hh_fech_in!G21=0,0,RES_hh_fech_in!G21/RES_summary!G$21)</f>
        <v>35.038446975506233</v>
      </c>
      <c r="H21" s="72">
        <f>IF(RES_hh_fech_in!H21=0,0,RES_hh_fech_in!H21/RES_summary!H$21)</f>
        <v>34.970526003341583</v>
      </c>
      <c r="I21" s="72">
        <f>IF(RES_hh_fech_in!I21=0,0,RES_hh_fech_in!I21/RES_summary!I$21)</f>
        <v>35.821121844732119</v>
      </c>
      <c r="J21" s="72">
        <f>IF(RES_hh_fech_in!J21=0,0,RES_hh_fech_in!J21/RES_summary!J$21)</f>
        <v>37.542751725694572</v>
      </c>
      <c r="K21" s="72">
        <f>IF(RES_hh_fech_in!K21=0,0,RES_hh_fech_in!K21/RES_summary!K$21)</f>
        <v>30.792075606061143</v>
      </c>
      <c r="L21" s="72">
        <f>IF(RES_hh_fech_in!L21=0,0,RES_hh_fech_in!L21/RES_summary!L$21)</f>
        <v>40.270019444610618</v>
      </c>
      <c r="M21" s="72">
        <f>IF(RES_hh_fech_in!M21=0,0,RES_hh_fech_in!M21/RES_summary!M$21)</f>
        <v>33.249427096317383</v>
      </c>
      <c r="N21" s="72">
        <f>IF(RES_hh_fech_in!N21=0,0,RES_hh_fech_in!N21/RES_summary!N$21)</f>
        <v>32.302791020128502</v>
      </c>
      <c r="O21" s="72">
        <f>IF(RES_hh_fech_in!O21=0,0,RES_hh_fech_in!O21/RES_summary!O$21)</f>
        <v>30.36572857747387</v>
      </c>
      <c r="P21" s="72">
        <f>IF(RES_hh_fech_in!P21=0,0,RES_hh_fech_in!P21/RES_summary!P$21)</f>
        <v>27.043902802123217</v>
      </c>
      <c r="Q21" s="72">
        <f>IF(RES_hh_fech_in!Q21=0,0,RES_hh_fech_in!Q21/RES_summary!Q$21)</f>
        <v>26.033691133259211</v>
      </c>
      <c r="R21" s="72">
        <f>IF(RES_hh_fech_in!R21=0,0,RES_hh_fech_in!R21/RES_summary!R$21)</f>
        <v>26.960595734814753</v>
      </c>
      <c r="S21" s="72">
        <f>IF(RES_hh_fech_in!S21=0,0,RES_hh_fech_in!S21/RES_summary!S$21)</f>
        <v>24.551290118510305</v>
      </c>
      <c r="T21" s="72">
        <f>IF(RES_hh_fech_in!T21=0,0,RES_hh_fech_in!T21/RES_summary!T$21)</f>
        <v>25.242870155897929</v>
      </c>
      <c r="U21" s="72">
        <f>IF(RES_hh_fech_in!U21=0,0,RES_hh_fech_in!U21/RES_summary!U$21)</f>
        <v>22.985803663009502</v>
      </c>
      <c r="V21" s="72">
        <f>IF(RES_hh_fech_in!V21=0,0,RES_hh_fech_in!V21/RES_summary!V$21)</f>
        <v>24.051398486078032</v>
      </c>
      <c r="W21" s="72">
        <f>IF(RES_hh_fech_in!W21=0,0,RES_hh_fech_in!W21/RES_summary!W$21)</f>
        <v>25.387946016785037</v>
      </c>
      <c r="X21" s="72">
        <f>IF(RES_hh_fech_in!X21=0,0,RES_hh_fech_in!X21/RES_summary!X$21)</f>
        <v>22.715837951599806</v>
      </c>
      <c r="Y21" s="72">
        <f>IF(RES_hh_fech_in!Y21=0,0,RES_hh_fech_in!Y21/RES_summary!Y$21)</f>
        <v>19.002814263259246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38.740032516891254</v>
      </c>
      <c r="D22" s="72">
        <f>IF(RES_hh_fech_in!D22=0,0,RES_hh_fech_in!D22/RES_summary!D$21)</f>
        <v>36.210708332274528</v>
      </c>
      <c r="E22" s="72">
        <f>IF(RES_hh_fech_in!E22=0,0,RES_hh_fech_in!E22/RES_summary!E$21)</f>
        <v>34.726829331769054</v>
      </c>
      <c r="F22" s="72">
        <f>IF(RES_hh_fech_in!F22=0,0,RES_hh_fech_in!F22/RES_summary!F$21)</f>
        <v>33.108638122493993</v>
      </c>
      <c r="G22" s="72">
        <f>IF(RES_hh_fech_in!G22=0,0,RES_hh_fech_in!G22/RES_summary!G$21)</f>
        <v>34.189409764756796</v>
      </c>
      <c r="H22" s="72">
        <f>IF(RES_hh_fech_in!H22=0,0,RES_hh_fech_in!H22/RES_summary!H$21)</f>
        <v>32.49242004987407</v>
      </c>
      <c r="I22" s="72">
        <f>IF(RES_hh_fech_in!I22=0,0,RES_hh_fech_in!I22/RES_summary!I$21)</f>
        <v>31.199017237927968</v>
      </c>
      <c r="J22" s="72">
        <f>IF(RES_hh_fech_in!J22=0,0,RES_hh_fech_in!J22/RES_summary!J$21)</f>
        <v>28.88763097125987</v>
      </c>
      <c r="K22" s="72">
        <f>IF(RES_hh_fech_in!K22=0,0,RES_hh_fech_in!K22/RES_summary!K$21)</f>
        <v>32.437027899614741</v>
      </c>
      <c r="L22" s="72">
        <f>IF(RES_hh_fech_in!L22=0,0,RES_hh_fech_in!L22/RES_summary!L$21)</f>
        <v>30.708573215363245</v>
      </c>
      <c r="M22" s="72">
        <f>IF(RES_hh_fech_in!M22=0,0,RES_hh_fech_in!M22/RES_summary!M$21)</f>
        <v>31.215898066109116</v>
      </c>
      <c r="N22" s="72">
        <f>IF(RES_hh_fech_in!N22=0,0,RES_hh_fech_in!N22/RES_summary!N$21)</f>
        <v>33.589211326109165</v>
      </c>
      <c r="O22" s="72">
        <f>IF(RES_hh_fech_in!O22=0,0,RES_hh_fech_in!O22/RES_summary!O$21)</f>
        <v>29.402683600774747</v>
      </c>
      <c r="P22" s="72">
        <f>IF(RES_hh_fech_in!P22=0,0,RES_hh_fech_in!P22/RES_summary!P$21)</f>
        <v>29.413423194566739</v>
      </c>
      <c r="Q22" s="72">
        <f>IF(RES_hh_fech_in!Q22=0,0,RES_hh_fech_in!Q22/RES_summary!Q$21)</f>
        <v>24.231489994572126</v>
      </c>
      <c r="R22" s="72">
        <f>IF(RES_hh_fech_in!R22=0,0,RES_hh_fech_in!R22/RES_summary!R$21)</f>
        <v>23.823269881409679</v>
      </c>
      <c r="S22" s="72">
        <f>IF(RES_hh_fech_in!S22=0,0,RES_hh_fech_in!S22/RES_summary!S$21)</f>
        <v>26.051900823132296</v>
      </c>
      <c r="T22" s="72">
        <f>IF(RES_hh_fech_in!T22=0,0,RES_hh_fech_in!T22/RES_summary!T$21)</f>
        <v>26.388525750232031</v>
      </c>
      <c r="U22" s="72">
        <f>IF(RES_hh_fech_in!U22=0,0,RES_hh_fech_in!U22/RES_summary!U$21)</f>
        <v>24.89050899972279</v>
      </c>
      <c r="V22" s="72">
        <f>IF(RES_hh_fech_in!V22=0,0,RES_hh_fech_in!V22/RES_summary!V$21)</f>
        <v>23.078418058487955</v>
      </c>
      <c r="W22" s="72">
        <f>IF(RES_hh_fech_in!W22=0,0,RES_hh_fech_in!W22/RES_summary!W$21)</f>
        <v>23.65253124278783</v>
      </c>
      <c r="X22" s="72">
        <f>IF(RES_hh_fech_in!X22=0,0,RES_hh_fech_in!X22/RES_summary!X$21)</f>
        <v>22.058489483180448</v>
      </c>
      <c r="Y22" s="72">
        <f>IF(RES_hh_fech_in!Y22=0,0,RES_hh_fech_in!Y22/RES_summary!Y$21)</f>
        <v>20.544038944284644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27.24196560689029</v>
      </c>
      <c r="D24" s="72">
        <f>IF(RES_hh_fech_in!D24=0,0,RES_hh_fech_in!D24/RES_summary!D$21)</f>
        <v>27.024916980178901</v>
      </c>
      <c r="E24" s="72">
        <f>IF(RES_hh_fech_in!E24=0,0,RES_hh_fech_in!E24/RES_summary!E$21)</f>
        <v>26.63146007593544</v>
      </c>
      <c r="F24" s="72">
        <f>IF(RES_hh_fech_in!F24=0,0,RES_hh_fech_in!F24/RES_summary!F$21)</f>
        <v>23.83007294194417</v>
      </c>
      <c r="G24" s="72">
        <f>IF(RES_hh_fech_in!G24=0,0,RES_hh_fech_in!G24/RES_summary!G$21)</f>
        <v>25.192947791522567</v>
      </c>
      <c r="H24" s="72">
        <f>IF(RES_hh_fech_in!H24=0,0,RES_hh_fech_in!H24/RES_summary!H$21)</f>
        <v>26.332332262044751</v>
      </c>
      <c r="I24" s="72">
        <f>IF(RES_hh_fech_in!I24=0,0,RES_hh_fech_in!I24/RES_summary!I$21)</f>
        <v>26.596303341135034</v>
      </c>
      <c r="J24" s="72">
        <f>IF(RES_hh_fech_in!J24=0,0,RES_hh_fech_in!J24/RES_summary!J$21)</f>
        <v>27.40739467668628</v>
      </c>
      <c r="K24" s="72">
        <f>IF(RES_hh_fech_in!K24=0,0,RES_hh_fech_in!K24/RES_summary!K$21)</f>
        <v>24.759970702478164</v>
      </c>
      <c r="L24" s="72">
        <f>IF(RES_hh_fech_in!L24=0,0,RES_hh_fech_in!L24/RES_summary!L$21)</f>
        <v>28.734836311772533</v>
      </c>
      <c r="M24" s="72">
        <f>IF(RES_hh_fech_in!M24=0,0,RES_hh_fech_in!M24/RES_summary!M$21)</f>
        <v>25.93623699426238</v>
      </c>
      <c r="N24" s="72">
        <f>IF(RES_hh_fech_in!N24=0,0,RES_hh_fech_in!N24/RES_summary!N$21)</f>
        <v>26.61477047465937</v>
      </c>
      <c r="O24" s="72">
        <f>IF(RES_hh_fech_in!O24=0,0,RES_hh_fech_in!O24/RES_summary!O$21)</f>
        <v>25.755663435424399</v>
      </c>
      <c r="P24" s="72">
        <f>IF(RES_hh_fech_in!P24=0,0,RES_hh_fech_in!P24/RES_summary!P$21)</f>
        <v>22.570042292868031</v>
      </c>
      <c r="Q24" s="72">
        <f>IF(RES_hh_fech_in!Q24=0,0,RES_hh_fech_in!Q24/RES_summary!Q$21)</f>
        <v>23.228934842339715</v>
      </c>
      <c r="R24" s="72">
        <f>IF(RES_hh_fech_in!R24=0,0,RES_hh_fech_in!R24/RES_summary!R$21)</f>
        <v>25.285778298528168</v>
      </c>
      <c r="S24" s="72">
        <f>IF(RES_hh_fech_in!S24=0,0,RES_hh_fech_in!S24/RES_summary!S$21)</f>
        <v>22.011323687761386</v>
      </c>
      <c r="T24" s="72">
        <f>IF(RES_hh_fech_in!T24=0,0,RES_hh_fech_in!T24/RES_summary!T$21)</f>
        <v>21.544132660591902</v>
      </c>
      <c r="U24" s="72">
        <f>IF(RES_hh_fech_in!U24=0,0,RES_hh_fech_in!U24/RES_summary!U$21)</f>
        <v>20.545334689158043</v>
      </c>
      <c r="V24" s="72">
        <f>IF(RES_hh_fech_in!V24=0,0,RES_hh_fech_in!V24/RES_summary!V$21)</f>
        <v>21.10575382190812</v>
      </c>
      <c r="W24" s="72">
        <f>IF(RES_hh_fech_in!W24=0,0,RES_hh_fech_in!W24/RES_summary!W$21)</f>
        <v>23.866371364040155</v>
      </c>
      <c r="X24" s="72">
        <f>IF(RES_hh_fech_in!X24=0,0,RES_hh_fech_in!X24/RES_summary!X$21)</f>
        <v>19.786350896257591</v>
      </c>
      <c r="Y24" s="72">
        <f>IF(RES_hh_fech_in!Y24=0,0,RES_hh_fech_in!Y24/RES_summary!Y$21)</f>
        <v>18.052877410659509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32.898363152992182</v>
      </c>
      <c r="D25" s="74">
        <f>IF(RES_hh_fech_in!D25=0,0,RES_hh_fech_in!D25/RES_summary!D$21)</f>
        <v>32.590417502587542</v>
      </c>
      <c r="E25" s="74">
        <f>IF(RES_hh_fech_in!E25=0,0,RES_hh_fech_in!E25/RES_summary!E$21)</f>
        <v>34.343660122781159</v>
      </c>
      <c r="F25" s="74">
        <f>IF(RES_hh_fech_in!F25=0,0,RES_hh_fech_in!F25/RES_summary!F$21)</f>
        <v>29.601567283568645</v>
      </c>
      <c r="G25" s="74">
        <f>IF(RES_hh_fech_in!G25=0,0,RES_hh_fech_in!G25/RES_summary!G$21)</f>
        <v>30.212924038530193</v>
      </c>
      <c r="H25" s="74">
        <f>IF(RES_hh_fech_in!H25=0,0,RES_hh_fech_in!H25/RES_summary!H$21)</f>
        <v>33.778818562574706</v>
      </c>
      <c r="I25" s="74">
        <f>IF(RES_hh_fech_in!I25=0,0,RES_hh_fech_in!I25/RES_summary!I$21)</f>
        <v>33.477811352288498</v>
      </c>
      <c r="J25" s="74">
        <f>IF(RES_hh_fech_in!J25=0,0,RES_hh_fech_in!J25/RES_summary!J$21)</f>
        <v>44.93363508802765</v>
      </c>
      <c r="K25" s="74">
        <f>IF(RES_hh_fech_in!K25=0,0,RES_hh_fech_in!K25/RES_summary!K$21)</f>
        <v>38.617038599161411</v>
      </c>
      <c r="L25" s="74">
        <f>IF(RES_hh_fech_in!L25=0,0,RES_hh_fech_in!L25/RES_summary!L$21)</f>
        <v>36.256225208180325</v>
      </c>
      <c r="M25" s="74">
        <f>IF(RES_hh_fech_in!M25=0,0,RES_hh_fech_in!M25/RES_summary!M$21)</f>
        <v>29.811937700439973</v>
      </c>
      <c r="N25" s="74">
        <f>IF(RES_hh_fech_in!N25=0,0,RES_hh_fech_in!N25/RES_summary!N$21)</f>
        <v>30.189462851905461</v>
      </c>
      <c r="O25" s="74">
        <f>IF(RES_hh_fech_in!O25=0,0,RES_hh_fech_in!O25/RES_summary!O$21)</f>
        <v>32.486050006519243</v>
      </c>
      <c r="P25" s="74">
        <f>IF(RES_hh_fech_in!P25=0,0,RES_hh_fech_in!P25/RES_summary!P$21)</f>
        <v>27.118760132537751</v>
      </c>
      <c r="Q25" s="74">
        <f>IF(RES_hh_fech_in!Q25=0,0,RES_hh_fech_in!Q25/RES_summary!Q$21)</f>
        <v>31.477971058399973</v>
      </c>
      <c r="R25" s="74">
        <f>IF(RES_hh_fech_in!R25=0,0,RES_hh_fech_in!R25/RES_summary!R$21)</f>
        <v>33.242795300981314</v>
      </c>
      <c r="S25" s="74">
        <f>IF(RES_hh_fech_in!S25=0,0,RES_hh_fech_in!S25/RES_summary!S$21)</f>
        <v>24.432579756607154</v>
      </c>
      <c r="T25" s="74">
        <f>IF(RES_hh_fech_in!T25=0,0,RES_hh_fech_in!T25/RES_summary!T$21)</f>
        <v>25.387252744472789</v>
      </c>
      <c r="U25" s="74">
        <f>IF(RES_hh_fech_in!U25=0,0,RES_hh_fech_in!U25/RES_summary!U$21)</f>
        <v>23.41493958290059</v>
      </c>
      <c r="V25" s="74">
        <f>IF(RES_hh_fech_in!V25=0,0,RES_hh_fech_in!V25/RES_summary!V$21)</f>
        <v>27.147313905012911</v>
      </c>
      <c r="W25" s="74">
        <f>IF(RES_hh_fech_in!W25=0,0,RES_hh_fech_in!W25/RES_summary!W$21)</f>
        <v>27.37779340287463</v>
      </c>
      <c r="X25" s="74">
        <f>IF(RES_hh_fech_in!X25=0,0,RES_hh_fech_in!X25/RES_summary!X$21)</f>
        <v>23.035000100493569</v>
      </c>
      <c r="Y25" s="74">
        <f>IF(RES_hh_fech_in!Y25=0,0,RES_hh_fech_in!Y25/RES_summary!Y$21)</f>
        <v>21.030150403166196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X26" s="77">
        <f>IF(RES_hh_fech_in!X26=0,0,RES_hh_fech_in!X26/RES_summary!X$21)</f>
        <v>0</v>
      </c>
      <c r="Y26" s="77">
        <f>IF(RES_hh_fech_in!Y26=0,0,RES_hh_fech_in!Y26/RES_summary!Y$21)</f>
        <v>0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11.718821825927845</v>
      </c>
      <c r="D27" s="69">
        <f>IF(RES_hh_fech_in!D27=0,0,RES_hh_fech_in!D27/RES_summary!D$21)</f>
        <v>12.349441026333773</v>
      </c>
      <c r="E27" s="69">
        <f>IF(RES_hh_fech_in!E27=0,0,RES_hh_fech_in!E27/RES_summary!E$21)</f>
        <v>13.066216103986132</v>
      </c>
      <c r="F27" s="69">
        <f>IF(RES_hh_fech_in!F27=0,0,RES_hh_fech_in!F27/RES_summary!F$21)</f>
        <v>13.554144328309517</v>
      </c>
      <c r="G27" s="69">
        <f>IF(RES_hh_fech_in!G27=0,0,RES_hh_fech_in!G27/RES_summary!G$21)</f>
        <v>13.033866711949397</v>
      </c>
      <c r="H27" s="69">
        <f>IF(RES_hh_fech_in!H27=0,0,RES_hh_fech_in!H27/RES_summary!H$21)</f>
        <v>13.16670172273145</v>
      </c>
      <c r="I27" s="69">
        <f>IF(RES_hh_fech_in!I27=0,0,RES_hh_fech_in!I27/RES_summary!I$21)</f>
        <v>11.941812464465285</v>
      </c>
      <c r="J27" s="69">
        <f>IF(RES_hh_fech_in!J27=0,0,RES_hh_fech_in!J27/RES_summary!J$21)</f>
        <v>12.738890623660428</v>
      </c>
      <c r="K27" s="69">
        <f>IF(RES_hh_fech_in!K27=0,0,RES_hh_fech_in!K27/RES_summary!K$21)</f>
        <v>12.58471360695621</v>
      </c>
      <c r="L27" s="69">
        <f>IF(RES_hh_fech_in!L27=0,0,RES_hh_fech_in!L27/RES_summary!L$21)</f>
        <v>12.695082699533105</v>
      </c>
      <c r="M27" s="69">
        <f>IF(RES_hh_fech_in!M27=0,0,RES_hh_fech_in!M27/RES_summary!M$21)</f>
        <v>11.839292586193373</v>
      </c>
      <c r="N27" s="69">
        <f>IF(RES_hh_fech_in!N27=0,0,RES_hh_fech_in!N27/RES_summary!N$21)</f>
        <v>12.103808906287998</v>
      </c>
      <c r="O27" s="69">
        <f>IF(RES_hh_fech_in!O27=0,0,RES_hh_fech_in!O27/RES_summary!O$21)</f>
        <v>11.124860448011047</v>
      </c>
      <c r="P27" s="69">
        <f>IF(RES_hh_fech_in!P27=0,0,RES_hh_fech_in!P27/RES_summary!P$21)</f>
        <v>10.698875767004479</v>
      </c>
      <c r="Q27" s="69">
        <f>IF(RES_hh_fech_in!Q27=0,0,RES_hh_fech_in!Q27/RES_summary!Q$21)</f>
        <v>9.7090701494043863</v>
      </c>
      <c r="R27" s="69">
        <f>IF(RES_hh_fech_in!R27=0,0,RES_hh_fech_in!R27/RES_summary!R$21)</f>
        <v>9.8263627633092234</v>
      </c>
      <c r="S27" s="69">
        <f>IF(RES_hh_fech_in!S27=0,0,RES_hh_fech_in!S27/RES_summary!S$21)</f>
        <v>8.9856137755914602</v>
      </c>
      <c r="T27" s="69">
        <f>IF(RES_hh_fech_in!T27=0,0,RES_hh_fech_in!T27/RES_summary!T$21)</f>
        <v>9.3957745410884943</v>
      </c>
      <c r="U27" s="69">
        <f>IF(RES_hh_fech_in!U27=0,0,RES_hh_fech_in!U27/RES_summary!U$21)</f>
        <v>7.9051369064709833</v>
      </c>
      <c r="V27" s="69">
        <f>IF(RES_hh_fech_in!V27=0,0,RES_hh_fech_in!V27/RES_summary!V$21)</f>
        <v>8.7680253150474954</v>
      </c>
      <c r="W27" s="69">
        <f>IF(RES_hh_fech_in!W27=0,0,RES_hh_fech_in!W27/RES_summary!W$21)</f>
        <v>8.4174573964880253</v>
      </c>
      <c r="X27" s="69">
        <f>IF(RES_hh_fech_in!X27=0,0,RES_hh_fech_in!X27/RES_summary!X$21)</f>
        <v>8.1409571436262791</v>
      </c>
      <c r="Y27" s="69">
        <f>IF(RES_hh_fech_in!Y27=0,0,RES_hh_fech_in!Y27/RES_summary!Y$21)</f>
        <v>10.110519585874085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13.177802575104357</v>
      </c>
      <c r="K28" s="72">
        <f>IF(RES_hh_fech_in!K28=0,0,RES_hh_fech_in!K28/RES_summary!K$21)</f>
        <v>13.442227586230405</v>
      </c>
      <c r="L28" s="72">
        <f>IF(RES_hh_fech_in!L28=0,0,RES_hh_fech_in!L28/RES_summary!L$21)</f>
        <v>21.938941338286813</v>
      </c>
      <c r="M28" s="72">
        <f>IF(RES_hh_fech_in!M28=0,0,RES_hh_fech_in!M28/RES_summary!M$21)</f>
        <v>19.223052867992831</v>
      </c>
      <c r="N28" s="72">
        <f>IF(RES_hh_fech_in!N28=0,0,RES_hh_fech_in!N28/RES_summary!N$21)</f>
        <v>12.510070548906468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12.128577763528767</v>
      </c>
      <c r="D29" s="72">
        <f>IF(RES_hh_fech_in!D29=0,0,RES_hh_fech_in!D29/RES_summary!D$21)</f>
        <v>12.592754314372256</v>
      </c>
      <c r="E29" s="72">
        <f>IF(RES_hh_fech_in!E29=0,0,RES_hh_fech_in!E29/RES_summary!E$21)</f>
        <v>12.864995552328573</v>
      </c>
      <c r="F29" s="72">
        <f>IF(RES_hh_fech_in!F29=0,0,RES_hh_fech_in!F29/RES_summary!F$21)</f>
        <v>13.499453980412195</v>
      </c>
      <c r="G29" s="72">
        <f>IF(RES_hh_fech_in!G29=0,0,RES_hh_fech_in!G29/RES_summary!G$21)</f>
        <v>13.959343420326574</v>
      </c>
      <c r="H29" s="72">
        <f>IF(RES_hh_fech_in!H29=0,0,RES_hh_fech_in!H29/RES_summary!H$21)</f>
        <v>14.39801173301456</v>
      </c>
      <c r="I29" s="72">
        <f>IF(RES_hh_fech_in!I29=0,0,RES_hh_fech_in!I29/RES_summary!I$21)</f>
        <v>13.055421859528368</v>
      </c>
      <c r="J29" s="72">
        <f>IF(RES_hh_fech_in!J29=0,0,RES_hh_fech_in!J29/RES_summary!J$21)</f>
        <v>13.2771858987086</v>
      </c>
      <c r="K29" s="72">
        <f>IF(RES_hh_fech_in!K29=0,0,RES_hh_fech_in!K29/RES_summary!K$21)</f>
        <v>12.164381767260529</v>
      </c>
      <c r="L29" s="72">
        <f>IF(RES_hh_fech_in!L29=0,0,RES_hh_fech_in!L29/RES_summary!L$21)</f>
        <v>12.04239228438945</v>
      </c>
      <c r="M29" s="72">
        <f>IF(RES_hh_fech_in!M29=0,0,RES_hh_fech_in!M29/RES_summary!M$21)</f>
        <v>12.321921970116618</v>
      </c>
      <c r="N29" s="72">
        <f>IF(RES_hh_fech_in!N29=0,0,RES_hh_fech_in!N29/RES_summary!N$21)</f>
        <v>12.292132388174364</v>
      </c>
      <c r="O29" s="72">
        <f>IF(RES_hh_fech_in!O29=0,0,RES_hh_fech_in!O29/RES_summary!O$21)</f>
        <v>11.821423202356385</v>
      </c>
      <c r="P29" s="72">
        <f>IF(RES_hh_fech_in!P29=0,0,RES_hh_fech_in!P29/RES_summary!P$21)</f>
        <v>12.669528955888197</v>
      </c>
      <c r="Q29" s="72">
        <f>IF(RES_hh_fech_in!Q29=0,0,RES_hh_fech_in!Q29/RES_summary!Q$21)</f>
        <v>9.9833238518754044</v>
      </c>
      <c r="R29" s="72">
        <f>IF(RES_hh_fech_in!R29=0,0,RES_hh_fech_in!R29/RES_summary!R$21)</f>
        <v>10.201654467227055</v>
      </c>
      <c r="S29" s="72">
        <f>IF(RES_hh_fech_in!S29=0,0,RES_hh_fech_in!S29/RES_summary!S$21)</f>
        <v>11.423391244693851</v>
      </c>
      <c r="T29" s="72">
        <f>IF(RES_hh_fech_in!T29=0,0,RES_hh_fech_in!T29/RES_summary!T$21)</f>
        <v>9.5255289770100084</v>
      </c>
      <c r="U29" s="72">
        <f>IF(RES_hh_fech_in!U29=0,0,RES_hh_fech_in!U29/RES_summary!U$21)</f>
        <v>8.7873273195655379</v>
      </c>
      <c r="V29" s="72">
        <f>IF(RES_hh_fech_in!V29=0,0,RES_hh_fech_in!V29/RES_summary!V$21)</f>
        <v>9.0064913875530515</v>
      </c>
      <c r="W29" s="72">
        <f>IF(RES_hh_fech_in!W29=0,0,RES_hh_fech_in!W29/RES_summary!W$21)</f>
        <v>8.6572104282271773</v>
      </c>
      <c r="X29" s="72">
        <f>IF(RES_hh_fech_in!X29=0,0,RES_hh_fech_in!X29/RES_summary!X$21)</f>
        <v>8.1879034657631831</v>
      </c>
      <c r="Y29" s="72">
        <f>IF(RES_hh_fech_in!Y29=0,0,RES_hh_fech_in!Y29/RES_summary!Y$21)</f>
        <v>10.954116266473656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11.855316817607548</v>
      </c>
      <c r="D30" s="72">
        <f>IF(RES_hh_fech_in!D30=0,0,RES_hh_fech_in!D30/RES_summary!D$21)</f>
        <v>12.651794777760053</v>
      </c>
      <c r="E30" s="72">
        <f>IF(RES_hh_fech_in!E30=0,0,RES_hh_fech_in!E30/RES_summary!E$21)</f>
        <v>13.162223923234396</v>
      </c>
      <c r="F30" s="72">
        <f>IF(RES_hh_fech_in!F30=0,0,RES_hh_fech_in!F30/RES_summary!F$21)</f>
        <v>14.123728048457604</v>
      </c>
      <c r="G30" s="72">
        <f>IF(RES_hh_fech_in!G30=0,0,RES_hh_fech_in!G30/RES_summary!G$21)</f>
        <v>13.572528692469948</v>
      </c>
      <c r="H30" s="72">
        <f>IF(RES_hh_fech_in!H30=0,0,RES_hh_fech_in!H30/RES_summary!H$21)</f>
        <v>13.812836974270899</v>
      </c>
      <c r="I30" s="72">
        <f>IF(RES_hh_fech_in!I30=0,0,RES_hh_fech_in!I30/RES_summary!I$21)</f>
        <v>13.457353489616809</v>
      </c>
      <c r="J30" s="72">
        <f>IF(RES_hh_fech_in!J30=0,0,RES_hh_fech_in!J30/RES_summary!J$21)</f>
        <v>13.924280052132914</v>
      </c>
      <c r="K30" s="72">
        <f>IF(RES_hh_fech_in!K30=0,0,RES_hh_fech_in!K30/RES_summary!K$21)</f>
        <v>11.663936308940201</v>
      </c>
      <c r="L30" s="72">
        <f>IF(RES_hh_fech_in!L30=0,0,RES_hh_fech_in!L30/RES_summary!L$21)</f>
        <v>15.15971343425521</v>
      </c>
      <c r="M30" s="72">
        <f>IF(RES_hh_fech_in!M30=0,0,RES_hh_fech_in!M30/RES_summary!M$21)</f>
        <v>12.414476543393919</v>
      </c>
      <c r="N30" s="72">
        <f>IF(RES_hh_fech_in!N30=0,0,RES_hh_fech_in!N30/RES_summary!N$21)</f>
        <v>12.09538180114315</v>
      </c>
      <c r="O30" s="72">
        <f>IF(RES_hh_fech_in!O30=0,0,RES_hh_fech_in!O30/RES_summary!O$21)</f>
        <v>11.696678724704062</v>
      </c>
      <c r="P30" s="72">
        <f>IF(RES_hh_fech_in!P30=0,0,RES_hh_fech_in!P30/RES_summary!P$21)</f>
        <v>11.473582618034515</v>
      </c>
      <c r="Q30" s="72">
        <f>IF(RES_hh_fech_in!Q30=0,0,RES_hh_fech_in!Q30/RES_summary!Q$21)</f>
        <v>10.404607678160529</v>
      </c>
      <c r="R30" s="72">
        <f>IF(RES_hh_fech_in!R30=0,0,RES_hh_fech_in!R30/RES_summary!R$21)</f>
        <v>10.490725238913774</v>
      </c>
      <c r="S30" s="72">
        <f>IF(RES_hh_fech_in!S30=0,0,RES_hh_fech_in!S30/RES_summary!S$21)</f>
        <v>9.7914804915833891</v>
      </c>
      <c r="T30" s="72">
        <f>IF(RES_hh_fech_in!T30=0,0,RES_hh_fech_in!T30/RES_summary!T$21)</f>
        <v>9.7405380960783656</v>
      </c>
      <c r="U30" s="72">
        <f>IF(RES_hh_fech_in!U30=0,0,RES_hh_fech_in!U30/RES_summary!U$21)</f>
        <v>8.6039990299516358</v>
      </c>
      <c r="V30" s="72">
        <f>IF(RES_hh_fech_in!V30=0,0,RES_hh_fech_in!V30/RES_summary!V$21)</f>
        <v>9.2702149485567968</v>
      </c>
      <c r="W30" s="72">
        <f>IF(RES_hh_fech_in!W30=0,0,RES_hh_fech_in!W30/RES_summary!W$21)</f>
        <v>9.3277805725629026</v>
      </c>
      <c r="X30" s="72">
        <f>IF(RES_hh_fech_in!X30=0,0,RES_hh_fech_in!X30/RES_summary!X$21)</f>
        <v>9.1477307478526875</v>
      </c>
      <c r="Y30" s="72">
        <f>IF(RES_hh_fech_in!Y30=0,0,RES_hh_fech_in!Y30/RES_summary!Y$21)</f>
        <v>9.3266170297648223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12.350940233509281</v>
      </c>
      <c r="D31" s="72">
        <f>IF(RES_hh_fech_in!D31=0,0,RES_hh_fech_in!D31/RES_summary!D$21)</f>
        <v>12.921699670459496</v>
      </c>
      <c r="E31" s="72">
        <f>IF(RES_hh_fech_in!E31=0,0,RES_hh_fech_in!E31/RES_summary!E$21)</f>
        <v>13.802151965946113</v>
      </c>
      <c r="F31" s="72">
        <f>IF(RES_hh_fech_in!F31=0,0,RES_hh_fech_in!F31/RES_summary!F$21)</f>
        <v>14.695508098149539</v>
      </c>
      <c r="G31" s="72">
        <f>IF(RES_hh_fech_in!G31=0,0,RES_hh_fech_in!G31/RES_summary!G$21)</f>
        <v>13.78611394551449</v>
      </c>
      <c r="H31" s="72">
        <f>IF(RES_hh_fech_in!H31=0,0,RES_hh_fech_in!H31/RES_summary!H$21)</f>
        <v>13.986275127069936</v>
      </c>
      <c r="I31" s="72">
        <f>IF(RES_hh_fech_in!I31=0,0,RES_hh_fech_in!I31/RES_summary!I$21)</f>
        <v>13.830925229461158</v>
      </c>
      <c r="J31" s="72">
        <f>IF(RES_hh_fech_in!J31=0,0,RES_hh_fech_in!J31/RES_summary!J$21)</f>
        <v>12.832545210269382</v>
      </c>
      <c r="K31" s="72">
        <f>IF(RES_hh_fech_in!K31=0,0,RES_hh_fech_in!K31/RES_summary!K$21)</f>
        <v>14.300415528353891</v>
      </c>
      <c r="L31" s="72">
        <f>IF(RES_hh_fech_in!L31=0,0,RES_hh_fech_in!L31/RES_summary!L$21)</f>
        <v>12.989644283174359</v>
      </c>
      <c r="M31" s="72">
        <f>IF(RES_hh_fech_in!M31=0,0,RES_hh_fech_in!M31/RES_summary!M$21)</f>
        <v>13.007049080765643</v>
      </c>
      <c r="N31" s="72">
        <f>IF(RES_hh_fech_in!N31=0,0,RES_hh_fech_in!N31/RES_summary!N$21)</f>
        <v>13.687927512354005</v>
      </c>
      <c r="O31" s="72">
        <f>IF(RES_hh_fech_in!O31=0,0,RES_hh_fech_in!O31/RES_summary!O$21)</f>
        <v>12.114474260799394</v>
      </c>
      <c r="P31" s="72">
        <f>IF(RES_hh_fech_in!P31=0,0,RES_hh_fech_in!P31/RES_summary!P$21)</f>
        <v>12.088568714620386</v>
      </c>
      <c r="Q31" s="72">
        <f>IF(RES_hh_fech_in!Q31=0,0,RES_hh_fech_in!Q31/RES_summary!Q$21)</f>
        <v>10.157564985972684</v>
      </c>
      <c r="R31" s="72">
        <f>IF(RES_hh_fech_in!R31=0,0,RES_hh_fech_in!R31/RES_summary!R$21)</f>
        <v>9.8908979065589318</v>
      </c>
      <c r="S31" s="72">
        <f>IF(RES_hh_fech_in!S31=0,0,RES_hh_fech_in!S31/RES_summary!S$21)</f>
        <v>10.312312068533384</v>
      </c>
      <c r="T31" s="72">
        <f>IF(RES_hh_fech_in!T31=0,0,RES_hh_fech_in!T31/RES_summary!T$21)</f>
        <v>10.556748615169935</v>
      </c>
      <c r="U31" s="72">
        <f>IF(RES_hh_fech_in!U31=0,0,RES_hh_fech_in!U31/RES_summary!U$21)</f>
        <v>10.073734575730873</v>
      </c>
      <c r="V31" s="72">
        <f>IF(RES_hh_fech_in!V31=0,0,RES_hh_fech_in!V31/RES_summary!V$21)</f>
        <v>9.216772318543482</v>
      </c>
      <c r="W31" s="72">
        <f>IF(RES_hh_fech_in!W31=0,0,RES_hh_fech_in!W31/RES_summary!W$21)</f>
        <v>9.6861635255041456</v>
      </c>
      <c r="X31" s="72">
        <f>IF(RES_hh_fech_in!X31=0,0,RES_hh_fech_in!X31/RES_summary!X$21)</f>
        <v>9.6223555739859314</v>
      </c>
      <c r="Y31" s="72">
        <f>IF(RES_hh_fech_in!Y31=0,0,RES_hh_fech_in!Y31/RES_summary!Y$21)</f>
        <v>9.9009819350562616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9.4238323841620044</v>
      </c>
      <c r="D32" s="77">
        <f>IF(RES_hh_fech_in!D32=0,0,RES_hh_fech_in!D32/RES_summary!D$21)</f>
        <v>10.211218985256235</v>
      </c>
      <c r="E32" s="77">
        <f>IF(RES_hh_fech_in!E32=0,0,RES_hh_fech_in!E32/RES_summary!E$21)</f>
        <v>10.899477980488037</v>
      </c>
      <c r="F32" s="77">
        <f>IF(RES_hh_fech_in!F32=0,0,RES_hh_fech_in!F32/RES_summary!F$21)</f>
        <v>10.06661878512854</v>
      </c>
      <c r="G32" s="77">
        <f>IF(RES_hh_fech_in!G32=0,0,RES_hh_fech_in!G32/RES_summary!G$21)</f>
        <v>9.9962685086763106</v>
      </c>
      <c r="H32" s="77">
        <f>IF(RES_hh_fech_in!H32=0,0,RES_hh_fech_in!H32/RES_summary!H$21)</f>
        <v>10.889715046041346</v>
      </c>
      <c r="I32" s="77">
        <f>IF(RES_hh_fech_in!I32=0,0,RES_hh_fech_in!I32/RES_summary!I$21)</f>
        <v>9.6752411083726741</v>
      </c>
      <c r="J32" s="77">
        <f>IF(RES_hh_fech_in!J32=0,0,RES_hh_fech_in!J32/RES_summary!J$21)</f>
        <v>12.207420452646145</v>
      </c>
      <c r="K32" s="77">
        <f>IF(RES_hh_fech_in!K32=0,0,RES_hh_fech_in!K32/RES_summary!K$21)</f>
        <v>10.733866982969115</v>
      </c>
      <c r="L32" s="77">
        <f>IF(RES_hh_fech_in!L32=0,0,RES_hh_fech_in!L32/RES_summary!L$21)</f>
        <v>12.54745106207654</v>
      </c>
      <c r="M32" s="77">
        <f>IF(RES_hh_fech_in!M32=0,0,RES_hh_fech_in!M32/RES_summary!M$21)</f>
        <v>9.2443150338186815</v>
      </c>
      <c r="N32" s="77">
        <f>IF(RES_hh_fech_in!N32=0,0,RES_hh_fech_in!N32/RES_summary!N$21)</f>
        <v>9.1047804004174644</v>
      </c>
      <c r="O32" s="77">
        <f>IF(RES_hh_fech_in!O32=0,0,RES_hh_fech_in!O32/RES_summary!O$21)</f>
        <v>9.3966263977652105</v>
      </c>
      <c r="P32" s="77">
        <f>IF(RES_hh_fech_in!P32=0,0,RES_hh_fech_in!P32/RES_summary!P$21)</f>
        <v>7.8506551488663217</v>
      </c>
      <c r="Q32" s="77">
        <f>IF(RES_hh_fech_in!Q32=0,0,RES_hh_fech_in!Q32/RES_summary!Q$21)</f>
        <v>8.6869624170248247</v>
      </c>
      <c r="R32" s="77">
        <f>IF(RES_hh_fech_in!R32=0,0,RES_hh_fech_in!R32/RES_summary!R$21)</f>
        <v>9.0053192217601108</v>
      </c>
      <c r="S32" s="77">
        <f>IF(RES_hh_fech_in!S32=0,0,RES_hh_fech_in!S32/RES_summary!S$21)</f>
        <v>5.9819055361992053</v>
      </c>
      <c r="T32" s="77">
        <f>IF(RES_hh_fech_in!T32=0,0,RES_hh_fech_in!T32/RES_summary!T$21)</f>
        <v>6.1544732107145093</v>
      </c>
      <c r="U32" s="77">
        <f>IF(RES_hh_fech_in!U32=0,0,RES_hh_fech_in!U32/RES_summary!U$21)</f>
        <v>5.5336330822329129</v>
      </c>
      <c r="V32" s="77">
        <f>IF(RES_hh_fech_in!V32=0,0,RES_hh_fech_in!V32/RES_summary!V$21)</f>
        <v>6.7621329215509398</v>
      </c>
      <c r="W32" s="77">
        <f>IF(RES_hh_fech_in!W32=0,0,RES_hh_fech_in!W32/RES_summary!W$21)</f>
        <v>6.7991984901157849</v>
      </c>
      <c r="X32" s="77">
        <f>IF(RES_hh_fech_in!X32=0,0,RES_hh_fech_in!X32/RES_summary!X$21)</f>
        <v>6.3505273501699921</v>
      </c>
      <c r="Y32" s="77">
        <f>IF(RES_hh_fech_in!Y32=0,0,RES_hh_fech_in!Y32/RES_summary!Y$21)</f>
        <v>6.5012594352274418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157.33319016465833</v>
      </c>
      <c r="D3" s="65">
        <f>IF(RES_hh_tesh_in!D3=0,0,RES_hh_tesh_in!D3/RES_summary!D$21)</f>
        <v>153.96581406418181</v>
      </c>
      <c r="E3" s="65">
        <f>IF(RES_hh_tesh_in!E3=0,0,RES_hh_tesh_in!E3/RES_summary!E$21)</f>
        <v>159.54165626920457</v>
      </c>
      <c r="F3" s="65">
        <f>IF(RES_hh_tesh_in!F3=0,0,RES_hh_tesh_in!F3/RES_summary!F$21)</f>
        <v>153.4732697510826</v>
      </c>
      <c r="G3" s="65">
        <f>IF(RES_hh_tesh_in!G3=0,0,RES_hh_tesh_in!G3/RES_summary!G$21)</f>
        <v>154.65675148990755</v>
      </c>
      <c r="H3" s="65">
        <f>IF(RES_hh_tesh_in!H3=0,0,RES_hh_tesh_in!H3/RES_summary!H$21)</f>
        <v>154.33347108579551</v>
      </c>
      <c r="I3" s="65">
        <f>IF(RES_hh_tesh_in!I3=0,0,RES_hh_tesh_in!I3/RES_summary!I$21)</f>
        <v>150.5962687784891</v>
      </c>
      <c r="J3" s="65">
        <f>IF(RES_hh_tesh_in!J3=0,0,RES_hh_tesh_in!J3/RES_summary!J$21)</f>
        <v>147.66195820735192</v>
      </c>
      <c r="K3" s="65">
        <f>IF(RES_hh_tesh_in!K3=0,0,RES_hh_tesh_in!K3/RES_summary!K$21)</f>
        <v>151.401899228254</v>
      </c>
      <c r="L3" s="65">
        <f>IF(RES_hh_tesh_in!L3=0,0,RES_hh_tesh_in!L3/RES_summary!L$21)</f>
        <v>141.24744365289456</v>
      </c>
      <c r="M3" s="65">
        <f>IF(RES_hh_tesh_in!M3=0,0,RES_hh_tesh_in!M3/RES_summary!M$21)</f>
        <v>131.39690137495839</v>
      </c>
      <c r="N3" s="65">
        <f>IF(RES_hh_tesh_in!N3=0,0,RES_hh_tesh_in!N3/RES_summary!N$21)</f>
        <v>137.44319416279893</v>
      </c>
      <c r="O3" s="65">
        <f>IF(RES_hh_tesh_in!O3=0,0,RES_hh_tesh_in!O3/RES_summary!O$21)</f>
        <v>125.71059977360703</v>
      </c>
      <c r="P3" s="65">
        <f>IF(RES_hh_tesh_in!P3=0,0,RES_hh_tesh_in!P3/RES_summary!P$21)</f>
        <v>117.05256222233106</v>
      </c>
      <c r="Q3" s="65">
        <f>IF(RES_hh_tesh_in!Q3=0,0,RES_hh_tesh_in!Q3/RES_summary!Q$21)</f>
        <v>104.90597990515946</v>
      </c>
      <c r="R3" s="65">
        <f>IF(RES_hh_tesh_in!R3=0,0,RES_hh_tesh_in!R3/RES_summary!R$21)</f>
        <v>107.13729361346786</v>
      </c>
      <c r="S3" s="65">
        <f>IF(RES_hh_tesh_in!S3=0,0,RES_hh_tesh_in!S3/RES_summary!S$21)</f>
        <v>105.0997235589426</v>
      </c>
      <c r="T3" s="65">
        <f>IF(RES_hh_tesh_in!T3=0,0,RES_hh_tesh_in!T3/RES_summary!T$21)</f>
        <v>103.57283745469528</v>
      </c>
      <c r="U3" s="65">
        <f>IF(RES_hh_tesh_in!U3=0,0,RES_hh_tesh_in!U3/RES_summary!U$21)</f>
        <v>93.967883832791514</v>
      </c>
      <c r="V3" s="65">
        <f>IF(RES_hh_tesh_in!V3=0,0,RES_hh_tesh_in!V3/RES_summary!V$21)</f>
        <v>87.07437824157482</v>
      </c>
      <c r="W3" s="65">
        <f>IF(RES_hh_tesh_in!W3=0,0,RES_hh_tesh_in!W3/RES_summary!W$21)</f>
        <v>83.399052030179561</v>
      </c>
      <c r="X3" s="65">
        <f>IF(RES_hh_tesh_in!X3=0,0,RES_hh_tesh_in!X3/RES_summary!X$21)</f>
        <v>64.35310579149909</v>
      </c>
      <c r="Y3" s="65">
        <f>IF(RES_hh_tesh_in!Y3=0,0,RES_hh_tesh_in!Y3/RES_summary!Y$21)</f>
        <v>50.503046812846272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128.31928617242605</v>
      </c>
      <c r="D4" s="69">
        <f>IF(RES_hh_tesh_in!D4=0,0,RES_hh_tesh_in!D4/RES_summary!D$21)</f>
        <v>125.05894368025822</v>
      </c>
      <c r="E4" s="69">
        <f>IF(RES_hh_tesh_in!E4=0,0,RES_hh_tesh_in!E4/RES_summary!E$21)</f>
        <v>130.10637865204802</v>
      </c>
      <c r="F4" s="69">
        <f>IF(RES_hh_tesh_in!F4=0,0,RES_hh_tesh_in!F4/RES_summary!F$21)</f>
        <v>125.54424657691735</v>
      </c>
      <c r="G4" s="69">
        <f>IF(RES_hh_tesh_in!G4=0,0,RES_hh_tesh_in!G4/RES_summary!G$21)</f>
        <v>126.12419146881808</v>
      </c>
      <c r="H4" s="69">
        <f>IF(RES_hh_tesh_in!H4=0,0,RES_hh_tesh_in!H4/RES_summary!H$21)</f>
        <v>124.11250629426897</v>
      </c>
      <c r="I4" s="69">
        <f>IF(RES_hh_tesh_in!I4=0,0,RES_hh_tesh_in!I4/RES_summary!I$21)</f>
        <v>121.37555477504021</v>
      </c>
      <c r="J4" s="69">
        <f>IF(RES_hh_tesh_in!J4=0,0,RES_hh_tesh_in!J4/RES_summary!J$21)</f>
        <v>115.75332783051194</v>
      </c>
      <c r="K4" s="69">
        <f>IF(RES_hh_tesh_in!K4=0,0,RES_hh_tesh_in!K4/RES_summary!K$21)</f>
        <v>121.10231696715297</v>
      </c>
      <c r="L4" s="69">
        <f>IF(RES_hh_tesh_in!L4=0,0,RES_hh_tesh_in!L4/RES_summary!L$21)</f>
        <v>109.89965188971676</v>
      </c>
      <c r="M4" s="69">
        <f>IF(RES_hh_tesh_in!M4=0,0,RES_hh_tesh_in!M4/RES_summary!M$21)</f>
        <v>101.92037216596107</v>
      </c>
      <c r="N4" s="69">
        <f>IF(RES_hh_tesh_in!N4=0,0,RES_hh_tesh_in!N4/RES_summary!N$21)</f>
        <v>107.14576918605127</v>
      </c>
      <c r="O4" s="69">
        <f>IF(RES_hh_tesh_in!O4=0,0,RES_hh_tesh_in!O4/RES_summary!O$21)</f>
        <v>96.382296404250368</v>
      </c>
      <c r="P4" s="69">
        <f>IF(RES_hh_tesh_in!P4=0,0,RES_hh_tesh_in!P4/RES_summary!P$21)</f>
        <v>90.229708719907308</v>
      </c>
      <c r="Q4" s="69">
        <f>IF(RES_hh_tesh_in!Q4=0,0,RES_hh_tesh_in!Q4/RES_summary!Q$21)</f>
        <v>77.496096008543233</v>
      </c>
      <c r="R4" s="69">
        <f>IF(RES_hh_tesh_in!R4=0,0,RES_hh_tesh_in!R4/RES_summary!R$21)</f>
        <v>78.440183500425277</v>
      </c>
      <c r="S4" s="69">
        <f>IF(RES_hh_tesh_in!S4=0,0,RES_hh_tesh_in!S4/RES_summary!S$21)</f>
        <v>79.272550632957987</v>
      </c>
      <c r="T4" s="69">
        <f>IF(RES_hh_tesh_in!T4=0,0,RES_hh_tesh_in!T4/RES_summary!T$21)</f>
        <v>77.152754841018265</v>
      </c>
      <c r="U4" s="69">
        <f>IF(RES_hh_tesh_in!U4=0,0,RES_hh_tesh_in!U4/RES_summary!U$21)</f>
        <v>69.351204778026627</v>
      </c>
      <c r="V4" s="69">
        <f>IF(RES_hh_tesh_in!V4=0,0,RES_hh_tesh_in!V4/RES_summary!V$21)</f>
        <v>60.785506975402392</v>
      </c>
      <c r="W4" s="69">
        <f>IF(RES_hh_tesh_in!W4=0,0,RES_hh_tesh_in!W4/RES_summary!W$21)</f>
        <v>55.74943668690765</v>
      </c>
      <c r="X4" s="69">
        <f>IF(RES_hh_tesh_in!X4=0,0,RES_hh_tesh_in!X4/RES_summary!X$21)</f>
        <v>39.963583975469881</v>
      </c>
      <c r="Y4" s="69">
        <f>IF(RES_hh_tesh_in!Y4=0,0,RES_hh_tesh_in!Y4/RES_summary!Y$21)</f>
        <v>26.642890101572124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186.34970924898818</v>
      </c>
      <c r="D5" s="72">
        <f>IF(RES_hh_tesh_in!D5=0,0,RES_hh_tesh_in!D5/RES_summary!D$21)</f>
        <v>119.10758974015482</v>
      </c>
      <c r="E5" s="72">
        <f>IF(RES_hh_tesh_in!E5=0,0,RES_hh_tesh_in!E5/RES_summary!E$21)</f>
        <v>114.04359455420969</v>
      </c>
      <c r="F5" s="72">
        <f>IF(RES_hh_tesh_in!F5=0,0,RES_hh_tesh_in!F5/RES_summary!F$21)</f>
        <v>114.46531847249604</v>
      </c>
      <c r="G5" s="72">
        <f>IF(RES_hh_tesh_in!G5=0,0,RES_hh_tesh_in!G5/RES_summary!G$21)</f>
        <v>137.10304961689386</v>
      </c>
      <c r="H5" s="72">
        <f>IF(RES_hh_tesh_in!H5=0,0,RES_hh_tesh_in!H5/RES_summary!H$21)</f>
        <v>118.96420921917445</v>
      </c>
      <c r="I5" s="72">
        <f>IF(RES_hh_tesh_in!I5=0,0,RES_hh_tesh_in!I5/RES_summary!I$21)</f>
        <v>118.62468108253404</v>
      </c>
      <c r="J5" s="72">
        <f>IF(RES_hh_tesh_in!J5=0,0,RES_hh_tesh_in!J5/RES_summary!J$21)</f>
        <v>114.05827259014501</v>
      </c>
      <c r="K5" s="72">
        <f>IF(RES_hh_tesh_in!K5=0,0,RES_hh_tesh_in!K5/RES_summary!K$21)</f>
        <v>113.46124705939233</v>
      </c>
      <c r="L5" s="72">
        <f>IF(RES_hh_tesh_in!L5=0,0,RES_hh_tesh_in!L5/RES_summary!L$21)</f>
        <v>148.26673554243752</v>
      </c>
      <c r="M5" s="72">
        <f>IF(RES_hh_tesh_in!M5=0,0,RES_hh_tesh_in!M5/RES_summary!M$21)</f>
        <v>138.92381123583036</v>
      </c>
      <c r="N5" s="72">
        <f>IF(RES_hh_tesh_in!N5=0,0,RES_hh_tesh_in!N5/RES_summary!N$21)</f>
        <v>84.865580050498323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81.276370100725231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24.28766348260336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124.98346707208904</v>
      </c>
      <c r="D6" s="72">
        <f>IF(RES_hh_tesh_in!D6=0,0,RES_hh_tesh_in!D6/RES_summary!D$21)</f>
        <v>112.02589561263483</v>
      </c>
      <c r="E6" s="72">
        <f>IF(RES_hh_tesh_in!E6=0,0,RES_hh_tesh_in!E6/RES_summary!E$21)</f>
        <v>118.39699260806044</v>
      </c>
      <c r="F6" s="72">
        <f>IF(RES_hh_tesh_in!F6=0,0,RES_hh_tesh_in!F6/RES_summary!F$21)</f>
        <v>116.188010777901</v>
      </c>
      <c r="G6" s="72">
        <f>IF(RES_hh_tesh_in!G6=0,0,RES_hh_tesh_in!G6/RES_summary!G$21)</f>
        <v>128.53344930095818</v>
      </c>
      <c r="H6" s="72">
        <f>IF(RES_hh_tesh_in!H6=0,0,RES_hh_tesh_in!H6/RES_summary!H$21)</f>
        <v>132.54223334519997</v>
      </c>
      <c r="I6" s="72">
        <f>IF(RES_hh_tesh_in!I6=0,0,RES_hh_tesh_in!I6/RES_summary!I$21)</f>
        <v>115.54497326640725</v>
      </c>
      <c r="J6" s="72">
        <f>IF(RES_hh_tesh_in!J6=0,0,RES_hh_tesh_in!J6/RES_summary!J$21)</f>
        <v>119.76928514270369</v>
      </c>
      <c r="K6" s="72">
        <f>IF(RES_hh_tesh_in!K6=0,0,RES_hh_tesh_in!K6/RES_summary!K$21)</f>
        <v>0</v>
      </c>
      <c r="L6" s="72">
        <f>IF(RES_hh_tesh_in!L6=0,0,RES_hh_tesh_in!L6/RES_summary!L$21)</f>
        <v>99.749571119451261</v>
      </c>
      <c r="M6" s="72">
        <f>IF(RES_hh_tesh_in!M6=0,0,RES_hh_tesh_in!M6/RES_summary!M$21)</f>
        <v>100.91768378345623</v>
      </c>
      <c r="N6" s="72">
        <f>IF(RES_hh_tesh_in!N6=0,0,RES_hh_tesh_in!N6/RES_summary!N$21)</f>
        <v>99.373488474848827</v>
      </c>
      <c r="O6" s="72">
        <f>IF(RES_hh_tesh_in!O6=0,0,RES_hh_tesh_in!O6/RES_summary!O$21)</f>
        <v>97.763814345903398</v>
      </c>
      <c r="P6" s="72">
        <f>IF(RES_hh_tesh_in!P6=0,0,RES_hh_tesh_in!P6/RES_summary!P$21)</f>
        <v>104.15741535883114</v>
      </c>
      <c r="Q6" s="72">
        <f>IF(RES_hh_tesh_in!Q6=0,0,RES_hh_tesh_in!Q6/RES_summary!Q$21)</f>
        <v>78.278989782275787</v>
      </c>
      <c r="R6" s="72">
        <f>IF(RES_hh_tesh_in!R6=0,0,RES_hh_tesh_in!R6/RES_summary!R$21)</f>
        <v>76.76805937419013</v>
      </c>
      <c r="S6" s="72">
        <f>IF(RES_hh_tesh_in!S6=0,0,RES_hh_tesh_in!S6/RES_summary!S$21)</f>
        <v>80.664761608035491</v>
      </c>
      <c r="T6" s="72">
        <f>IF(RES_hh_tesh_in!T6=0,0,RES_hh_tesh_in!T6/RES_summary!T$21)</f>
        <v>70.441583831585447</v>
      </c>
      <c r="U6" s="72">
        <f>IF(RES_hh_tesh_in!U6=0,0,RES_hh_tesh_in!U6/RES_summary!U$21)</f>
        <v>62.931144563177789</v>
      </c>
      <c r="V6" s="72">
        <f>IF(RES_hh_tesh_in!V6=0,0,RES_hh_tesh_in!V6/RES_summary!V$21)</f>
        <v>60.841856756649349</v>
      </c>
      <c r="W6" s="72">
        <f>IF(RES_hh_tesh_in!W6=0,0,RES_hh_tesh_in!W6/RES_summary!W$21)</f>
        <v>48.445908357619558</v>
      </c>
      <c r="X6" s="72">
        <f>IF(RES_hh_tesh_in!X6=0,0,RES_hh_tesh_in!X6/RES_summary!X$21)</f>
        <v>35.029791650144659</v>
      </c>
      <c r="Y6" s="72">
        <f>IF(RES_hh_tesh_in!Y6=0,0,RES_hh_tesh_in!Y6/RES_summary!Y$21)</f>
        <v>31.954668443921534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127.53318123709934</v>
      </c>
      <c r="D7" s="72">
        <f>IF(RES_hh_tesh_in!D7=0,0,RES_hh_tesh_in!D7/RES_summary!D$21)</f>
        <v>130.3623553847269</v>
      </c>
      <c r="E7" s="72">
        <f>IF(RES_hh_tesh_in!E7=0,0,RES_hh_tesh_in!E7/RES_summary!E$21)</f>
        <v>114.8723978947297</v>
      </c>
      <c r="F7" s="72">
        <f>IF(RES_hh_tesh_in!F7=0,0,RES_hh_tesh_in!F7/RES_summary!F$21)</f>
        <v>108.72694643076795</v>
      </c>
      <c r="G7" s="72">
        <f>IF(RES_hh_tesh_in!G7=0,0,RES_hh_tesh_in!G7/RES_summary!G$21)</f>
        <v>127.78421917927923</v>
      </c>
      <c r="H7" s="72">
        <f>IF(RES_hh_tesh_in!H7=0,0,RES_hh_tesh_in!H7/RES_summary!H$21)</f>
        <v>128.08645035082861</v>
      </c>
      <c r="I7" s="72">
        <f>IF(RES_hh_tesh_in!I7=0,0,RES_hh_tesh_in!I7/RES_summary!I$21)</f>
        <v>102.21482888157749</v>
      </c>
      <c r="J7" s="72">
        <f>IF(RES_hh_tesh_in!J7=0,0,RES_hh_tesh_in!J7/RES_summary!J$21)</f>
        <v>72.235771740691007</v>
      </c>
      <c r="K7" s="72">
        <f>IF(RES_hh_tesh_in!K7=0,0,RES_hh_tesh_in!K7/RES_summary!K$21)</f>
        <v>134.31932341119915</v>
      </c>
      <c r="L7" s="72">
        <f>IF(RES_hh_tesh_in!L7=0,0,RES_hh_tesh_in!L7/RES_summary!L$21)</f>
        <v>121.09100830860646</v>
      </c>
      <c r="M7" s="72">
        <f>IF(RES_hh_tesh_in!M7=0,0,RES_hh_tesh_in!M7/RES_summary!M$21)</f>
        <v>106.13041665596457</v>
      </c>
      <c r="N7" s="72">
        <f>IF(RES_hh_tesh_in!N7=0,0,RES_hh_tesh_in!N7/RES_summary!N$21)</f>
        <v>101.17805033144136</v>
      </c>
      <c r="O7" s="72">
        <f>IF(RES_hh_tesh_in!O7=0,0,RES_hh_tesh_in!O7/RES_summary!O$21)</f>
        <v>94.379229023216922</v>
      </c>
      <c r="P7" s="72">
        <f>IF(RES_hh_tesh_in!P7=0,0,RES_hh_tesh_in!P7/RES_summary!P$21)</f>
        <v>88.688008407247949</v>
      </c>
      <c r="Q7" s="72">
        <f>IF(RES_hh_tesh_in!Q7=0,0,RES_hh_tesh_in!Q7/RES_summary!Q$21)</f>
        <v>78.189814620063828</v>
      </c>
      <c r="R7" s="72">
        <f>IF(RES_hh_tesh_in!R7=0,0,RES_hh_tesh_in!R7/RES_summary!R$21)</f>
        <v>76.600341260013025</v>
      </c>
      <c r="S7" s="72">
        <f>IF(RES_hh_tesh_in!S7=0,0,RES_hh_tesh_in!S7/RES_summary!S$21)</f>
        <v>77.444763387104501</v>
      </c>
      <c r="T7" s="72">
        <f>IF(RES_hh_tesh_in!T7=0,0,RES_hh_tesh_in!T7/RES_summary!T$21)</f>
        <v>76.163809956657815</v>
      </c>
      <c r="U7" s="72">
        <f>IF(RES_hh_tesh_in!U7=0,0,RES_hh_tesh_in!U7/RES_summary!U$21)</f>
        <v>69.599451517824278</v>
      </c>
      <c r="V7" s="72">
        <f>IF(RES_hh_tesh_in!V7=0,0,RES_hh_tesh_in!V7/RES_summary!V$21)</f>
        <v>63.167194313326974</v>
      </c>
      <c r="W7" s="72">
        <f>IF(RES_hh_tesh_in!W7=0,0,RES_hh_tesh_in!W7/RES_summary!W$21)</f>
        <v>50.628692628299021</v>
      </c>
      <c r="X7" s="72">
        <f>IF(RES_hh_tesh_in!X7=0,0,RES_hh_tesh_in!X7/RES_summary!X$21)</f>
        <v>39.646134846144143</v>
      </c>
      <c r="Y7" s="72">
        <f>IF(RES_hh_tesh_in!Y7=0,0,RES_hh_tesh_in!Y7/RES_summary!Y$21)</f>
        <v>26.996479068833402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123.49568151606867</v>
      </c>
      <c r="D8" s="72">
        <f>IF(RES_hh_tesh_in!D8=0,0,RES_hh_tesh_in!D8/RES_summary!D$21)</f>
        <v>122.79135811089552</v>
      </c>
      <c r="E8" s="72">
        <f>IF(RES_hh_tesh_in!E8=0,0,RES_hh_tesh_in!E8/RES_summary!E$21)</f>
        <v>126.38160200977157</v>
      </c>
      <c r="F8" s="72">
        <f>IF(RES_hh_tesh_in!F8=0,0,RES_hh_tesh_in!F8/RES_summary!F$21)</f>
        <v>125.16666210305824</v>
      </c>
      <c r="G8" s="72">
        <f>IF(RES_hh_tesh_in!G8=0,0,RES_hh_tesh_in!G8/RES_summary!G$21)</f>
        <v>124.19789154221409</v>
      </c>
      <c r="H8" s="72">
        <f>IF(RES_hh_tesh_in!H8=0,0,RES_hh_tesh_in!H8/RES_summary!H$21)</f>
        <v>120.48021930067068</v>
      </c>
      <c r="I8" s="72">
        <f>IF(RES_hh_tesh_in!I8=0,0,RES_hh_tesh_in!I8/RES_summary!I$21)</f>
        <v>122.57062608355538</v>
      </c>
      <c r="J8" s="72">
        <f>IF(RES_hh_tesh_in!J8=0,0,RES_hh_tesh_in!J8/RES_summary!J$21)</f>
        <v>118.02836906061111</v>
      </c>
      <c r="K8" s="72">
        <f>IF(RES_hh_tesh_in!K8=0,0,RES_hh_tesh_in!K8/RES_summary!K$21)</f>
        <v>106.01317256755868</v>
      </c>
      <c r="L8" s="72">
        <f>IF(RES_hh_tesh_in!L8=0,0,RES_hh_tesh_in!L8/RES_summary!L$21)</f>
        <v>121.42419213769026</v>
      </c>
      <c r="M8" s="72">
        <f>IF(RES_hh_tesh_in!M8=0,0,RES_hh_tesh_in!M8/RES_summary!M$21)</f>
        <v>102.65547591447672</v>
      </c>
      <c r="N8" s="72">
        <f>IF(RES_hh_tesh_in!N8=0,0,RES_hh_tesh_in!N8/RES_summary!N$21)</f>
        <v>100.64974143546503</v>
      </c>
      <c r="O8" s="72">
        <f>IF(RES_hh_tesh_in!O8=0,0,RES_hh_tesh_in!O8/RES_summary!O$21)</f>
        <v>92.808459498002293</v>
      </c>
      <c r="P8" s="72">
        <f>IF(RES_hh_tesh_in!P8=0,0,RES_hh_tesh_in!P8/RES_summary!P$21)</f>
        <v>87.625429776115695</v>
      </c>
      <c r="Q8" s="72">
        <f>IF(RES_hh_tesh_in!Q8=0,0,RES_hh_tesh_in!Q8/RES_summary!Q$21)</f>
        <v>78.081908047328412</v>
      </c>
      <c r="R8" s="72">
        <f>IF(RES_hh_tesh_in!R8=0,0,RES_hh_tesh_in!R8/RES_summary!R$21)</f>
        <v>78.312483279118894</v>
      </c>
      <c r="S8" s="72">
        <f>IF(RES_hh_tesh_in!S8=0,0,RES_hh_tesh_in!S8/RES_summary!S$21)</f>
        <v>78.613815128177791</v>
      </c>
      <c r="T8" s="72">
        <f>IF(RES_hh_tesh_in!T8=0,0,RES_hh_tesh_in!T8/RES_summary!T$21)</f>
        <v>78.607139968230314</v>
      </c>
      <c r="U8" s="72">
        <f>IF(RES_hh_tesh_in!U8=0,0,RES_hh_tesh_in!U8/RES_summary!U$21)</f>
        <v>68.689906143491442</v>
      </c>
      <c r="V8" s="72">
        <f>IF(RES_hh_tesh_in!V8=0,0,RES_hh_tesh_in!V8/RES_summary!V$21)</f>
        <v>61.909972338803193</v>
      </c>
      <c r="W8" s="72">
        <f>IF(RES_hh_tesh_in!W8=0,0,RES_hh_tesh_in!W8/RES_summary!W$21)</f>
        <v>55.935049840080886</v>
      </c>
      <c r="X8" s="72">
        <f>IF(RES_hh_tesh_in!X8=0,0,RES_hh_tesh_in!X8/RES_summary!X$21)</f>
        <v>40.96260483325409</v>
      </c>
      <c r="Y8" s="72">
        <f>IF(RES_hh_tesh_in!Y8=0,0,RES_hh_tesh_in!Y8/RES_summary!Y$21)</f>
        <v>24.174364377377163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127.18123500040279</v>
      </c>
      <c r="D9" s="72">
        <f>IF(RES_hh_tesh_in!D9=0,0,RES_hh_tesh_in!D9/RES_summary!D$21)</f>
        <v>122.74919173909286</v>
      </c>
      <c r="E9" s="72">
        <f>IF(RES_hh_tesh_in!E9=0,0,RES_hh_tesh_in!E9/RES_summary!E$21)</f>
        <v>128.34163734483957</v>
      </c>
      <c r="F9" s="72">
        <f>IF(RES_hh_tesh_in!F9=0,0,RES_hh_tesh_in!F9/RES_summary!F$21)</f>
        <v>125.52675403151513</v>
      </c>
      <c r="G9" s="72">
        <f>IF(RES_hh_tesh_in!G9=0,0,RES_hh_tesh_in!G9/RES_summary!G$21)</f>
        <v>124.51428699628993</v>
      </c>
      <c r="H9" s="72">
        <f>IF(RES_hh_tesh_in!H9=0,0,RES_hh_tesh_in!H9/RES_summary!H$21)</f>
        <v>123.24160978171068</v>
      </c>
      <c r="I9" s="72">
        <f>IF(RES_hh_tesh_in!I9=0,0,RES_hh_tesh_in!I9/RES_summary!I$21)</f>
        <v>119.91972328496793</v>
      </c>
      <c r="J9" s="72">
        <f>IF(RES_hh_tesh_in!J9=0,0,RES_hh_tesh_in!J9/RES_summary!J$21)</f>
        <v>119.65299692455758</v>
      </c>
      <c r="K9" s="72">
        <f>IF(RES_hh_tesh_in!K9=0,0,RES_hh_tesh_in!K9/RES_summary!K$21)</f>
        <v>133.18230408979809</v>
      </c>
      <c r="L9" s="72">
        <f>IF(RES_hh_tesh_in!L9=0,0,RES_hh_tesh_in!L9/RES_summary!L$21)</f>
        <v>96.047719958649637</v>
      </c>
      <c r="M9" s="72">
        <f>IF(RES_hh_tesh_in!M9=0,0,RES_hh_tesh_in!M9/RES_summary!M$21)</f>
        <v>101.90763316288408</v>
      </c>
      <c r="N9" s="72">
        <f>IF(RES_hh_tesh_in!N9=0,0,RES_hh_tesh_in!N9/RES_summary!N$21)</f>
        <v>109.11938928116466</v>
      </c>
      <c r="O9" s="72">
        <f>IF(RES_hh_tesh_in!O9=0,0,RES_hh_tesh_in!O9/RES_summary!O$21)</f>
        <v>95.41890611427786</v>
      </c>
      <c r="P9" s="72">
        <f>IF(RES_hh_tesh_in!P9=0,0,RES_hh_tesh_in!P9/RES_summary!P$21)</f>
        <v>91.589085505235346</v>
      </c>
      <c r="Q9" s="72">
        <f>IF(RES_hh_tesh_in!Q9=0,0,RES_hh_tesh_in!Q9/RES_summary!Q$21)</f>
        <v>73.234521124828618</v>
      </c>
      <c r="R9" s="72">
        <f>IF(RES_hh_tesh_in!R9=0,0,RES_hh_tesh_in!R9/RES_summary!R$21)</f>
        <v>70.292638730910596</v>
      </c>
      <c r="S9" s="72">
        <f>IF(RES_hh_tesh_in!S9=0,0,RES_hh_tesh_in!S9/RES_summary!S$21)</f>
        <v>76.153266569896289</v>
      </c>
      <c r="T9" s="72">
        <f>IF(RES_hh_tesh_in!T9=0,0,RES_hh_tesh_in!T9/RES_summary!T$21)</f>
        <v>77.382383084952934</v>
      </c>
      <c r="U9" s="72">
        <f>IF(RES_hh_tesh_in!U9=0,0,RES_hh_tesh_in!U9/RES_summary!U$21)</f>
        <v>70.964069371051508</v>
      </c>
      <c r="V9" s="72">
        <f>IF(RES_hh_tesh_in!V9=0,0,RES_hh_tesh_in!V9/RES_summary!V$21)</f>
        <v>60.880985162913731</v>
      </c>
      <c r="W9" s="72">
        <f>IF(RES_hh_tesh_in!W9=0,0,RES_hh_tesh_in!W9/RES_summary!W$21)</f>
        <v>53.011446860984798</v>
      </c>
      <c r="X9" s="72">
        <f>IF(RES_hh_tesh_in!X9=0,0,RES_hh_tesh_in!X9/RES_summary!X$21)</f>
        <v>39.658715187971254</v>
      </c>
      <c r="Y9" s="72">
        <f>IF(RES_hh_tesh_in!Y9=0,0,RES_hh_tesh_in!Y9/RES_summary!Y$21)</f>
        <v>26.532136051901347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126.38085988393138</v>
      </c>
      <c r="D11" s="72">
        <f>IF(RES_hh_tesh_in!D11=0,0,RES_hh_tesh_in!D11/RES_summary!D$21)</f>
        <v>126.76964879473591</v>
      </c>
      <c r="E11" s="72">
        <f>IF(RES_hh_tesh_in!E11=0,0,RES_hh_tesh_in!E11/RES_summary!E$21)</f>
        <v>131.44231109170994</v>
      </c>
      <c r="F11" s="72">
        <f>IF(RES_hh_tesh_in!F11=0,0,RES_hh_tesh_in!F11/RES_summary!F$21)</f>
        <v>122.52552941593078</v>
      </c>
      <c r="G11" s="72">
        <f>IF(RES_hh_tesh_in!G11=0,0,RES_hh_tesh_in!G11/RES_summary!G$21)</f>
        <v>125.71048719738009</v>
      </c>
      <c r="H11" s="72">
        <f>IF(RES_hh_tesh_in!H11=0,0,RES_hh_tesh_in!H11/RES_summary!H$21)</f>
        <v>123.71062760185255</v>
      </c>
      <c r="I11" s="72">
        <f>IF(RES_hh_tesh_in!I11=0,0,RES_hh_tesh_in!I11/RES_summary!I$21)</f>
        <v>122.02172254987953</v>
      </c>
      <c r="J11" s="72">
        <f>IF(RES_hh_tesh_in!J11=0,0,RES_hh_tesh_in!J11/RES_summary!J$21)</f>
        <v>112.91019585091831</v>
      </c>
      <c r="K11" s="72">
        <f>IF(RES_hh_tesh_in!K11=0,0,RES_hh_tesh_in!K11/RES_summary!K$21)</f>
        <v>109.50307925180519</v>
      </c>
      <c r="L11" s="72">
        <f>IF(RES_hh_tesh_in!L11=0,0,RES_hh_tesh_in!L11/RES_summary!L$21)</f>
        <v>118.96240990476836</v>
      </c>
      <c r="M11" s="72">
        <f>IF(RES_hh_tesh_in!M11=0,0,RES_hh_tesh_in!M11/RES_summary!M$21)</f>
        <v>99.710039286533146</v>
      </c>
      <c r="N11" s="72">
        <f>IF(RES_hh_tesh_in!N11=0,0,RES_hh_tesh_in!N11/RES_summary!N$21)</f>
        <v>104.25408024624581</v>
      </c>
      <c r="O11" s="72">
        <f>IF(RES_hh_tesh_in!O11=0,0,RES_hh_tesh_in!O11/RES_summary!O$21)</f>
        <v>96.715406392504306</v>
      </c>
      <c r="P11" s="72">
        <f>IF(RES_hh_tesh_in!P11=0,0,RES_hh_tesh_in!P11/RES_summary!P$21)</f>
        <v>88.145157795524284</v>
      </c>
      <c r="Q11" s="72">
        <f>IF(RES_hh_tesh_in!Q11=0,0,RES_hh_tesh_in!Q11/RES_summary!Q$21)</f>
        <v>82.594346829287772</v>
      </c>
      <c r="R11" s="72">
        <f>IF(RES_hh_tesh_in!R11=0,0,RES_hh_tesh_in!R11/RES_summary!R$21)</f>
        <v>86.105943273477408</v>
      </c>
      <c r="S11" s="72">
        <f>IF(RES_hh_tesh_in!S11=0,0,RES_hh_tesh_in!S11/RES_summary!S$21)</f>
        <v>81.284185628028823</v>
      </c>
      <c r="T11" s="72">
        <f>IF(RES_hh_tesh_in!T11=0,0,RES_hh_tesh_in!T11/RES_summary!T$21)</f>
        <v>75.173947940396062</v>
      </c>
      <c r="U11" s="72">
        <f>IF(RES_hh_tesh_in!U11=0,0,RES_hh_tesh_in!U11/RES_summary!U$21)</f>
        <v>67.431949198730891</v>
      </c>
      <c r="V11" s="72">
        <f>IF(RES_hh_tesh_in!V11=0,0,RES_hh_tesh_in!V11/RES_summary!V$21)</f>
        <v>58.801969286566326</v>
      </c>
      <c r="W11" s="72">
        <f>IF(RES_hh_tesh_in!W11=0,0,RES_hh_tesh_in!W11/RES_summary!W$21)</f>
        <v>57.420951538931092</v>
      </c>
      <c r="X11" s="72">
        <f>IF(RES_hh_tesh_in!X11=0,0,RES_hh_tesh_in!X11/RES_summary!X$21)</f>
        <v>39.67988490088279</v>
      </c>
      <c r="Y11" s="72">
        <f>IF(RES_hh_tesh_in!Y11=0,0,RES_hh_tesh_in!Y11/RES_summary!Y$21)</f>
        <v>26.253068876900681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67.879330085087915</v>
      </c>
      <c r="S12" s="72">
        <f>IF(RES_hh_tesh_in!S12=0,0,RES_hh_tesh_in!S12/RES_summary!S$21)</f>
        <v>70.090533990446076</v>
      </c>
      <c r="T12" s="72">
        <f>IF(RES_hh_tesh_in!T12=0,0,RES_hh_tesh_in!T12/RES_summary!T$21)</f>
        <v>75.239562666732922</v>
      </c>
      <c r="U12" s="72">
        <f>IF(RES_hh_tesh_in!U12=0,0,RES_hh_tesh_in!U12/RES_summary!U$21)</f>
        <v>72.968164332069819</v>
      </c>
      <c r="V12" s="72">
        <f>IF(RES_hh_tesh_in!V12=0,0,RES_hh_tesh_in!V12/RES_summary!V$21)</f>
        <v>69.892510800562263</v>
      </c>
      <c r="W12" s="72">
        <f>IF(RES_hh_tesh_in!W12=0,0,RES_hh_tesh_in!W12/RES_summary!W$21)</f>
        <v>60.813801894815754</v>
      </c>
      <c r="X12" s="72">
        <f>IF(RES_hh_tesh_in!X12=0,0,RES_hh_tesh_in!X12/RES_summary!X$21)</f>
        <v>42.085171233158931</v>
      </c>
      <c r="Y12" s="72">
        <f>IF(RES_hh_tesh_in!Y12=0,0,RES_hh_tesh_in!Y12/RES_summary!Y$21)</f>
        <v>27.409971750938549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126.36527131307537</v>
      </c>
      <c r="D13" s="74">
        <f>IF(RES_hh_tesh_in!D13=0,0,RES_hh_tesh_in!D13/RES_summary!D$21)</f>
        <v>114.59054978978692</v>
      </c>
      <c r="E13" s="74">
        <f>IF(RES_hh_tesh_in!E13=0,0,RES_hh_tesh_in!E13/RES_summary!E$21)</f>
        <v>125.15731044628708</v>
      </c>
      <c r="F13" s="74">
        <f>IF(RES_hh_tesh_in!F13=0,0,RES_hh_tesh_in!F13/RES_summary!F$21)</f>
        <v>126.22888227818252</v>
      </c>
      <c r="G13" s="74">
        <f>IF(RES_hh_tesh_in!G13=0,0,RES_hh_tesh_in!G13/RES_summary!G$21)</f>
        <v>94.240577232601879</v>
      </c>
      <c r="H13" s="74">
        <f>IF(RES_hh_tesh_in!H13=0,0,RES_hh_tesh_in!H13/RES_summary!H$21)</f>
        <v>115.51922168071292</v>
      </c>
      <c r="I13" s="74">
        <f>IF(RES_hh_tesh_in!I13=0,0,RES_hh_tesh_in!I13/RES_summary!I$21)</f>
        <v>143.93600743125242</v>
      </c>
      <c r="J13" s="74">
        <f>IF(RES_hh_tesh_in!J13=0,0,RES_hh_tesh_in!J13/RES_summary!J$21)</f>
        <v>115.31433286591857</v>
      </c>
      <c r="K13" s="74">
        <f>IF(RES_hh_tesh_in!K13=0,0,RES_hh_tesh_in!K13/RES_summary!K$21)</f>
        <v>124.14040883906917</v>
      </c>
      <c r="L13" s="74">
        <f>IF(RES_hh_tesh_in!L13=0,0,RES_hh_tesh_in!L13/RES_summary!L$21)</f>
        <v>85.564959693240581</v>
      </c>
      <c r="M13" s="74">
        <f>IF(RES_hh_tesh_in!M13=0,0,RES_hh_tesh_in!M13/RES_summary!M$21)</f>
        <v>43.452317116112653</v>
      </c>
      <c r="N13" s="74">
        <f>IF(RES_hh_tesh_in!N13=0,0,RES_hh_tesh_in!N13/RES_summary!N$21)</f>
        <v>126.73826134662731</v>
      </c>
      <c r="O13" s="74">
        <f>IF(RES_hh_tesh_in!O13=0,0,RES_hh_tesh_in!O13/RES_summary!O$21)</f>
        <v>87.382064859448974</v>
      </c>
      <c r="P13" s="74">
        <f>IF(RES_hh_tesh_in!P13=0,0,RES_hh_tesh_in!P13/RES_summary!P$21)</f>
        <v>153.75506560465419</v>
      </c>
      <c r="Q13" s="74">
        <f>IF(RES_hh_tesh_in!Q13=0,0,RES_hh_tesh_in!Q13/RES_summary!Q$21)</f>
        <v>109.74982967430725</v>
      </c>
      <c r="R13" s="74">
        <f>IF(RES_hh_tesh_in!R13=0,0,RES_hh_tesh_in!R13/RES_summary!R$21)</f>
        <v>109.83473197636069</v>
      </c>
      <c r="S13" s="74">
        <f>IF(RES_hh_tesh_in!S13=0,0,RES_hh_tesh_in!S13/RES_summary!S$21)</f>
        <v>68.205203305436072</v>
      </c>
      <c r="T13" s="74">
        <f>IF(RES_hh_tesh_in!T13=0,0,RES_hh_tesh_in!T13/RES_summary!T$21)</f>
        <v>62.48279134550905</v>
      </c>
      <c r="U13" s="74">
        <f>IF(RES_hh_tesh_in!U13=0,0,RES_hh_tesh_in!U13/RES_summary!U$21)</f>
        <v>53.933544493186872</v>
      </c>
      <c r="V13" s="74">
        <f>IF(RES_hh_tesh_in!V13=0,0,RES_hh_tesh_in!V13/RES_summary!V$21)</f>
        <v>69.508266184686761</v>
      </c>
      <c r="W13" s="74">
        <f>IF(RES_hh_tesh_in!W13=0,0,RES_hh_tesh_in!W13/RES_summary!W$21)</f>
        <v>56.367568583576819</v>
      </c>
      <c r="X13" s="74">
        <f>IF(RES_hh_tesh_in!X13=0,0,RES_hh_tesh_in!X13/RES_summary!X$21)</f>
        <v>37.771124182163128</v>
      </c>
      <c r="Y13" s="74">
        <f>IF(RES_hh_tesh_in!Y13=0,0,RES_hh_tesh_in!Y13/RES_summary!Y$21)</f>
        <v>25.324373988369867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1.0422551308577654</v>
      </c>
      <c r="D14" s="76">
        <f>IF(RES_hh_tesh_in!D14=0,0,RES_hh_tesh_in!D14/RES_summary!D$21)</f>
        <v>1.0865005568389903</v>
      </c>
      <c r="E14" s="76">
        <f>IF(RES_hh_tesh_in!E14=0,0,RES_hh_tesh_in!E14/RES_summary!E$21)</f>
        <v>1.0930830828979041</v>
      </c>
      <c r="F14" s="76">
        <f>IF(RES_hh_tesh_in!F14=0,0,RES_hh_tesh_in!F14/RES_summary!F$21)</f>
        <v>1.0872820091860229</v>
      </c>
      <c r="G14" s="76">
        <f>IF(RES_hh_tesh_in!G14=0,0,RES_hh_tesh_in!G14/RES_summary!G$21)</f>
        <v>1.0346631369358348</v>
      </c>
      <c r="H14" s="76">
        <f>IF(RES_hh_tesh_in!H14=0,0,RES_hh_tesh_in!H14/RES_summary!H$21)</f>
        <v>0.99236410339689662</v>
      </c>
      <c r="I14" s="76">
        <f>IF(RES_hh_tesh_in!I14=0,0,RES_hh_tesh_in!I14/RES_summary!I$21)</f>
        <v>0.94241350948480018</v>
      </c>
      <c r="J14" s="76">
        <f>IF(RES_hh_tesh_in!J14=0,0,RES_hh_tesh_in!J14/RES_summary!J$21)</f>
        <v>0.85220732344109817</v>
      </c>
      <c r="K14" s="76">
        <f>IF(RES_hh_tesh_in!K14=0,0,RES_hh_tesh_in!K14/RES_summary!K$21)</f>
        <v>0.90322110009961465</v>
      </c>
      <c r="L14" s="76">
        <f>IF(RES_hh_tesh_in!L14=0,0,RES_hh_tesh_in!L14/RES_summary!L$21)</f>
        <v>0.82586133878946499</v>
      </c>
      <c r="M14" s="76">
        <f>IF(RES_hh_tesh_in!M14=0,0,RES_hh_tesh_in!M14/RES_summary!M$21)</f>
        <v>0.68025409533478687</v>
      </c>
      <c r="N14" s="76">
        <f>IF(RES_hh_tesh_in!N14=0,0,RES_hh_tesh_in!N14/RES_summary!N$21)</f>
        <v>0.72111806931365652</v>
      </c>
      <c r="O14" s="76">
        <f>IF(RES_hh_tesh_in!O14=0,0,RES_hh_tesh_in!O14/RES_summary!O$21)</f>
        <v>0.63607706258304364</v>
      </c>
      <c r="P14" s="76">
        <f>IF(RES_hh_tesh_in!P14=0,0,RES_hh_tesh_in!P14/RES_summary!P$21)</f>
        <v>0.68920585124935296</v>
      </c>
      <c r="Q14" s="76">
        <f>IF(RES_hh_tesh_in!Q14=0,0,RES_hh_tesh_in!Q14/RES_summary!Q$21)</f>
        <v>0.75302721989626309</v>
      </c>
      <c r="R14" s="76">
        <f>IF(RES_hh_tesh_in!R14=0,0,RES_hh_tesh_in!R14/RES_summary!R$21)</f>
        <v>0.62077427813546748</v>
      </c>
      <c r="S14" s="76">
        <f>IF(RES_hh_tesh_in!S14=0,0,RES_hh_tesh_in!S14/RES_summary!S$21)</f>
        <v>0.54148196293213846</v>
      </c>
      <c r="T14" s="76">
        <f>IF(RES_hh_tesh_in!T14=0,0,RES_hh_tesh_in!T14/RES_summary!T$21)</f>
        <v>0.562240306199288</v>
      </c>
      <c r="U14" s="76">
        <f>IF(RES_hh_tesh_in!U14=0,0,RES_hh_tesh_in!U14/RES_summary!U$21)</f>
        <v>0.45974777533439792</v>
      </c>
      <c r="V14" s="76">
        <f>IF(RES_hh_tesh_in!V14=0,0,RES_hh_tesh_in!V14/RES_summary!V$21)</f>
        <v>0.45888732407008326</v>
      </c>
      <c r="W14" s="76">
        <f>IF(RES_hh_tesh_in!W14=0,0,RES_hh_tesh_in!W14/RES_summary!W$21)</f>
        <v>0.33822774962970381</v>
      </c>
      <c r="X14" s="76">
        <f>IF(RES_hh_tesh_in!X14=0,0,RES_hh_tesh_in!X14/RES_summary!X$21)</f>
        <v>0.26112069955001405</v>
      </c>
      <c r="Y14" s="76">
        <f>IF(RES_hh_tesh_in!Y14=0,0,RES_hh_tesh_in!Y14/RES_summary!Y$21)</f>
        <v>0.17299274527394246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2.2548738540836618E-4</v>
      </c>
      <c r="D15" s="69">
        <f>IF(RES_hh_tesh_in!D15=0,0,RES_hh_tesh_in!D15/RES_summary!D$21)</f>
        <v>1.2749068421853906E-3</v>
      </c>
      <c r="E15" s="69">
        <f>IF(RES_hh_tesh_in!E15=0,0,RES_hh_tesh_in!E15/RES_summary!E$21)</f>
        <v>2.6226874298223915E-3</v>
      </c>
      <c r="F15" s="69">
        <f>IF(RES_hh_tesh_in!F15=0,0,RES_hh_tesh_in!F15/RES_summary!F$21)</f>
        <v>4.1000378940179863E-3</v>
      </c>
      <c r="G15" s="69">
        <f>IF(RES_hh_tesh_in!G15=0,0,RES_hh_tesh_in!G15/RES_summary!G$21)</f>
        <v>6.4433789711553866E-3</v>
      </c>
      <c r="H15" s="69">
        <f>IF(RES_hh_tesh_in!H15=0,0,RES_hh_tesh_in!H15/RES_summary!H$21)</f>
        <v>2.4243223271400435E-2</v>
      </c>
      <c r="I15" s="69">
        <f>IF(RES_hh_tesh_in!I15=0,0,RES_hh_tesh_in!I15/RES_summary!I$21)</f>
        <v>2.7572984661153214E-2</v>
      </c>
      <c r="J15" s="69">
        <f>IF(RES_hh_tesh_in!J15=0,0,RES_hh_tesh_in!J15/RES_summary!J$21)</f>
        <v>3.8605531912483643E-2</v>
      </c>
      <c r="K15" s="69">
        <f>IF(RES_hh_tesh_in!K15=0,0,RES_hh_tesh_in!K15/RES_summary!K$21)</f>
        <v>3.7361851183607395E-2</v>
      </c>
      <c r="L15" s="69">
        <f>IF(RES_hh_tesh_in!L15=0,0,RES_hh_tesh_in!L15/RES_summary!L$21)</f>
        <v>0.1301582514990873</v>
      </c>
      <c r="M15" s="69">
        <f>IF(RES_hh_tesh_in!M15=0,0,RES_hh_tesh_in!M15/RES_summary!M$21)</f>
        <v>7.1253715895506248E-2</v>
      </c>
      <c r="N15" s="69">
        <f>IF(RES_hh_tesh_in!N15=0,0,RES_hh_tesh_in!N15/RES_summary!N$21)</f>
        <v>6.6159515764891264E-2</v>
      </c>
      <c r="O15" s="69">
        <f>IF(RES_hh_tesh_in!O15=0,0,RES_hh_tesh_in!O15/RES_summary!O$21)</f>
        <v>6.6526162594753371E-2</v>
      </c>
      <c r="P15" s="69">
        <f>IF(RES_hh_tesh_in!P15=0,0,RES_hh_tesh_in!P15/RES_summary!P$21)</f>
        <v>7.4387110140297738E-2</v>
      </c>
      <c r="Q15" s="69">
        <f>IF(RES_hh_tesh_in!Q15=0,0,RES_hh_tesh_in!Q15/RES_summary!Q$21)</f>
        <v>4.8025142587406318E-2</v>
      </c>
      <c r="R15" s="69">
        <f>IF(RES_hh_tesh_in!R15=0,0,RES_hh_tesh_in!R15/RES_summary!R$21)</f>
        <v>6.3454496191862345E-2</v>
      </c>
      <c r="S15" s="69">
        <f>IF(RES_hh_tesh_in!S15=0,0,RES_hh_tesh_in!S15/RES_summary!S$21)</f>
        <v>4.7704455906642663E-2</v>
      </c>
      <c r="T15" s="69">
        <f>IF(RES_hh_tesh_in!T15=0,0,RES_hh_tesh_in!T15/RES_summary!T$21)</f>
        <v>6.171994076293915E-2</v>
      </c>
      <c r="U15" s="69">
        <f>IF(RES_hh_tesh_in!U15=0,0,RES_hh_tesh_in!U15/RES_summary!U$21)</f>
        <v>4.8352909879074105E-2</v>
      </c>
      <c r="V15" s="69">
        <f>IF(RES_hh_tesh_in!V15=0,0,RES_hh_tesh_in!V15/RES_summary!V$21)</f>
        <v>0.10553339155447275</v>
      </c>
      <c r="W15" s="69">
        <f>IF(RES_hh_tesh_in!W15=0,0,RES_hh_tesh_in!W15/RES_summary!W$21)</f>
        <v>0.11470869179221037</v>
      </c>
      <c r="X15" s="69">
        <f>IF(RES_hh_tesh_in!X15=0,0,RES_hh_tesh_in!X15/RES_summary!X$21)</f>
        <v>0.26173933297322716</v>
      </c>
      <c r="Y15" s="69">
        <f>IF(RES_hh_tesh_in!Y15=0,0,RES_hh_tesh_in!Y15/RES_summary!Y$21)</f>
        <v>0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2.2548738540836618E-4</v>
      </c>
      <c r="D16" s="72">
        <f>IF(RES_hh_tesh_in!D16=0,0,RES_hh_tesh_in!D16/RES_summary!D$21)</f>
        <v>1.2749068421853906E-3</v>
      </c>
      <c r="E16" s="72">
        <f>IF(RES_hh_tesh_in!E16=0,0,RES_hh_tesh_in!E16/RES_summary!E$21)</f>
        <v>2.6226874298223915E-3</v>
      </c>
      <c r="F16" s="72">
        <f>IF(RES_hh_tesh_in!F16=0,0,RES_hh_tesh_in!F16/RES_summary!F$21)</f>
        <v>4.1000378940179863E-3</v>
      </c>
      <c r="G16" s="72">
        <f>IF(RES_hh_tesh_in!G16=0,0,RES_hh_tesh_in!G16/RES_summary!G$21)</f>
        <v>6.4433789711553866E-3</v>
      </c>
      <c r="H16" s="72">
        <f>IF(RES_hh_tesh_in!H16=0,0,RES_hh_tesh_in!H16/RES_summary!H$21)</f>
        <v>2.4243223271400435E-2</v>
      </c>
      <c r="I16" s="72">
        <f>IF(RES_hh_tesh_in!I16=0,0,RES_hh_tesh_in!I16/RES_summary!I$21)</f>
        <v>2.7572984661153214E-2</v>
      </c>
      <c r="J16" s="72">
        <f>IF(RES_hh_tesh_in!J16=0,0,RES_hh_tesh_in!J16/RES_summary!J$21)</f>
        <v>3.8605531912483643E-2</v>
      </c>
      <c r="K16" s="72">
        <f>IF(RES_hh_tesh_in!K16=0,0,RES_hh_tesh_in!K16/RES_summary!K$21)</f>
        <v>3.7361851183607395E-2</v>
      </c>
      <c r="L16" s="72">
        <f>IF(RES_hh_tesh_in!L16=0,0,RES_hh_tesh_in!L16/RES_summary!L$21)</f>
        <v>0.1301582514990873</v>
      </c>
      <c r="M16" s="72">
        <f>IF(RES_hh_tesh_in!M16=0,0,RES_hh_tesh_in!M16/RES_summary!M$21)</f>
        <v>7.1253715895506248E-2</v>
      </c>
      <c r="N16" s="72">
        <f>IF(RES_hh_tesh_in!N16=0,0,RES_hh_tesh_in!N16/RES_summary!N$21)</f>
        <v>6.6159515764891264E-2</v>
      </c>
      <c r="O16" s="72">
        <f>IF(RES_hh_tesh_in!O16=0,0,RES_hh_tesh_in!O16/RES_summary!O$21)</f>
        <v>6.6526162594753371E-2</v>
      </c>
      <c r="P16" s="72">
        <f>IF(RES_hh_tesh_in!P16=0,0,RES_hh_tesh_in!P16/RES_summary!P$21)</f>
        <v>7.4387110140297738E-2</v>
      </c>
      <c r="Q16" s="72">
        <f>IF(RES_hh_tesh_in!Q16=0,0,RES_hh_tesh_in!Q16/RES_summary!Q$21)</f>
        <v>4.8025142587406318E-2</v>
      </c>
      <c r="R16" s="72">
        <f>IF(RES_hh_tesh_in!R16=0,0,RES_hh_tesh_in!R16/RES_summary!R$21)</f>
        <v>6.3454496191862345E-2</v>
      </c>
      <c r="S16" s="72">
        <f>IF(RES_hh_tesh_in!S16=0,0,RES_hh_tesh_in!S16/RES_summary!S$21)</f>
        <v>4.7704455906642663E-2</v>
      </c>
      <c r="T16" s="72">
        <f>IF(RES_hh_tesh_in!T16=0,0,RES_hh_tesh_in!T16/RES_summary!T$21)</f>
        <v>6.171994076293915E-2</v>
      </c>
      <c r="U16" s="72">
        <f>IF(RES_hh_tesh_in!U16=0,0,RES_hh_tesh_in!U16/RES_summary!U$21)</f>
        <v>4.8352909879074105E-2</v>
      </c>
      <c r="V16" s="72">
        <f>IF(RES_hh_tesh_in!V16=0,0,RES_hh_tesh_in!V16/RES_summary!V$21)</f>
        <v>0.10553339155447275</v>
      </c>
      <c r="W16" s="72">
        <f>IF(RES_hh_tesh_in!W16=0,0,RES_hh_tesh_in!W16/RES_summary!W$21)</f>
        <v>0.11470869179221037</v>
      </c>
      <c r="X16" s="72">
        <f>IF(RES_hh_tesh_in!X16=0,0,RES_hh_tesh_in!X16/RES_summary!X$21)</f>
        <v>0.26173933297322716</v>
      </c>
      <c r="Y16" s="72">
        <f>IF(RES_hh_tesh_in!Y16=0,0,RES_hh_tesh_in!Y16/RES_summary!Y$21)</f>
        <v>0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21.926954876592493</v>
      </c>
      <c r="D17" s="69">
        <f>IF(RES_hh_tesh_in!D17=0,0,RES_hh_tesh_in!D17/RES_summary!D$21)</f>
        <v>21.447547613959603</v>
      </c>
      <c r="E17" s="69">
        <f>IF(RES_hh_tesh_in!E17=0,0,RES_hh_tesh_in!E17/RES_summary!E$21)</f>
        <v>21.573735174239804</v>
      </c>
      <c r="F17" s="69">
        <f>IF(RES_hh_tesh_in!F17=0,0,RES_hh_tesh_in!F17/RES_summary!F$21)</f>
        <v>19.786567204403678</v>
      </c>
      <c r="G17" s="69">
        <f>IF(RES_hh_tesh_in!G17=0,0,RES_hh_tesh_in!G17/RES_summary!G$21)</f>
        <v>20.548029194582124</v>
      </c>
      <c r="H17" s="69">
        <f>IF(RES_hh_tesh_in!H17=0,0,RES_hh_tesh_in!H17/RES_summary!H$21)</f>
        <v>21.896027034508904</v>
      </c>
      <c r="I17" s="69">
        <f>IF(RES_hh_tesh_in!I17=0,0,RES_hh_tesh_in!I17/RES_summary!I$21)</f>
        <v>21.536505602048013</v>
      </c>
      <c r="J17" s="69">
        <f>IF(RES_hh_tesh_in!J17=0,0,RES_hh_tesh_in!J17/RES_summary!J$21)</f>
        <v>23.681177992737556</v>
      </c>
      <c r="K17" s="69">
        <f>IF(RES_hh_tesh_in!K17=0,0,RES_hh_tesh_in!K17/RES_summary!K$21)</f>
        <v>22.421404743196355</v>
      </c>
      <c r="L17" s="69">
        <f>IF(RES_hh_tesh_in!L17=0,0,RES_hh_tesh_in!L17/RES_summary!L$21)</f>
        <v>23.671921249048065</v>
      </c>
      <c r="M17" s="69">
        <f>IF(RES_hh_tesh_in!M17=0,0,RES_hh_tesh_in!M17/RES_summary!M$21)</f>
        <v>22.08277716952195</v>
      </c>
      <c r="N17" s="69">
        <f>IF(RES_hh_tesh_in!N17=0,0,RES_hh_tesh_in!N17/RES_summary!N$21)</f>
        <v>22.787274099969444</v>
      </c>
      <c r="O17" s="69">
        <f>IF(RES_hh_tesh_in!O17=0,0,RES_hh_tesh_in!O17/RES_summary!O$21)</f>
        <v>22.174803503429143</v>
      </c>
      <c r="P17" s="69">
        <f>IF(RES_hh_tesh_in!P17=0,0,RES_hh_tesh_in!P17/RES_summary!P$21)</f>
        <v>19.923860921498449</v>
      </c>
      <c r="Q17" s="69">
        <f>IF(RES_hh_tesh_in!Q17=0,0,RES_hh_tesh_in!Q17/RES_summary!Q$21)</f>
        <v>21.079118706796951</v>
      </c>
      <c r="R17" s="69">
        <f>IF(RES_hh_tesh_in!R17=0,0,RES_hh_tesh_in!R17/RES_summary!R$21)</f>
        <v>22.373548210061575</v>
      </c>
      <c r="S17" s="69">
        <f>IF(RES_hh_tesh_in!S17=0,0,RES_hh_tesh_in!S17/RES_summary!S$21)</f>
        <v>19.967580296753425</v>
      </c>
      <c r="T17" s="69">
        <f>IF(RES_hh_tesh_in!T17=0,0,RES_hh_tesh_in!T17/RES_summary!T$21)</f>
        <v>20.511848115308652</v>
      </c>
      <c r="U17" s="69">
        <f>IF(RES_hh_tesh_in!U17=0,0,RES_hh_tesh_in!U17/RES_summary!U$21)</f>
        <v>19.300177264918954</v>
      </c>
      <c r="V17" s="69">
        <f>IF(RES_hh_tesh_in!V17=0,0,RES_hh_tesh_in!V17/RES_summary!V$21)</f>
        <v>20.617893166970887</v>
      </c>
      <c r="W17" s="69">
        <f>IF(RES_hh_tesh_in!W17=0,0,RES_hh_tesh_in!W17/RES_summary!W$21)</f>
        <v>21.903570252385194</v>
      </c>
      <c r="X17" s="69">
        <f>IF(RES_hh_tesh_in!X17=0,0,RES_hh_tesh_in!X17/RES_summary!X$21)</f>
        <v>18.776684752591031</v>
      </c>
      <c r="Y17" s="69">
        <f>IF(RES_hh_tesh_in!Y17=0,0,RES_hh_tesh_in!Y17/RES_summary!Y$21)</f>
        <v>17.441050909384547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31.850824017800484</v>
      </c>
      <c r="D18" s="72">
        <f>IF(RES_hh_tesh_in!D18=0,0,RES_hh_tesh_in!D18/RES_summary!D$21)</f>
        <v>20.577885905769037</v>
      </c>
      <c r="E18" s="72">
        <f>IF(RES_hh_tesh_in!E18=0,0,RES_hh_tesh_in!E18/RES_summary!E$21)</f>
        <v>18.880659952531648</v>
      </c>
      <c r="F18" s="72">
        <f>IF(RES_hh_tesh_in!F18=0,0,RES_hh_tesh_in!F18/RES_summary!F$21)</f>
        <v>19.459294306607685</v>
      </c>
      <c r="G18" s="72">
        <f>IF(RES_hh_tesh_in!G18=0,0,RES_hh_tesh_in!G18/RES_summary!G$21)</f>
        <v>23.289922585956216</v>
      </c>
      <c r="H18" s="72">
        <f>IF(RES_hh_tesh_in!H18=0,0,RES_hh_tesh_in!H18/RES_summary!H$21)</f>
        <v>20.788629194698157</v>
      </c>
      <c r="I18" s="72">
        <f>IF(RES_hh_tesh_in!I18=0,0,RES_hh_tesh_in!I18/RES_summary!I$21)</f>
        <v>21.6762707145772</v>
      </c>
      <c r="J18" s="72">
        <f>IF(RES_hh_tesh_in!J18=0,0,RES_hh_tesh_in!J18/RES_summary!J$21)</f>
        <v>21.91042136371486</v>
      </c>
      <c r="K18" s="72">
        <f>IF(RES_hh_tesh_in!K18=0,0,RES_hh_tesh_in!K18/RES_summary!K$21)</f>
        <v>21.003707276085922</v>
      </c>
      <c r="L18" s="72">
        <f>IF(RES_hh_tesh_in!L18=0,0,RES_hh_tesh_in!L18/RES_summary!L$21)</f>
        <v>29.277371980509397</v>
      </c>
      <c r="M18" s="72">
        <f>IF(RES_hh_tesh_in!M18=0,0,RES_hh_tesh_in!M18/RES_summary!M$21)</f>
        <v>23.210215477132039</v>
      </c>
      <c r="N18" s="72">
        <f>IF(RES_hh_tesh_in!N18=0,0,RES_hh_tesh_in!N18/RES_summary!N$21)</f>
        <v>18.825113506021964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20.97446476266791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16.545092765605965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20.700193206413296</v>
      </c>
      <c r="D19" s="72">
        <f>IF(RES_hh_tesh_in!D19=0,0,RES_hh_tesh_in!D19/RES_summary!D$21)</f>
        <v>20.01036067771134</v>
      </c>
      <c r="E19" s="72">
        <f>IF(RES_hh_tesh_in!E19=0,0,RES_hh_tesh_in!E19/RES_summary!E$21)</f>
        <v>20.73574837608864</v>
      </c>
      <c r="F19" s="72">
        <f>IF(RES_hh_tesh_in!F19=0,0,RES_hh_tesh_in!F19/RES_summary!F$21)</f>
        <v>20.182182200914738</v>
      </c>
      <c r="G19" s="72">
        <f>IF(RES_hh_tesh_in!G19=0,0,RES_hh_tesh_in!G19/RES_summary!G$21)</f>
        <v>21.707356364768717</v>
      </c>
      <c r="H19" s="72">
        <f>IF(RES_hh_tesh_in!H19=0,0,RES_hh_tesh_in!H19/RES_summary!H$21)</f>
        <v>22.941850130830826</v>
      </c>
      <c r="I19" s="72">
        <f>IF(RES_hh_tesh_in!I19=0,0,RES_hh_tesh_in!I19/RES_summary!I$21)</f>
        <v>21.453513668784687</v>
      </c>
      <c r="J19" s="72">
        <f>IF(RES_hh_tesh_in!J19=0,0,RES_hh_tesh_in!J19/RES_summary!J$21)</f>
        <v>23.211210732894624</v>
      </c>
      <c r="K19" s="72">
        <f>IF(RES_hh_tesh_in!K19=0,0,RES_hh_tesh_in!K19/RES_summary!K$21)</f>
        <v>22.434564777270637</v>
      </c>
      <c r="L19" s="72">
        <f>IF(RES_hh_tesh_in!L19=0,0,RES_hh_tesh_in!L19/RES_summary!L$21)</f>
        <v>17.744040212442634</v>
      </c>
      <c r="M19" s="72">
        <f>IF(RES_hh_tesh_in!M19=0,0,RES_hh_tesh_in!M19/RES_summary!M$21)</f>
        <v>21.861160867874862</v>
      </c>
      <c r="N19" s="72">
        <f>IF(RES_hh_tesh_in!N19=0,0,RES_hh_tesh_in!N19/RES_summary!N$21)</f>
        <v>22.175009559291578</v>
      </c>
      <c r="O19" s="72">
        <f>IF(RES_hh_tesh_in!O19=0,0,RES_hh_tesh_in!O19/RES_summary!O$21)</f>
        <v>21.740805665053657</v>
      </c>
      <c r="P19" s="72">
        <f>IF(RES_hh_tesh_in!P19=0,0,RES_hh_tesh_in!P19/RES_summary!P$21)</f>
        <v>23.645764506929208</v>
      </c>
      <c r="Q19" s="72">
        <f>IF(RES_hh_tesh_in!Q19=0,0,RES_hh_tesh_in!Q19/RES_summary!Q$21)</f>
        <v>19.21046883699892</v>
      </c>
      <c r="R19" s="72">
        <f>IF(RES_hh_tesh_in!R19=0,0,RES_hh_tesh_in!R19/RES_summary!R$21)</f>
        <v>20.152801985005958</v>
      </c>
      <c r="S19" s="72">
        <f>IF(RES_hh_tesh_in!S19=0,0,RES_hh_tesh_in!S19/RES_summary!S$21)</f>
        <v>21.669455616334666</v>
      </c>
      <c r="T19" s="72">
        <f>IF(RES_hh_tesh_in!T19=0,0,RES_hh_tesh_in!T19/RES_summary!T$21)</f>
        <v>19.929211398140922</v>
      </c>
      <c r="U19" s="72">
        <f>IF(RES_hh_tesh_in!U19=0,0,RES_hh_tesh_in!U19/RES_summary!U$21)</f>
        <v>18.879716408065072</v>
      </c>
      <c r="V19" s="72">
        <f>IF(RES_hh_tesh_in!V19=0,0,RES_hh_tesh_in!V19/RES_summary!V$21)</f>
        <v>20.346124948689898</v>
      </c>
      <c r="W19" s="72">
        <f>IF(RES_hh_tesh_in!W19=0,0,RES_hh_tesh_in!W19/RES_summary!W$21)</f>
        <v>18.958036949780059</v>
      </c>
      <c r="X19" s="72">
        <f>IF(RES_hh_tesh_in!X19=0,0,RES_hh_tesh_in!X19/RES_summary!X$21)</f>
        <v>16.72178408233744</v>
      </c>
      <c r="Y19" s="72">
        <f>IF(RES_hh_tesh_in!Y19=0,0,RES_hh_tesh_in!Y19/RES_summary!Y$21)</f>
        <v>20.565831229823246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22.440241473474217</v>
      </c>
      <c r="D20" s="72">
        <f>IF(RES_hh_tesh_in!D20=0,0,RES_hh_tesh_in!D20/RES_summary!D$21)</f>
        <v>22.892824161228251</v>
      </c>
      <c r="E20" s="72">
        <f>IF(RES_hh_tesh_in!E20=0,0,RES_hh_tesh_in!E20/RES_summary!E$21)</f>
        <v>19.251429299420842</v>
      </c>
      <c r="F20" s="72">
        <f>IF(RES_hh_tesh_in!F20=0,0,RES_hh_tesh_in!F20/RES_summary!F$21)</f>
        <v>17.674266012502041</v>
      </c>
      <c r="G20" s="72">
        <f>IF(RES_hh_tesh_in!G20=0,0,RES_hh_tesh_in!G20/RES_summary!G$21)</f>
        <v>21.670729010886308</v>
      </c>
      <c r="H20" s="72">
        <f>IF(RES_hh_tesh_in!H20=0,0,RES_hh_tesh_in!H20/RES_summary!H$21)</f>
        <v>22.645216412072756</v>
      </c>
      <c r="I20" s="72">
        <f>IF(RES_hh_tesh_in!I20=0,0,RES_hh_tesh_in!I20/RES_summary!I$21)</f>
        <v>18.409293874387991</v>
      </c>
      <c r="J20" s="72">
        <f>IF(RES_hh_tesh_in!J20=0,0,RES_hh_tesh_in!J20/RES_summary!J$21)</f>
        <v>15.299021691272079</v>
      </c>
      <c r="K20" s="72">
        <f>IF(RES_hh_tesh_in!K20=0,0,RES_hh_tesh_in!K20/RES_summary!K$21)</f>
        <v>24.807808536924622</v>
      </c>
      <c r="L20" s="72">
        <f>IF(RES_hh_tesh_in!L20=0,0,RES_hh_tesh_in!L20/RES_summary!L$21)</f>
        <v>26.382265696578415</v>
      </c>
      <c r="M20" s="72">
        <f>IF(RES_hh_tesh_in!M20=0,0,RES_hh_tesh_in!M20/RES_summary!M$21)</f>
        <v>23.062057990183639</v>
      </c>
      <c r="N20" s="72">
        <f>IF(RES_hh_tesh_in!N20=0,0,RES_hh_tesh_in!N20/RES_summary!N$21)</f>
        <v>22.182996007592937</v>
      </c>
      <c r="O20" s="72">
        <f>IF(RES_hh_tesh_in!O20=0,0,RES_hh_tesh_in!O20/RES_summary!O$21)</f>
        <v>22.031889537055246</v>
      </c>
      <c r="P20" s="72">
        <f>IF(RES_hh_tesh_in!P20=0,0,RES_hh_tesh_in!P20/RES_summary!P$21)</f>
        <v>20.527207498580022</v>
      </c>
      <c r="Q20" s="72">
        <f>IF(RES_hh_tesh_in!Q20=0,0,RES_hh_tesh_in!Q20/RES_summary!Q$21)</f>
        <v>20.434487243589416</v>
      </c>
      <c r="R20" s="72">
        <f>IF(RES_hh_tesh_in!R20=0,0,RES_hh_tesh_in!R20/RES_summary!R$21)</f>
        <v>21.231556477942785</v>
      </c>
      <c r="S20" s="72">
        <f>IF(RES_hh_tesh_in!S20=0,0,RES_hh_tesh_in!S20/RES_summary!S$21)</f>
        <v>19.896939693643837</v>
      </c>
      <c r="T20" s="72">
        <f>IF(RES_hh_tesh_in!T20=0,0,RES_hh_tesh_in!T20/RES_summary!T$21)</f>
        <v>20.495634640757924</v>
      </c>
      <c r="U20" s="72">
        <f>IF(RES_hh_tesh_in!U20=0,0,RES_hh_tesh_in!U20/RES_summary!U$21)</f>
        <v>20.219184273014424</v>
      </c>
      <c r="V20" s="72">
        <f>IF(RES_hh_tesh_in!V20=0,0,RES_hh_tesh_in!V20/RES_summary!V$21)</f>
        <v>21.625558006844056</v>
      </c>
      <c r="W20" s="72">
        <f>IF(RES_hh_tesh_in!W20=0,0,RES_hh_tesh_in!W20/RES_summary!W$21)</f>
        <v>20.039818506677904</v>
      </c>
      <c r="X20" s="72">
        <f>IF(RES_hh_tesh_in!X20=0,0,RES_hh_tesh_in!X20/RES_summary!X$21)</f>
        <v>18.896277533564785</v>
      </c>
      <c r="Y20" s="72">
        <f>IF(RES_hh_tesh_in!Y20=0,0,RES_hh_tesh_in!Y20/RES_summary!Y$21)</f>
        <v>17.79340988817194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21.729420265966574</v>
      </c>
      <c r="D21" s="72">
        <f>IF(RES_hh_tesh_in!D21=0,0,RES_hh_tesh_in!D21/RES_summary!D$21)</f>
        <v>21.550137345355168</v>
      </c>
      <c r="E21" s="72">
        <f>IF(RES_hh_tesh_in!E21=0,0,RES_hh_tesh_in!E21/RES_summary!E$21)</f>
        <v>21.171572655579642</v>
      </c>
      <c r="F21" s="72">
        <f>IF(RES_hh_tesh_in!F21=0,0,RES_hh_tesh_in!F21/RES_summary!F$21)</f>
        <v>20.342161854741356</v>
      </c>
      <c r="G21" s="72">
        <f>IF(RES_hh_tesh_in!G21=0,0,RES_hh_tesh_in!G21/RES_summary!G$21)</f>
        <v>21.057177810482212</v>
      </c>
      <c r="H21" s="72">
        <f>IF(RES_hh_tesh_in!H21=0,0,RES_hh_tesh_in!H21/RES_summary!H$21)</f>
        <v>21.290455987355255</v>
      </c>
      <c r="I21" s="72">
        <f>IF(RES_hh_tesh_in!I21=0,0,RES_hh_tesh_in!I21/RES_summary!I$21)</f>
        <v>22.100192493909436</v>
      </c>
      <c r="J21" s="72">
        <f>IF(RES_hh_tesh_in!J21=0,0,RES_hh_tesh_in!J21/RES_summary!J$21)</f>
        <v>23.48851676358391</v>
      </c>
      <c r="K21" s="72">
        <f>IF(RES_hh_tesh_in!K21=0,0,RES_hh_tesh_in!K21/RES_summary!K$21)</f>
        <v>19.554959010606343</v>
      </c>
      <c r="L21" s="72">
        <f>IF(RES_hh_tesh_in!L21=0,0,RES_hh_tesh_in!L21/RES_summary!L$21)</f>
        <v>25.984538288548574</v>
      </c>
      <c r="M21" s="72">
        <f>IF(RES_hh_tesh_in!M21=0,0,RES_hh_tesh_in!M21/RES_summary!M$21)</f>
        <v>21.97732734806279</v>
      </c>
      <c r="N21" s="72">
        <f>IF(RES_hh_tesh_in!N21=0,0,RES_hh_tesh_in!N21/RES_summary!N$21)</f>
        <v>22.085791531062917</v>
      </c>
      <c r="O21" s="72">
        <f>IF(RES_hh_tesh_in!O21=0,0,RES_hh_tesh_in!O21/RES_summary!O$21)</f>
        <v>21.69600471449175</v>
      </c>
      <c r="P21" s="72">
        <f>IF(RES_hh_tesh_in!P21=0,0,RES_hh_tesh_in!P21/RES_summary!P$21)</f>
        <v>20.290413321996688</v>
      </c>
      <c r="Q21" s="72">
        <f>IF(RES_hh_tesh_in!Q21=0,0,RES_hh_tesh_in!Q21/RES_summary!Q$21)</f>
        <v>20.348172282341562</v>
      </c>
      <c r="R21" s="72">
        <f>IF(RES_hh_tesh_in!R21=0,0,RES_hh_tesh_in!R21/RES_summary!R$21)</f>
        <v>21.589016033598686</v>
      </c>
      <c r="S21" s="72">
        <f>IF(RES_hh_tesh_in!S21=0,0,RES_hh_tesh_in!S21/RES_summary!S$21)</f>
        <v>20.060183275015401</v>
      </c>
      <c r="T21" s="72">
        <f>IF(RES_hh_tesh_in!T21=0,0,RES_hh_tesh_in!T21/RES_summary!T$21)</f>
        <v>20.971703951175812</v>
      </c>
      <c r="U21" s="72">
        <f>IF(RES_hh_tesh_in!U21=0,0,RES_hh_tesh_in!U21/RES_summary!U$21)</f>
        <v>19.358174788351441</v>
      </c>
      <c r="V21" s="72">
        <f>IF(RES_hh_tesh_in!V21=0,0,RES_hh_tesh_in!V21/RES_summary!V$21)</f>
        <v>20.478171304894328</v>
      </c>
      <c r="W21" s="72">
        <f>IF(RES_hh_tesh_in!W21=0,0,RES_hh_tesh_in!W21/RES_summary!W$21)</f>
        <v>21.771639469809251</v>
      </c>
      <c r="X21" s="72">
        <f>IF(RES_hh_tesh_in!X21=0,0,RES_hh_tesh_in!X21/RES_summary!X$21)</f>
        <v>19.53390447099995</v>
      </c>
      <c r="Y21" s="72">
        <f>IF(RES_hh_tesh_in!Y21=0,0,RES_hh_tesh_in!Y21/RES_summary!Y$21)</f>
        <v>16.36734990567744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22.304487825186449</v>
      </c>
      <c r="D22" s="72">
        <f>IF(RES_hh_tesh_in!D22=0,0,RES_hh_tesh_in!D22/RES_summary!D$21)</f>
        <v>21.36131978803401</v>
      </c>
      <c r="E22" s="72">
        <f>IF(RES_hh_tesh_in!E22=0,0,RES_hh_tesh_in!E22/RES_summary!E$21)</f>
        <v>20.982697430790981</v>
      </c>
      <c r="F22" s="72">
        <f>IF(RES_hh_tesh_in!F22=0,0,RES_hh_tesh_in!F22/RES_summary!F$21)</f>
        <v>20.482550631681288</v>
      </c>
      <c r="G22" s="72">
        <f>IF(RES_hh_tesh_in!G22=0,0,RES_hh_tesh_in!G22/RES_summary!G$21)</f>
        <v>21.648002900767366</v>
      </c>
      <c r="H22" s="72">
        <f>IF(RES_hh_tesh_in!H22=0,0,RES_hh_tesh_in!H22/RES_summary!H$21)</f>
        <v>21.04860259199841</v>
      </c>
      <c r="I22" s="72">
        <f>IF(RES_hh_tesh_in!I22=0,0,RES_hh_tesh_in!I22/RES_summary!I$21)</f>
        <v>20.669036366062038</v>
      </c>
      <c r="J22" s="72">
        <f>IF(RES_hh_tesh_in!J22=0,0,RES_hh_tesh_in!J22/RES_summary!J$21)</f>
        <v>19.562692278643603</v>
      </c>
      <c r="K22" s="72">
        <f>IF(RES_hh_tesh_in!K22=0,0,RES_hh_tesh_in!K22/RES_summary!K$21)</f>
        <v>22.442080394805309</v>
      </c>
      <c r="L22" s="72">
        <f>IF(RES_hh_tesh_in!L22=0,0,RES_hh_tesh_in!L22/RES_summary!L$21)</f>
        <v>21.693563429235258</v>
      </c>
      <c r="M22" s="72">
        <f>IF(RES_hh_tesh_in!M22=0,0,RES_hh_tesh_in!M22/RES_summary!M$21)</f>
        <v>22.469664001918424</v>
      </c>
      <c r="N22" s="72">
        <f>IF(RES_hh_tesh_in!N22=0,0,RES_hh_tesh_in!N22/RES_summary!N$21)</f>
        <v>24.567663049699725</v>
      </c>
      <c r="O22" s="72">
        <f>IF(RES_hh_tesh_in!O22=0,0,RES_hh_tesh_in!O22/RES_summary!O$21)</f>
        <v>21.784201484965429</v>
      </c>
      <c r="P22" s="72">
        <f>IF(RES_hh_tesh_in!P22=0,0,RES_hh_tesh_in!P22/RES_summary!P$21)</f>
        <v>22.032554365363115</v>
      </c>
      <c r="Q22" s="72">
        <f>IF(RES_hh_tesh_in!Q22=0,0,RES_hh_tesh_in!Q22/RES_summary!Q$21)</f>
        <v>18.387255172113765</v>
      </c>
      <c r="R22" s="72">
        <f>IF(RES_hh_tesh_in!R22=0,0,RES_hh_tesh_in!R22/RES_summary!R$21)</f>
        <v>18.425480280852568</v>
      </c>
      <c r="S22" s="72">
        <f>IF(RES_hh_tesh_in!S22=0,0,RES_hh_tesh_in!S22/RES_summary!S$21)</f>
        <v>20.577452922367861</v>
      </c>
      <c r="T22" s="72">
        <f>IF(RES_hh_tesh_in!T22=0,0,RES_hh_tesh_in!T22/RES_summary!T$21)</f>
        <v>21.280937538814662</v>
      </c>
      <c r="U22" s="72">
        <f>IF(RES_hh_tesh_in!U22=0,0,RES_hh_tesh_in!U22/RES_summary!U$21)</f>
        <v>20.454149359836691</v>
      </c>
      <c r="V22" s="72">
        <f>IF(RES_hh_tesh_in!V22=0,0,RES_hh_tesh_in!V22/RES_summary!V$21)</f>
        <v>19.261580330324424</v>
      </c>
      <c r="W22" s="72">
        <f>IF(RES_hh_tesh_in!W22=0,0,RES_hh_tesh_in!W22/RES_summary!W$21)</f>
        <v>19.984891081027182</v>
      </c>
      <c r="X22" s="72">
        <f>IF(RES_hh_tesh_in!X22=0,0,RES_hh_tesh_in!X22/RES_summary!X$21)</f>
        <v>18.770235577675372</v>
      </c>
      <c r="Y22" s="72">
        <f>IF(RES_hh_tesh_in!Y22=0,0,RES_hh_tesh_in!Y22/RES_summary!Y$21)</f>
        <v>17.597583754898139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21.954050770737865</v>
      </c>
      <c r="D24" s="72">
        <f>IF(RES_hh_tesh_in!D24=0,0,RES_hh_tesh_in!D24/RES_summary!D$21)</f>
        <v>21.873113981026787</v>
      </c>
      <c r="E24" s="72">
        <f>IF(RES_hh_tesh_in!E24=0,0,RES_hh_tesh_in!E24/RES_summary!E$21)</f>
        <v>21.649775130950637</v>
      </c>
      <c r="F24" s="72">
        <f>IF(RES_hh_tesh_in!F24=0,0,RES_hh_tesh_in!F24/RES_summary!F$21)</f>
        <v>19.457828725278524</v>
      </c>
      <c r="G24" s="72">
        <f>IF(RES_hh_tesh_in!G24=0,0,RES_hh_tesh_in!G24/RES_summary!G$21)</f>
        <v>20.663124829671439</v>
      </c>
      <c r="H24" s="72">
        <f>IF(RES_hh_tesh_in!H24=0,0,RES_hh_tesh_in!H24/RES_summary!H$21)</f>
        <v>21.696339723162737</v>
      </c>
      <c r="I24" s="72">
        <f>IF(RES_hh_tesh_in!I24=0,0,RES_hh_tesh_in!I24/RES_summary!I$21)</f>
        <v>22.016066448348386</v>
      </c>
      <c r="J24" s="72">
        <f>IF(RES_hh_tesh_in!J24=0,0,RES_hh_tesh_in!J24/RES_summary!J$21)</f>
        <v>22.797482234208246</v>
      </c>
      <c r="K24" s="72">
        <f>IF(RES_hh_tesh_in!K24=0,0,RES_hh_tesh_in!K24/RES_summary!K$21)</f>
        <v>20.700506362642766</v>
      </c>
      <c r="L24" s="72">
        <f>IF(RES_hh_tesh_in!L24=0,0,RES_hh_tesh_in!L24/RES_summary!L$21)</f>
        <v>24.152901362805508</v>
      </c>
      <c r="M24" s="72">
        <f>IF(RES_hh_tesh_in!M24=0,0,RES_hh_tesh_in!M24/RES_summary!M$21)</f>
        <v>21.962049415491229</v>
      </c>
      <c r="N24" s="72">
        <f>IF(RES_hh_tesh_in!N24=0,0,RES_hh_tesh_in!N24/RES_summary!N$21)</f>
        <v>22.760815746034719</v>
      </c>
      <c r="O24" s="72">
        <f>IF(RES_hh_tesh_in!O24=0,0,RES_hh_tesh_in!O24/RES_summary!O$21)</f>
        <v>22.310237104600851</v>
      </c>
      <c r="P24" s="72">
        <f>IF(RES_hh_tesh_in!P24=0,0,RES_hh_tesh_in!P24/RES_summary!P$21)</f>
        <v>19.84099320379865</v>
      </c>
      <c r="Q24" s="72">
        <f>IF(RES_hh_tesh_in!Q24=0,0,RES_hh_tesh_in!Q24/RES_summary!Q$21)</f>
        <v>20.702030725445294</v>
      </c>
      <c r="R24" s="72">
        <f>IF(RES_hh_tesh_in!R24=0,0,RES_hh_tesh_in!R24/RES_summary!R$21)</f>
        <v>22.770191836618991</v>
      </c>
      <c r="S24" s="72">
        <f>IF(RES_hh_tesh_in!S24=0,0,RES_hh_tesh_in!S24/RES_summary!S$21)</f>
        <v>20.020567071980295</v>
      </c>
      <c r="T24" s="72">
        <f>IF(RES_hh_tesh_in!T24=0,0,RES_hh_tesh_in!T24/RES_summary!T$21)</f>
        <v>19.78372849733589</v>
      </c>
      <c r="U24" s="72">
        <f>IF(RES_hh_tesh_in!U24=0,0,RES_hh_tesh_in!U24/RES_summary!U$21)</f>
        <v>19.038250222653787</v>
      </c>
      <c r="V24" s="72">
        <f>IF(RES_hh_tesh_in!V24=0,0,RES_hh_tesh_in!V24/RES_summary!V$21)</f>
        <v>19.724793895343488</v>
      </c>
      <c r="W24" s="72">
        <f>IF(RES_hh_tesh_in!W24=0,0,RES_hh_tesh_in!W24/RES_summary!W$21)</f>
        <v>22.478987424558298</v>
      </c>
      <c r="X24" s="72">
        <f>IF(RES_hh_tesh_in!X24=0,0,RES_hh_tesh_in!X24/RES_summary!X$21)</f>
        <v>18.697220008380807</v>
      </c>
      <c r="Y24" s="72">
        <f>IF(RES_hh_tesh_in!Y24=0,0,RES_hh_tesh_in!Y24/RES_summary!Y$21)</f>
        <v>17.112713665801884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21.237202077636415</v>
      </c>
      <c r="D25" s="74">
        <f>IF(RES_hh_tesh_in!D25=0,0,RES_hh_tesh_in!D25/RES_summary!D$21)</f>
        <v>21.087969181705677</v>
      </c>
      <c r="E25" s="74">
        <f>IF(RES_hh_tesh_in!E25=0,0,RES_hh_tesh_in!E25/RES_summary!E$21)</f>
        <v>22.279595781926602</v>
      </c>
      <c r="F25" s="74">
        <f>IF(RES_hh_tesh_in!F25=0,0,RES_hh_tesh_in!F25/RES_summary!F$21)</f>
        <v>19.253153924061593</v>
      </c>
      <c r="G25" s="74">
        <f>IF(RES_hh_tesh_in!G25=0,0,RES_hh_tesh_in!G25/RES_summary!G$21)</f>
        <v>19.705732463662315</v>
      </c>
      <c r="H25" s="74">
        <f>IF(RES_hh_tesh_in!H25=0,0,RES_hh_tesh_in!H25/RES_summary!H$21)</f>
        <v>22.097028371115687</v>
      </c>
      <c r="I25" s="74">
        <f>IF(RES_hh_tesh_in!I25=0,0,RES_hh_tesh_in!I25/RES_summary!I$21)</f>
        <v>21.970090380706413</v>
      </c>
      <c r="J25" s="74">
        <f>IF(RES_hh_tesh_in!J25=0,0,RES_hh_tesh_in!J25/RES_summary!J$21)</f>
        <v>29.594060059792117</v>
      </c>
      <c r="K25" s="74">
        <f>IF(RES_hh_tesh_in!K25=0,0,RES_hh_tesh_in!K25/RES_summary!K$21)</f>
        <v>25.539345501844981</v>
      </c>
      <c r="L25" s="74">
        <f>IF(RES_hh_tesh_in!L25=0,0,RES_hh_tesh_in!L25/RES_summary!L$21)</f>
        <v>24.091911797946942</v>
      </c>
      <c r="M25" s="74">
        <f>IF(RES_hh_tesh_in!M25=0,0,RES_hh_tesh_in!M25/RES_summary!M$21)</f>
        <v>19.987776101499602</v>
      </c>
      <c r="N25" s="74">
        <f>IF(RES_hh_tesh_in!N25=0,0,RES_hh_tesh_in!N25/RES_summary!N$21)</f>
        <v>20.538167272783401</v>
      </c>
      <c r="O25" s="74">
        <f>IF(RES_hh_tesh_in!O25=0,0,RES_hh_tesh_in!O25/RES_summary!O$21)</f>
        <v>22.588346050519696</v>
      </c>
      <c r="P25" s="74">
        <f>IF(RES_hh_tesh_in!P25=0,0,RES_hh_tesh_in!P25/RES_summary!P$21)</f>
        <v>19.384390499409552</v>
      </c>
      <c r="Q25" s="74">
        <f>IF(RES_hh_tesh_in!Q25=0,0,RES_hh_tesh_in!Q25/RES_summary!Q$21)</f>
        <v>23.09168984631772</v>
      </c>
      <c r="R25" s="74">
        <f>IF(RES_hh_tesh_in!R25=0,0,RES_hh_tesh_in!R25/RES_summary!R$21)</f>
        <v>24.808961650475215</v>
      </c>
      <c r="S25" s="74">
        <f>IF(RES_hh_tesh_in!S25=0,0,RES_hh_tesh_in!S25/RES_summary!S$21)</f>
        <v>18.534871331053399</v>
      </c>
      <c r="T25" s="74">
        <f>IF(RES_hh_tesh_in!T25=0,0,RES_hh_tesh_in!T25/RES_summary!T$21)</f>
        <v>19.569368057806731</v>
      </c>
      <c r="U25" s="74">
        <f>IF(RES_hh_tesh_in!U25=0,0,RES_hh_tesh_in!U25/RES_summary!U$21)</f>
        <v>18.335844655356144</v>
      </c>
      <c r="V25" s="74">
        <f>IF(RES_hh_tesh_in!V25=0,0,RES_hh_tesh_in!V25/RES_summary!V$21)</f>
        <v>21.585266775609252</v>
      </c>
      <c r="W25" s="74">
        <f>IF(RES_hh_tesh_in!W25=0,0,RES_hh_tesh_in!W25/RES_summary!W$21)</f>
        <v>22.069409123310614</v>
      </c>
      <c r="X25" s="74">
        <f>IF(RES_hh_tesh_in!X25=0,0,RES_hh_tesh_in!X25/RES_summary!X$21)</f>
        <v>18.851825342944586</v>
      </c>
      <c r="Y25" s="74">
        <f>IF(RES_hh_tesh_in!Y25=0,0,RES_hh_tesh_in!Y25/RES_summary!Y$21)</f>
        <v>17.45224447324685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X26" s="77">
        <f>IF(RES_hh_tesh_in!X26=0,0,RES_hh_tesh_in!X26/RES_summary!X$21)</f>
        <v>0</v>
      </c>
      <c r="Y26" s="77">
        <f>IF(RES_hh_tesh_in!Y26=0,0,RES_hh_tesh_in!Y26/RES_summary!Y$21)</f>
        <v>0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7.0867236282543988</v>
      </c>
      <c r="D27" s="69">
        <f>IF(RES_hh_tesh_in!D27=0,0,RES_hh_tesh_in!D27/RES_summary!D$21)</f>
        <v>7.458047863121795</v>
      </c>
      <c r="E27" s="69">
        <f>IF(RES_hh_tesh_in!E27=0,0,RES_hh_tesh_in!E27/RES_summary!E$21)</f>
        <v>7.858919755486891</v>
      </c>
      <c r="F27" s="69">
        <f>IF(RES_hh_tesh_in!F27=0,0,RES_hh_tesh_in!F27/RES_summary!F$21)</f>
        <v>8.1383559318675314</v>
      </c>
      <c r="G27" s="69">
        <f>IF(RES_hh_tesh_in!G27=0,0,RES_hh_tesh_in!G27/RES_summary!G$21)</f>
        <v>7.9780874475362342</v>
      </c>
      <c r="H27" s="69">
        <f>IF(RES_hh_tesh_in!H27=0,0,RES_hh_tesh_in!H27/RES_summary!H$21)</f>
        <v>8.3006945337462188</v>
      </c>
      <c r="I27" s="69">
        <f>IF(RES_hh_tesh_in!I27=0,0,RES_hh_tesh_in!I27/RES_summary!I$21)</f>
        <v>7.6566354167397188</v>
      </c>
      <c r="J27" s="69">
        <f>IF(RES_hh_tesh_in!J27=0,0,RES_hh_tesh_in!J27/RES_summary!J$21)</f>
        <v>8.1888468521899505</v>
      </c>
      <c r="K27" s="69">
        <f>IF(RES_hh_tesh_in!K27=0,0,RES_hh_tesh_in!K27/RES_summary!K$21)</f>
        <v>7.8408156667210767</v>
      </c>
      <c r="L27" s="69">
        <f>IF(RES_hh_tesh_in!L27=0,0,RES_hh_tesh_in!L27/RES_summary!L$21)</f>
        <v>7.5457122626306887</v>
      </c>
      <c r="M27" s="69">
        <f>IF(RES_hh_tesh_in!M27=0,0,RES_hh_tesh_in!M27/RES_summary!M$21)</f>
        <v>7.3224983235798797</v>
      </c>
      <c r="N27" s="69">
        <f>IF(RES_hh_tesh_in!N27=0,0,RES_hh_tesh_in!N27/RES_summary!N$21)</f>
        <v>7.4439913610133361</v>
      </c>
      <c r="O27" s="69">
        <f>IF(RES_hh_tesh_in!O27=0,0,RES_hh_tesh_in!O27/RES_summary!O$21)</f>
        <v>7.0869737033327711</v>
      </c>
      <c r="P27" s="69">
        <f>IF(RES_hh_tesh_in!P27=0,0,RES_hh_tesh_in!P27/RES_summary!P$21)</f>
        <v>6.8246054707850092</v>
      </c>
      <c r="Q27" s="69">
        <f>IF(RES_hh_tesh_in!Q27=0,0,RES_hh_tesh_in!Q27/RES_summary!Q$21)</f>
        <v>6.282740047231858</v>
      </c>
      <c r="R27" s="69">
        <f>IF(RES_hh_tesh_in!R27=0,0,RES_hh_tesh_in!R27/RES_summary!R$21)</f>
        <v>6.2601074067891709</v>
      </c>
      <c r="S27" s="69">
        <f>IF(RES_hh_tesh_in!S27=0,0,RES_hh_tesh_in!S27/RES_summary!S$21)</f>
        <v>5.8118881733245491</v>
      </c>
      <c r="T27" s="69">
        <f>IF(RES_hh_tesh_in!T27=0,0,RES_hh_tesh_in!T27/RES_summary!T$21)</f>
        <v>5.8465145576054276</v>
      </c>
      <c r="U27" s="69">
        <f>IF(RES_hh_tesh_in!U27=0,0,RES_hh_tesh_in!U27/RES_summary!U$21)</f>
        <v>5.2681488799668514</v>
      </c>
      <c r="V27" s="69">
        <f>IF(RES_hh_tesh_in!V27=0,0,RES_hh_tesh_in!V27/RES_summary!V$21)</f>
        <v>5.5654447076470852</v>
      </c>
      <c r="W27" s="69">
        <f>IF(RES_hh_tesh_in!W27=0,0,RES_hh_tesh_in!W27/RES_summary!W$21)</f>
        <v>5.6313363990945016</v>
      </c>
      <c r="X27" s="69">
        <f>IF(RES_hh_tesh_in!X27=0,0,RES_hh_tesh_in!X27/RES_summary!X$21)</f>
        <v>5.351097730464951</v>
      </c>
      <c r="Y27" s="69">
        <f>IF(RES_hh_tesh_in!Y27=0,0,RES_hh_tesh_in!Y27/RES_summary!Y$21)</f>
        <v>6.4191058018896001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7.6587779315079514</v>
      </c>
      <c r="K28" s="72">
        <f>IF(RES_hh_tesh_in!K28=0,0,RES_hh_tesh_in!K28/RES_summary!K$21)</f>
        <v>7.8163505824946382</v>
      </c>
      <c r="L28" s="72">
        <f>IF(RES_hh_tesh_in!L28=0,0,RES_hh_tesh_in!L28/RES_summary!L$21)</f>
        <v>12.763350719760821</v>
      </c>
      <c r="M28" s="72">
        <f>IF(RES_hh_tesh_in!M28=0,0,RES_hh_tesh_in!M28/RES_summary!M$21)</f>
        <v>11.18756455566481</v>
      </c>
      <c r="N28" s="72">
        <f>IF(RES_hh_tesh_in!N28=0,0,RES_hh_tesh_in!N28/RES_summary!N$21)</f>
        <v>7.2822348754081929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7.138313346677795</v>
      </c>
      <c r="D29" s="72">
        <f>IF(RES_hh_tesh_in!D29=0,0,RES_hh_tesh_in!D29/RES_summary!D$21)</f>
        <v>7.4164789217663944</v>
      </c>
      <c r="E29" s="72">
        <f>IF(RES_hh_tesh_in!E29=0,0,RES_hh_tesh_in!E29/RES_summary!E$21)</f>
        <v>7.5818958308304678</v>
      </c>
      <c r="F29" s="72">
        <f>IF(RES_hh_tesh_in!F29=0,0,RES_hh_tesh_in!F29/RES_summary!F$21)</f>
        <v>7.9611410872182624</v>
      </c>
      <c r="G29" s="72">
        <f>IF(RES_hh_tesh_in!G29=0,0,RES_hh_tesh_in!G29/RES_summary!G$21)</f>
        <v>8.2378690445080274</v>
      </c>
      <c r="H29" s="72">
        <f>IF(RES_hh_tesh_in!H29=0,0,RES_hh_tesh_in!H29/RES_summary!H$21)</f>
        <v>8.5024290503266258</v>
      </c>
      <c r="I29" s="72">
        <f>IF(RES_hh_tesh_in!I29=0,0,RES_hh_tesh_in!I29/RES_summary!I$21)</f>
        <v>7.7147496392593951</v>
      </c>
      <c r="J29" s="72">
        <f>IF(RES_hh_tesh_in!J29=0,0,RES_hh_tesh_in!J29/RES_summary!J$21)</f>
        <v>7.8510410823197345</v>
      </c>
      <c r="K29" s="72">
        <f>IF(RES_hh_tesh_in!K29=0,0,RES_hh_tesh_in!K29/RES_summary!K$21)</f>
        <v>7.1978271506690064</v>
      </c>
      <c r="L29" s="72">
        <f>IF(RES_hh_tesh_in!L29=0,0,RES_hh_tesh_in!L29/RES_summary!L$21)</f>
        <v>7.1304046307132918</v>
      </c>
      <c r="M29" s="72">
        <f>IF(RES_hh_tesh_in!M29=0,0,RES_hh_tesh_in!M29/RES_summary!M$21)</f>
        <v>7.2996156568497286</v>
      </c>
      <c r="N29" s="72">
        <f>IF(RES_hh_tesh_in!N29=0,0,RES_hh_tesh_in!N29/RES_summary!N$21)</f>
        <v>7.2840306586508339</v>
      </c>
      <c r="O29" s="72">
        <f>IF(RES_hh_tesh_in!O29=0,0,RES_hh_tesh_in!O29/RES_summary!O$21)</f>
        <v>7.0062849481697951</v>
      </c>
      <c r="P29" s="72">
        <f>IF(RES_hh_tesh_in!P29=0,0,RES_hh_tesh_in!P29/RES_summary!P$21)</f>
        <v>7.5124831244960868</v>
      </c>
      <c r="Q29" s="72">
        <f>IF(RES_hh_tesh_in!Q29=0,0,RES_hh_tesh_in!Q29/RES_summary!Q$21)</f>
        <v>5.9310507724966444</v>
      </c>
      <c r="R29" s="72">
        <f>IF(RES_hh_tesh_in!R29=0,0,RES_hh_tesh_in!R29/RES_summary!R$21)</f>
        <v>6.0912825683075082</v>
      </c>
      <c r="S29" s="72">
        <f>IF(RES_hh_tesh_in!S29=0,0,RES_hh_tesh_in!S29/RES_summary!S$21)</f>
        <v>6.8689783227017722</v>
      </c>
      <c r="T29" s="72">
        <f>IF(RES_hh_tesh_in!T29=0,0,RES_hh_tesh_in!T29/RES_summary!T$21)</f>
        <v>5.7718876501777485</v>
      </c>
      <c r="U29" s="72">
        <f>IF(RES_hh_tesh_in!U29=0,0,RES_hh_tesh_in!U29/RES_summary!U$21)</f>
        <v>5.3616875180595418</v>
      </c>
      <c r="V29" s="72">
        <f>IF(RES_hh_tesh_in!V29=0,0,RES_hh_tesh_in!V29/RES_summary!V$21)</f>
        <v>5.5223975817825162</v>
      </c>
      <c r="W29" s="72">
        <f>IF(RES_hh_tesh_in!W29=0,0,RES_hh_tesh_in!W29/RES_summary!W$21)</f>
        <v>5.3206994097044022</v>
      </c>
      <c r="X29" s="72">
        <f>IF(RES_hh_tesh_in!X29=0,0,RES_hh_tesh_in!X29/RES_summary!X$21)</f>
        <v>5.0355136656853992</v>
      </c>
      <c r="Y29" s="72">
        <f>IF(RES_hh_tesh_in!Y29=0,0,RES_hh_tesh_in!Y29/RES_summary!Y$21)</f>
        <v>6.7371533513374775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6.9676824481271211</v>
      </c>
      <c r="D30" s="72">
        <f>IF(RES_hh_tesh_in!D30=0,0,RES_hh_tesh_in!D30/RES_summary!D$21)</f>
        <v>7.4419109423840712</v>
      </c>
      <c r="E30" s="72">
        <f>IF(RES_hh_tesh_in!E30=0,0,RES_hh_tesh_in!E30/RES_summary!E$21)</f>
        <v>7.7485151798423626</v>
      </c>
      <c r="F30" s="72">
        <f>IF(RES_hh_tesh_in!F30=0,0,RES_hh_tesh_in!F30/RES_summary!F$21)</f>
        <v>8.3213761650618672</v>
      </c>
      <c r="G30" s="72">
        <f>IF(RES_hh_tesh_in!G30=0,0,RES_hh_tesh_in!G30/RES_summary!G$21)</f>
        <v>8.0031859586468173</v>
      </c>
      <c r="H30" s="72">
        <f>IF(RES_hh_tesh_in!H30=0,0,RES_hh_tesh_in!H30/RES_summary!H$21)</f>
        <v>8.1515667993281209</v>
      </c>
      <c r="I30" s="72">
        <f>IF(RES_hh_tesh_in!I30=0,0,RES_hh_tesh_in!I30/RES_summary!I$21)</f>
        <v>7.9482894269604731</v>
      </c>
      <c r="J30" s="72">
        <f>IF(RES_hh_tesh_in!J30=0,0,RES_hh_tesh_in!J30/RES_summary!J$21)</f>
        <v>8.2308054361758316</v>
      </c>
      <c r="K30" s="72">
        <f>IF(RES_hh_tesh_in!K30=0,0,RES_hh_tesh_in!K30/RES_summary!K$21)</f>
        <v>6.9003336084401798</v>
      </c>
      <c r="L30" s="72">
        <f>IF(RES_hh_tesh_in!L30=0,0,RES_hh_tesh_in!L30/RES_summary!L$21)</f>
        <v>8.975757218359913</v>
      </c>
      <c r="M30" s="72">
        <f>IF(RES_hh_tesh_in!M30=0,0,RES_hh_tesh_in!M30/RES_summary!M$21)</f>
        <v>7.3549215497216371</v>
      </c>
      <c r="N30" s="72">
        <f>IF(RES_hh_tesh_in!N30=0,0,RES_hh_tesh_in!N30/RES_summary!N$21)</f>
        <v>7.1683597818800573</v>
      </c>
      <c r="O30" s="72">
        <f>IF(RES_hh_tesh_in!O30=0,0,RES_hh_tesh_in!O30/RES_summary!O$21)</f>
        <v>6.93350362448074</v>
      </c>
      <c r="P30" s="72">
        <f>IF(RES_hh_tesh_in!P30=0,0,RES_hh_tesh_in!P30/RES_summary!P$21)</f>
        <v>6.8051889639673027</v>
      </c>
      <c r="Q30" s="72">
        <f>IF(RES_hh_tesh_in!Q30=0,0,RES_hh_tesh_in!Q30/RES_summary!Q$21)</f>
        <v>6.1856708564829539</v>
      </c>
      <c r="R30" s="72">
        <f>IF(RES_hh_tesh_in!R30=0,0,RES_hh_tesh_in!R30/RES_summary!R$21)</f>
        <v>6.2752990561619004</v>
      </c>
      <c r="S30" s="72">
        <f>IF(RES_hh_tesh_in!S30=0,0,RES_hh_tesh_in!S30/RES_summary!S$21)</f>
        <v>5.90762460784289</v>
      </c>
      <c r="T30" s="72">
        <f>IF(RES_hh_tesh_in!T30=0,0,RES_hh_tesh_in!T30/RES_summary!T$21)</f>
        <v>5.9321147561636423</v>
      </c>
      <c r="U30" s="72">
        <f>IF(RES_hh_tesh_in!U30=0,0,RES_hh_tesh_in!U30/RES_summary!U$21)</f>
        <v>5.2844305049215876</v>
      </c>
      <c r="V30" s="72">
        <f>IF(RES_hh_tesh_in!V30=0,0,RES_hh_tesh_in!V30/RES_summary!V$21)</f>
        <v>5.7276160484731466</v>
      </c>
      <c r="W30" s="72">
        <f>IF(RES_hh_tesh_in!W30=0,0,RES_hh_tesh_in!W30/RES_summary!W$21)</f>
        <v>5.7796285729855343</v>
      </c>
      <c r="X30" s="72">
        <f>IF(RES_hh_tesh_in!X30=0,0,RES_hh_tesh_in!X30/RES_summary!X$21)</f>
        <v>5.6718146027608878</v>
      </c>
      <c r="Y30" s="72">
        <f>IF(RES_hh_tesh_in!Y30=0,0,RES_hh_tesh_in!Y30/RES_summary!Y$21)</f>
        <v>5.7831105102881306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7.0667486520490437</v>
      </c>
      <c r="D31" s="72">
        <f>IF(RES_hh_tesh_in!D31=0,0,RES_hh_tesh_in!D31/RES_summary!D$21)</f>
        <v>7.3970093834651927</v>
      </c>
      <c r="E31" s="72">
        <f>IF(RES_hh_tesh_in!E31=0,0,RES_hh_tesh_in!E31/RES_summary!E$21)</f>
        <v>7.9049685252697008</v>
      </c>
      <c r="F31" s="72">
        <f>IF(RES_hh_tesh_in!F31=0,0,RES_hh_tesh_in!F31/RES_summary!F$21)</f>
        <v>8.4208252443377045</v>
      </c>
      <c r="G31" s="72">
        <f>IF(RES_hh_tesh_in!G31=0,0,RES_hh_tesh_in!G31/RES_summary!G$21)</f>
        <v>7.9036651003040141</v>
      </c>
      <c r="H31" s="72">
        <f>IF(RES_hh_tesh_in!H31=0,0,RES_hh_tesh_in!H31/RES_summary!H$21)</f>
        <v>8.0224174884173198</v>
      </c>
      <c r="I31" s="72">
        <f>IF(RES_hh_tesh_in!I31=0,0,RES_hh_tesh_in!I31/RES_summary!I$21)</f>
        <v>7.9372646899798092</v>
      </c>
      <c r="J31" s="72">
        <f>IF(RES_hh_tesh_in!J31=0,0,RES_hh_tesh_in!J31/RES_summary!J$21)</f>
        <v>7.367986103272095</v>
      </c>
      <c r="K31" s="72">
        <f>IF(RES_hh_tesh_in!K31=0,0,RES_hh_tesh_in!K31/RES_summary!K$21)</f>
        <v>8.2148749713114135</v>
      </c>
      <c r="L31" s="72">
        <f>IF(RES_hh_tesh_in!L31=0,0,RES_hh_tesh_in!L31/RES_summary!L$21)</f>
        <v>7.4656187740068827</v>
      </c>
      <c r="M31" s="72">
        <f>IF(RES_hh_tesh_in!M31=0,0,RES_hh_tesh_in!M31/RES_summary!M$21)</f>
        <v>7.4784481630017332</v>
      </c>
      <c r="N31" s="72">
        <f>IF(RES_hh_tesh_in!N31=0,0,RES_hh_tesh_in!N31/RES_summary!N$21)</f>
        <v>7.8715840069618164</v>
      </c>
      <c r="O31" s="72">
        <f>IF(RES_hh_tesh_in!O31=0,0,RES_hh_tesh_in!O31/RES_summary!O$21)</f>
        <v>6.9676098522403773</v>
      </c>
      <c r="P31" s="72">
        <f>IF(RES_hh_tesh_in!P31=0,0,RES_hh_tesh_in!P31/RES_summary!P$21)</f>
        <v>6.9551588300744864</v>
      </c>
      <c r="Q31" s="72">
        <f>IF(RES_hh_tesh_in!Q31=0,0,RES_hh_tesh_in!Q31/RES_summary!Q$21)</f>
        <v>5.8525296879509492</v>
      </c>
      <c r="R31" s="72">
        <f>IF(RES_hh_tesh_in!R31=0,0,RES_hh_tesh_in!R31/RES_summary!R$21)</f>
        <v>5.720301822405971</v>
      </c>
      <c r="S31" s="72">
        <f>IF(RES_hh_tesh_in!S31=0,0,RES_hh_tesh_in!S31/RES_summary!S$21)</f>
        <v>5.995523587979358</v>
      </c>
      <c r="T31" s="72">
        <f>IF(RES_hh_tesh_in!T31=0,0,RES_hh_tesh_in!T31/RES_summary!T$21)</f>
        <v>6.1730198433292758</v>
      </c>
      <c r="U31" s="72">
        <f>IF(RES_hh_tesh_in!U31=0,0,RES_hh_tesh_in!U31/RES_summary!U$21)</f>
        <v>5.9213668442981291</v>
      </c>
      <c r="V31" s="72">
        <f>IF(RES_hh_tesh_in!V31=0,0,RES_hh_tesh_in!V31/RES_summary!V$21)</f>
        <v>5.4376294275084538</v>
      </c>
      <c r="W31" s="72">
        <f>IF(RES_hh_tesh_in!W31=0,0,RES_hh_tesh_in!W31/RES_summary!W$21)</f>
        <v>5.7246518847435741</v>
      </c>
      <c r="X31" s="72">
        <f>IF(RES_hh_tesh_in!X31=0,0,RES_hh_tesh_in!X31/RES_summary!X$21)</f>
        <v>5.6906482388935062</v>
      </c>
      <c r="Y31" s="72">
        <f>IF(RES_hh_tesh_in!Y31=0,0,RES_hh_tesh_in!Y31/RES_summary!Y$21)</f>
        <v>5.8558090033878578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7.0913397794471384</v>
      </c>
      <c r="D32" s="77">
        <f>IF(RES_hh_tesh_in!D32=0,0,RES_hh_tesh_in!D32/RES_summary!D$21)</f>
        <v>7.6968211398659889</v>
      </c>
      <c r="E32" s="77">
        <f>IF(RES_hh_tesh_in!E32=0,0,RES_hh_tesh_in!E32/RES_summary!E$21)</f>
        <v>8.2301131384322765</v>
      </c>
      <c r="F32" s="77">
        <f>IF(RES_hh_tesh_in!F32=0,0,RES_hh_tesh_in!F32/RES_summary!F$21)</f>
        <v>7.6147101226261551</v>
      </c>
      <c r="G32" s="77">
        <f>IF(RES_hh_tesh_in!G32=0,0,RES_hh_tesh_in!G32/RES_summary!G$21)</f>
        <v>7.575435155728484</v>
      </c>
      <c r="H32" s="77">
        <f>IF(RES_hh_tesh_in!H32=0,0,RES_hh_tesh_in!H32/RES_summary!H$21)</f>
        <v>8.268237040259228</v>
      </c>
      <c r="I32" s="77">
        <f>IF(RES_hh_tesh_in!I32=0,0,RES_hh_tesh_in!I32/RES_summary!I$21)</f>
        <v>7.360684486073275</v>
      </c>
      <c r="J32" s="77">
        <f>IF(RES_hh_tesh_in!J32=0,0,RES_hh_tesh_in!J32/RES_summary!J$21)</f>
        <v>9.3068009100100699</v>
      </c>
      <c r="K32" s="77">
        <f>IF(RES_hh_tesh_in!K32=0,0,RES_hh_tesh_in!K32/RES_summary!K$21)</f>
        <v>8.2022973954267737</v>
      </c>
      <c r="L32" s="77">
        <f>IF(RES_hh_tesh_in!L32=0,0,RES_hh_tesh_in!L32/RES_summary!L$21)</f>
        <v>9.61226660482399</v>
      </c>
      <c r="M32" s="77">
        <f>IF(RES_hh_tesh_in!M32=0,0,RES_hh_tesh_in!M32/RES_summary!M$21)</f>
        <v>7.1072267360972647</v>
      </c>
      <c r="N32" s="77">
        <f>IF(RES_hh_tesh_in!N32=0,0,RES_hh_tesh_in!N32/RES_summary!N$21)</f>
        <v>7.0342187186386047</v>
      </c>
      <c r="O32" s="77">
        <f>IF(RES_hh_tesh_in!O32=0,0,RES_hh_tesh_in!O32/RES_summary!O$21)</f>
        <v>7.308834441102543</v>
      </c>
      <c r="P32" s="77">
        <f>IF(RES_hh_tesh_in!P32=0,0,RES_hh_tesh_in!P32/RES_summary!P$21)</f>
        <v>6.1606489410060741</v>
      </c>
      <c r="Q32" s="77">
        <f>IF(RES_hh_tesh_in!Q32=0,0,RES_hh_tesh_in!Q32/RES_summary!Q$21)</f>
        <v>6.8946656263345876</v>
      </c>
      <c r="R32" s="77">
        <f>IF(RES_hh_tesh_in!R32=0,0,RES_hh_tesh_in!R32/RES_summary!R$21)</f>
        <v>7.2570024615998463</v>
      </c>
      <c r="S32" s="77">
        <f>IF(RES_hh_tesh_in!S32=0,0,RES_hh_tesh_in!S32/RES_summary!S$21)</f>
        <v>4.9117158611332936</v>
      </c>
      <c r="T32" s="77">
        <f>IF(RES_hh_tesh_in!T32=0,0,RES_hh_tesh_in!T32/RES_summary!T$21)</f>
        <v>5.1543730483691457</v>
      </c>
      <c r="U32" s="77">
        <f>IF(RES_hh_tesh_in!U32=0,0,RES_hh_tesh_in!U32/RES_summary!U$21)</f>
        <v>4.7211717673215912</v>
      </c>
      <c r="V32" s="77">
        <f>IF(RES_hh_tesh_in!V32=0,0,RES_hh_tesh_in!V32/RES_summary!V$21)</f>
        <v>5.857585810875146</v>
      </c>
      <c r="W32" s="77">
        <f>IF(RES_hh_tesh_in!W32=0,0,RES_hh_tesh_in!W32/RES_summary!W$21)</f>
        <v>5.956164633049883</v>
      </c>
      <c r="X32" s="77">
        <f>IF(RES_hh_tesh_in!X32=0,0,RES_hh_tesh_in!X32/RES_summary!X$21)</f>
        <v>5.6119342293772059</v>
      </c>
      <c r="Y32" s="77">
        <f>IF(RES_hh_tesh_in!Y32=0,0,RES_hh_tesh_in!Y32/RES_summary!Y$21)</f>
        <v>5.7894473421912238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6.7692961988345655</v>
      </c>
      <c r="D3" s="65">
        <f>IF(RES_hh_emih_in!D3=0,0,RES_hh_emih_in!D3/RES_summary!D$21)</f>
        <v>7.6805264227419983</v>
      </c>
      <c r="E3" s="65">
        <f>IF(RES_hh_emih_in!E3=0,0,RES_hh_emih_in!E3/RES_summary!E$21)</f>
        <v>6.9494396328628998</v>
      </c>
      <c r="F3" s="65">
        <f>IF(RES_hh_emih_in!F3=0,0,RES_hh_emih_in!F3/RES_summary!F$21)</f>
        <v>8.1192538217138459</v>
      </c>
      <c r="G3" s="65">
        <f>IF(RES_hh_emih_in!G3=0,0,RES_hh_emih_in!G3/RES_summary!G$21)</f>
        <v>8.5566715525072841</v>
      </c>
      <c r="H3" s="65">
        <f>IF(RES_hh_emih_in!H3=0,0,RES_hh_emih_in!H3/RES_summary!H$21)</f>
        <v>9.5920931958694258</v>
      </c>
      <c r="I3" s="65">
        <f>IF(RES_hh_emih_in!I3=0,0,RES_hh_emih_in!I3/RES_summary!I$21)</f>
        <v>7.5468553317923712</v>
      </c>
      <c r="J3" s="65">
        <f>IF(RES_hh_emih_in!J3=0,0,RES_hh_emih_in!J3/RES_summary!J$21)</f>
        <v>7.0373383132918503</v>
      </c>
      <c r="K3" s="65">
        <f>IF(RES_hh_emih_in!K3=0,0,RES_hh_emih_in!K3/RES_summary!K$21)</f>
        <v>8.8813379200944684</v>
      </c>
      <c r="L3" s="65">
        <f>IF(RES_hh_emih_in!L3=0,0,RES_hh_emih_in!L3/RES_summary!L$21)</f>
        <v>10.731105424152618</v>
      </c>
      <c r="M3" s="65">
        <f>IF(RES_hh_emih_in!M3=0,0,RES_hh_emih_in!M3/RES_summary!M$21)</f>
        <v>6.3082534987334959</v>
      </c>
      <c r="N3" s="65">
        <f>IF(RES_hh_emih_in!N3=0,0,RES_hh_emih_in!N3/RES_summary!N$21)</f>
        <v>4.694733311244816</v>
      </c>
      <c r="O3" s="65">
        <f>IF(RES_hh_emih_in!O3=0,0,RES_hh_emih_in!O3/RES_summary!O$21)</f>
        <v>4.4448466482242548</v>
      </c>
      <c r="P3" s="65">
        <f>IF(RES_hh_emih_in!P3=0,0,RES_hh_emih_in!P3/RES_summary!P$21)</f>
        <v>7.0472832958070155</v>
      </c>
      <c r="Q3" s="65">
        <f>IF(RES_hh_emih_in!Q3=0,0,RES_hh_emih_in!Q3/RES_summary!Q$21)</f>
        <v>9.7239292686621486</v>
      </c>
      <c r="R3" s="65">
        <f>IF(RES_hh_emih_in!R3=0,0,RES_hh_emih_in!R3/RES_summary!R$21)</f>
        <v>6.5171165861444216</v>
      </c>
      <c r="S3" s="65">
        <f>IF(RES_hh_emih_in!S3=0,0,RES_hh_emih_in!S3/RES_summary!S$21)</f>
        <v>4.4968661989995216</v>
      </c>
      <c r="T3" s="65">
        <f>IF(RES_hh_emih_in!T3=0,0,RES_hh_emih_in!T3/RES_summary!T$21)</f>
        <v>4.9938333486353823</v>
      </c>
      <c r="U3" s="65">
        <f>IF(RES_hh_emih_in!U3=0,0,RES_hh_emih_in!U3/RES_summary!U$21)</f>
        <v>3.705444143891941</v>
      </c>
      <c r="V3" s="65">
        <f>IF(RES_hh_emih_in!V3=0,0,RES_hh_emih_in!V3/RES_summary!V$21)</f>
        <v>4.7991903092001378</v>
      </c>
      <c r="W3" s="65">
        <f>IF(RES_hh_emih_in!W3=0,0,RES_hh_emih_in!W3/RES_summary!W$21)</f>
        <v>3.0553548274379243</v>
      </c>
      <c r="X3" s="65">
        <f>IF(RES_hh_emih_in!X3=0,0,RES_hh_emih_in!X3/RES_summary!X$21)</f>
        <v>2.5912525513949345</v>
      </c>
      <c r="Y3" s="65">
        <f>IF(RES_hh_emih_in!Y3=0,0,RES_hh_emih_in!Y3/RES_summary!Y$21)</f>
        <v>2.6126783464198753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4.9910605575225873</v>
      </c>
      <c r="D4" s="69">
        <f>IF(RES_hh_emih_in!D4=0,0,RES_hh_emih_in!D4/RES_summary!D$21)</f>
        <v>5.9105860907229619</v>
      </c>
      <c r="E4" s="69">
        <f>IF(RES_hh_emih_in!E4=0,0,RES_hh_emih_in!E4/RES_summary!E$21)</f>
        <v>5.1817587735379993</v>
      </c>
      <c r="F4" s="69">
        <f>IF(RES_hh_emih_in!F4=0,0,RES_hh_emih_in!F4/RES_summary!F$21)</f>
        <v>5.9475553311036942</v>
      </c>
      <c r="G4" s="69">
        <f>IF(RES_hh_emih_in!G4=0,0,RES_hh_emih_in!G4/RES_summary!G$21)</f>
        <v>6.1676850323598762</v>
      </c>
      <c r="H4" s="69">
        <f>IF(RES_hh_emih_in!H4=0,0,RES_hh_emih_in!H4/RES_summary!H$21)</f>
        <v>6.9835960883588868</v>
      </c>
      <c r="I4" s="69">
        <f>IF(RES_hh_emih_in!I4=0,0,RES_hh_emih_in!I4/RES_summary!I$21)</f>
        <v>5.8553469710714827</v>
      </c>
      <c r="J4" s="69">
        <f>IF(RES_hh_emih_in!J4=0,0,RES_hh_emih_in!J4/RES_summary!J$21)</f>
        <v>5.5693557578044146</v>
      </c>
      <c r="K4" s="69">
        <f>IF(RES_hh_emih_in!K4=0,0,RES_hh_emih_in!K4/RES_summary!K$21)</f>
        <v>6.7599998837921147</v>
      </c>
      <c r="L4" s="69">
        <f>IF(RES_hh_emih_in!L4=0,0,RES_hh_emih_in!L4/RES_summary!L$21)</f>
        <v>7.8190547344300603</v>
      </c>
      <c r="M4" s="69">
        <f>IF(RES_hh_emih_in!M4=0,0,RES_hh_emih_in!M4/RES_summary!M$21)</f>
        <v>4.5750081669363816</v>
      </c>
      <c r="N4" s="69">
        <f>IF(RES_hh_emih_in!N4=0,0,RES_hh_emih_in!N4/RES_summary!N$21)</f>
        <v>3.0683656734124858</v>
      </c>
      <c r="O4" s="69">
        <f>IF(RES_hh_emih_in!O4=0,0,RES_hh_emih_in!O4/RES_summary!O$21)</f>
        <v>2.6243756280542812</v>
      </c>
      <c r="P4" s="69">
        <f>IF(RES_hh_emih_in!P4=0,0,RES_hh_emih_in!P4/RES_summary!P$21)</f>
        <v>4.8191026890692585</v>
      </c>
      <c r="Q4" s="69">
        <f>IF(RES_hh_emih_in!Q4=0,0,RES_hh_emih_in!Q4/RES_summary!Q$21)</f>
        <v>7.2217127973439661</v>
      </c>
      <c r="R4" s="69">
        <f>IF(RES_hh_emih_in!R4=0,0,RES_hh_emih_in!R4/RES_summary!R$21)</f>
        <v>4.6229121499626933</v>
      </c>
      <c r="S4" s="69">
        <f>IF(RES_hh_emih_in!S4=0,0,RES_hh_emih_in!S4/RES_summary!S$21)</f>
        <v>2.9588890536858448</v>
      </c>
      <c r="T4" s="69">
        <f>IF(RES_hh_emih_in!T4=0,0,RES_hh_emih_in!T4/RES_summary!T$21)</f>
        <v>3.278680311251815</v>
      </c>
      <c r="U4" s="69">
        <f>IF(RES_hh_emih_in!U4=0,0,RES_hh_emih_in!U4/RES_summary!U$21)</f>
        <v>2.4555354593486043</v>
      </c>
      <c r="V4" s="69">
        <f>IF(RES_hh_emih_in!V4=0,0,RES_hh_emih_in!V4/RES_summary!V$21)</f>
        <v>3.0313610787172478</v>
      </c>
      <c r="W4" s="69">
        <f>IF(RES_hh_emih_in!W4=0,0,RES_hh_emih_in!W4/RES_summary!W$21)</f>
        <v>1.5782922481446922</v>
      </c>
      <c r="X4" s="69">
        <f>IF(RES_hh_emih_in!X4=0,0,RES_hh_emih_in!X4/RES_summary!X$21)</f>
        <v>1.1098669116471838</v>
      </c>
      <c r="Y4" s="69">
        <f>IF(RES_hh_emih_in!Y4=0,0,RES_hh_emih_in!Y4/RES_summary!Y$21)</f>
        <v>0.60960755699232039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98.286695950739798</v>
      </c>
      <c r="D5" s="72">
        <f>IF(RES_hh_emih_in!D5=0,0,RES_hh_emih_in!D5/RES_summary!D$21)</f>
        <v>62.393490478259693</v>
      </c>
      <c r="E5" s="72">
        <f>IF(RES_hh_emih_in!E5=0,0,RES_hh_emih_in!E5/RES_summary!E$21)</f>
        <v>60.92010020969812</v>
      </c>
      <c r="F5" s="72">
        <f>IF(RES_hh_emih_in!F5=0,0,RES_hh_emih_in!F5/RES_summary!F$21)</f>
        <v>60.701957908684435</v>
      </c>
      <c r="G5" s="72">
        <f>IF(RES_hh_emih_in!G5=0,0,RES_hh_emih_in!G5/RES_summary!G$21)</f>
        <v>72.163836715562212</v>
      </c>
      <c r="H5" s="72">
        <f>IF(RES_hh_emih_in!H5=0,0,RES_hh_emih_in!H5/RES_summary!H$21)</f>
        <v>62.136969423042295</v>
      </c>
      <c r="I5" s="72">
        <f>IF(RES_hh_emih_in!I5=0,0,RES_hh_emih_in!I5/RES_summary!I$21)</f>
        <v>61.474320170292799</v>
      </c>
      <c r="J5" s="72">
        <f>IF(RES_hh_emih_in!J5=0,0,RES_hh_emih_in!J5/RES_summary!J$21)</f>
        <v>58.634542391700485</v>
      </c>
      <c r="K5" s="72">
        <f>IF(RES_hh_emih_in!K5=0,0,RES_hh_emih_in!K5/RES_summary!K$21)</f>
        <v>57.851637194068225</v>
      </c>
      <c r="L5" s="72">
        <f>IF(RES_hh_emih_in!L5=0,0,RES_hh_emih_in!L5/RES_summary!L$21)</f>
        <v>75.1475493485095</v>
      </c>
      <c r="M5" s="72">
        <f>IF(RES_hh_emih_in!M5=0,0,RES_hh_emih_in!M5/RES_summary!M$21)</f>
        <v>69.943607524845959</v>
      </c>
      <c r="N5" s="72">
        <f>IF(RES_hh_emih_in!N5=0,0,RES_hh_emih_in!N5/RES_summary!N$21)</f>
        <v>42.240113094324784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40.521870358722147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10.44734780682175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52.762614000372665</v>
      </c>
      <c r="D6" s="72">
        <f>IF(RES_hh_emih_in!D6=0,0,RES_hh_emih_in!D6/RES_summary!D$21)</f>
        <v>46.871154163175511</v>
      </c>
      <c r="E6" s="72">
        <f>IF(RES_hh_emih_in!E6=0,0,RES_hh_emih_in!E6/RES_summary!E$21)</f>
        <v>49.076292242970318</v>
      </c>
      <c r="F6" s="72">
        <f>IF(RES_hh_emih_in!F6=0,0,RES_hh_emih_in!F6/RES_summary!F$21)</f>
        <v>47.719471674689956</v>
      </c>
      <c r="G6" s="72">
        <f>IF(RES_hh_emih_in!G6=0,0,RES_hh_emih_in!G6/RES_summary!G$21)</f>
        <v>52.28942608989626</v>
      </c>
      <c r="H6" s="72">
        <f>IF(RES_hh_emih_in!H6=0,0,RES_hh_emih_in!H6/RES_summary!H$21)</f>
        <v>53.395719918521216</v>
      </c>
      <c r="I6" s="72">
        <f>IF(RES_hh_emih_in!I6=0,0,RES_hh_emih_in!I6/RES_summary!I$21)</f>
        <v>46.079431279228785</v>
      </c>
      <c r="J6" s="72">
        <f>IF(RES_hh_emih_in!J6=0,0,RES_hh_emih_in!J6/RES_summary!J$21)</f>
        <v>47.246637848882401</v>
      </c>
      <c r="K6" s="72">
        <f>IF(RES_hh_emih_in!K6=0,0,RES_hh_emih_in!K6/RES_summary!K$21)</f>
        <v>0</v>
      </c>
      <c r="L6" s="72">
        <f>IF(RES_hh_emih_in!L6=0,0,RES_hh_emih_in!L6/RES_summary!L$21)</f>
        <v>38.372773931946035</v>
      </c>
      <c r="M6" s="72">
        <f>IF(RES_hh_emih_in!M6=0,0,RES_hh_emih_in!M6/RES_summary!M$21)</f>
        <v>37.926672806622427</v>
      </c>
      <c r="N6" s="72">
        <f>IF(RES_hh_emih_in!N6=0,0,RES_hh_emih_in!N6/RES_summary!N$21)</f>
        <v>36.045220377031484</v>
      </c>
      <c r="O6" s="72">
        <f>IF(RES_hh_emih_in!O6=0,0,RES_hh_emih_in!O6/RES_summary!O$21)</f>
        <v>33.813002559333079</v>
      </c>
      <c r="P6" s="72">
        <f>IF(RES_hh_emih_in!P6=0,0,RES_hh_emih_in!P6/RES_summary!P$21)</f>
        <v>34.192637695834676</v>
      </c>
      <c r="Q6" s="72">
        <f>IF(RES_hh_emih_in!Q6=0,0,RES_hh_emih_in!Q6/RES_summary!Q$21)</f>
        <v>24.69468102506179</v>
      </c>
      <c r="R6" s="72">
        <f>IF(RES_hh_emih_in!R6=0,0,RES_hh_emih_in!R6/RES_summary!R$21)</f>
        <v>23.865727888789088</v>
      </c>
      <c r="S6" s="72">
        <f>IF(RES_hh_emih_in!S6=0,0,RES_hh_emih_in!S6/RES_summary!S$21)</f>
        <v>24.910585122063591</v>
      </c>
      <c r="T6" s="72">
        <f>IF(RES_hh_emih_in!T6=0,0,RES_hh_emih_in!T6/RES_summary!T$21)</f>
        <v>21.707783498702486</v>
      </c>
      <c r="U6" s="72">
        <f>IF(RES_hh_emih_in!U6=0,0,RES_hh_emih_in!U6/RES_summary!U$21)</f>
        <v>19.37963027773765</v>
      </c>
      <c r="V6" s="72">
        <f>IF(RES_hh_emih_in!V6=0,0,RES_hh_emih_in!V6/RES_summary!V$21)</f>
        <v>18.692471853270352</v>
      </c>
      <c r="W6" s="72">
        <f>IF(RES_hh_emih_in!W6=0,0,RES_hh_emih_in!W6/RES_summary!W$21)</f>
        <v>14.830722705442055</v>
      </c>
      <c r="X6" s="72">
        <f>IF(RES_hh_emih_in!X6=0,0,RES_hh_emih_in!X6/RES_summary!X$21)</f>
        <v>10.692611042824694</v>
      </c>
      <c r="Y6" s="72">
        <f>IF(RES_hh_emih_in!Y6=0,0,RES_hh_emih_in!Y6/RES_summary!Y$21)</f>
        <v>9.7296371828641384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67.946967751052881</v>
      </c>
      <c r="D7" s="72">
        <f>IF(RES_hh_emih_in!D7=0,0,RES_hh_emih_in!D7/RES_summary!D$21)</f>
        <v>68.733422819925735</v>
      </c>
      <c r="E7" s="72">
        <f>IF(RES_hh_emih_in!E7=0,0,RES_hh_emih_in!E7/RES_summary!E$21)</f>
        <v>59.62619367191531</v>
      </c>
      <c r="F7" s="72">
        <f>IF(RES_hh_emih_in!F7=0,0,RES_hh_emih_in!F7/RES_summary!F$21)</f>
        <v>55.83583302045222</v>
      </c>
      <c r="G7" s="72">
        <f>IF(RES_hh_emih_in!G7=0,0,RES_hh_emih_in!G7/RES_summary!G$21)</f>
        <v>64.360191671909291</v>
      </c>
      <c r="H7" s="72">
        <f>IF(RES_hh_emih_in!H7=0,0,RES_hh_emih_in!H7/RES_summary!H$21)</f>
        <v>63.608042436083196</v>
      </c>
      <c r="I7" s="72">
        <f>IF(RES_hh_emih_in!I7=0,0,RES_hh_emih_in!I7/RES_summary!I$21)</f>
        <v>50.169127796093548</v>
      </c>
      <c r="J7" s="72">
        <f>IF(RES_hh_emih_in!J7=0,0,RES_hh_emih_in!J7/RES_summary!J$21)</f>
        <v>35.011500969159307</v>
      </c>
      <c r="K7" s="72">
        <f>IF(RES_hh_emih_in!K7=0,0,RES_hh_emih_in!K7/RES_summary!K$21)</f>
        <v>66.11027088637772</v>
      </c>
      <c r="L7" s="72">
        <f>IF(RES_hh_emih_in!L7=0,0,RES_hh_emih_in!L7/RES_summary!L$21)</f>
        <v>58.851903070879928</v>
      </c>
      <c r="M7" s="72">
        <f>IF(RES_hh_emih_in!M7=0,0,RES_hh_emih_in!M7/RES_summary!M$21)</f>
        <v>50.217682698785275</v>
      </c>
      <c r="N7" s="72">
        <f>IF(RES_hh_emih_in!N7=0,0,RES_hh_emih_in!N7/RES_summary!N$21)</f>
        <v>45.973018883900366</v>
      </c>
      <c r="O7" s="72">
        <f>IF(RES_hh_emih_in!O7=0,0,RES_hh_emih_in!O7/RES_summary!O$21)</f>
        <v>40.626106604196252</v>
      </c>
      <c r="P7" s="72">
        <f>IF(RES_hh_emih_in!P7=0,0,RES_hh_emih_in!P7/RES_summary!P$21)</f>
        <v>35.992523519713629</v>
      </c>
      <c r="Q7" s="72">
        <f>IF(RES_hh_emih_in!Q7=0,0,RES_hh_emih_in!Q7/RES_summary!Q$21)</f>
        <v>30.400622147030422</v>
      </c>
      <c r="R7" s="72">
        <f>IF(RES_hh_emih_in!R7=0,0,RES_hh_emih_in!R7/RES_summary!R$21)</f>
        <v>29.3155653874169</v>
      </c>
      <c r="S7" s="72">
        <f>IF(RES_hh_emih_in!S7=0,0,RES_hh_emih_in!S7/RES_summary!S$21)</f>
        <v>29.435184508301994</v>
      </c>
      <c r="T7" s="72">
        <f>IF(RES_hh_emih_in!T7=0,0,RES_hh_emih_in!T7/RES_summary!T$21)</f>
        <v>28.896291185396908</v>
      </c>
      <c r="U7" s="72">
        <f>IF(RES_hh_emih_in!U7=0,0,RES_hh_emih_in!U7/RES_summary!U$21)</f>
        <v>26.386002965838216</v>
      </c>
      <c r="V7" s="72">
        <f>IF(RES_hh_emih_in!V7=0,0,RES_hh_emih_in!V7/RES_summary!V$21)</f>
        <v>23.894259525350986</v>
      </c>
      <c r="W7" s="72">
        <f>IF(RES_hh_emih_in!W7=0,0,RES_hh_emih_in!W7/RES_summary!W$21)</f>
        <v>19.107562629565354</v>
      </c>
      <c r="X7" s="72">
        <f>IF(RES_hh_emih_in!X7=0,0,RES_hh_emih_in!X7/RES_summary!X$21)</f>
        <v>14.938608677249405</v>
      </c>
      <c r="Y7" s="72">
        <f>IF(RES_hh_emih_in!Y7=0,0,RES_hh_emih_in!Y7/RES_summary!Y$21)</f>
        <v>10.161872880433869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47.005119986074092</v>
      </c>
      <c r="D8" s="72">
        <f>IF(RES_hh_emih_in!D8=0,0,RES_hh_emih_in!D8/RES_summary!D$21)</f>
        <v>46.296831070625991</v>
      </c>
      <c r="E8" s="72">
        <f>IF(RES_hh_emih_in!E8=0,0,RES_hh_emih_in!E8/RES_summary!E$21)</f>
        <v>47.17809886775391</v>
      </c>
      <c r="F8" s="72">
        <f>IF(RES_hh_emih_in!F8=0,0,RES_hh_emih_in!F8/RES_summary!F$21)</f>
        <v>46.267556194227069</v>
      </c>
      <c r="G8" s="72">
        <f>IF(RES_hh_emih_in!G8=0,0,RES_hh_emih_in!G8/RES_summary!G$21)</f>
        <v>45.441296266686884</v>
      </c>
      <c r="H8" s="72">
        <f>IF(RES_hh_emih_in!H8=0,0,RES_hh_emih_in!H8/RES_summary!H$21)</f>
        <v>43.616860197748018</v>
      </c>
      <c r="I8" s="72">
        <f>IF(RES_hh_emih_in!I8=0,0,RES_hh_emih_in!I8/RES_summary!I$21)</f>
        <v>43.886345529125464</v>
      </c>
      <c r="J8" s="72">
        <f>IF(RES_hh_emih_in!J8=0,0,RES_hh_emih_in!J8/RES_summary!J$21)</f>
        <v>41.755298636021827</v>
      </c>
      <c r="K8" s="72">
        <f>IF(RES_hh_emih_in!K8=0,0,RES_hh_emih_in!K8/RES_summary!K$21)</f>
        <v>37.005681630508931</v>
      </c>
      <c r="L8" s="72">
        <f>IF(RES_hh_emih_in!L8=0,0,RES_hh_emih_in!L8/RES_summary!L$21)</f>
        <v>41.761457919343911</v>
      </c>
      <c r="M8" s="72">
        <f>IF(RES_hh_emih_in!M8=0,0,RES_hh_emih_in!M8/RES_summary!M$21)</f>
        <v>34.370492868908507</v>
      </c>
      <c r="N8" s="72">
        <f>IF(RES_hh_emih_in!N8=0,0,RES_hh_emih_in!N8/RES_summary!N$21)</f>
        <v>32.34090862675631</v>
      </c>
      <c r="O8" s="72">
        <f>IF(RES_hh_emih_in!O8=0,0,RES_hh_emih_in!O8/RES_summary!O$21)</f>
        <v>28.205815958224804</v>
      </c>
      <c r="P8" s="72">
        <f>IF(RES_hh_emih_in!P8=0,0,RES_hh_emih_in!P8/RES_summary!P$21)</f>
        <v>25.033030425578822</v>
      </c>
      <c r="Q8" s="72">
        <f>IF(RES_hh_emih_in!Q8=0,0,RES_hh_emih_in!Q8/RES_summary!Q$21)</f>
        <v>21.232076681943227</v>
      </c>
      <c r="R8" s="72">
        <f>IF(RES_hh_emih_in!R8=0,0,RES_hh_emih_in!R8/RES_summary!R$21)</f>
        <v>20.785736459852803</v>
      </c>
      <c r="S8" s="72">
        <f>IF(RES_hh_emih_in!S8=0,0,RES_hh_emih_in!S8/RES_summary!S$21)</f>
        <v>20.490415105135131</v>
      </c>
      <c r="T8" s="72">
        <f>IF(RES_hh_emih_in!T8=0,0,RES_hh_emih_in!T8/RES_summary!T$21)</f>
        <v>20.193032910673914</v>
      </c>
      <c r="U8" s="72">
        <f>IF(RES_hh_emih_in!U8=0,0,RES_hh_emih_in!U8/RES_summary!U$21)</f>
        <v>17.425998659961579</v>
      </c>
      <c r="V8" s="72">
        <f>IF(RES_hh_emih_in!V8=0,0,RES_hh_emih_in!V8/RES_summary!V$21)</f>
        <v>15.529905633268649</v>
      </c>
      <c r="W8" s="72">
        <f>IF(RES_hh_emih_in!W8=0,0,RES_hh_emih_in!W8/RES_summary!W$21)</f>
        <v>13.913467126517382</v>
      </c>
      <c r="X8" s="72">
        <f>IF(RES_hh_emih_in!X8=0,0,RES_hh_emih_in!X8/RES_summary!X$21)</f>
        <v>10.138707284970133</v>
      </c>
      <c r="Y8" s="72">
        <f>IF(RES_hh_emih_in!Y8=0,0,RES_hh_emih_in!Y8/RES_summary!Y$21)</f>
        <v>5.962575562677805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0.76551222874657976</v>
      </c>
      <c r="D17" s="69">
        <f>IF(RES_hh_emih_in!D17=0,0,RES_hh_emih_in!D17/RES_summary!D$21)</f>
        <v>0.89019478240080074</v>
      </c>
      <c r="E17" s="69">
        <f>IF(RES_hh_emih_in!E17=0,0,RES_hh_emih_in!E17/RES_summary!E$21)</f>
        <v>0.79095111601203361</v>
      </c>
      <c r="F17" s="69">
        <f>IF(RES_hh_emih_in!F17=0,0,RES_hh_emih_in!F17/RES_summary!F$21)</f>
        <v>0.88131994968719307</v>
      </c>
      <c r="G17" s="69">
        <f>IF(RES_hh_emih_in!G17=0,0,RES_hh_emih_in!G17/RES_summary!G$21)</f>
        <v>0.87164722372968473</v>
      </c>
      <c r="H17" s="69">
        <f>IF(RES_hh_emih_in!H17=0,0,RES_hh_emih_in!H17/RES_summary!H$21)</f>
        <v>1.0394312922475681</v>
      </c>
      <c r="I17" s="69">
        <f>IF(RES_hh_emih_in!I17=0,0,RES_hh_emih_in!I17/RES_summary!I$21)</f>
        <v>0.88710779709439691</v>
      </c>
      <c r="J17" s="69">
        <f>IF(RES_hh_emih_in!J17=0,0,RES_hh_emih_in!J17/RES_summary!J$21)</f>
        <v>0.88753978128798827</v>
      </c>
      <c r="K17" s="69">
        <f>IF(RES_hh_emih_in!K17=0,0,RES_hh_emih_in!K17/RES_summary!K$21)</f>
        <v>1.1812701717373644</v>
      </c>
      <c r="L17" s="69">
        <f>IF(RES_hh_emih_in!L17=0,0,RES_hh_emih_in!L17/RES_summary!L$21)</f>
        <v>1.4976423532240479</v>
      </c>
      <c r="M17" s="69">
        <f>IF(RES_hh_emih_in!M17=0,0,RES_hh_emih_in!M17/RES_summary!M$21)</f>
        <v>0.65602019144090351</v>
      </c>
      <c r="N17" s="69">
        <f>IF(RES_hh_emih_in!N17=0,0,RES_hh_emih_in!N17/RES_summary!N$21)</f>
        <v>0.52157830312086162</v>
      </c>
      <c r="O17" s="69">
        <f>IF(RES_hh_emih_in!O17=0,0,RES_hh_emih_in!O17/RES_summary!O$21)</f>
        <v>0.59873132976628296</v>
      </c>
      <c r="P17" s="69">
        <f>IF(RES_hh_emih_in!P17=0,0,RES_hh_emih_in!P17/RES_summary!P$21)</f>
        <v>1.0432229935931083</v>
      </c>
      <c r="Q17" s="69">
        <f>IF(RES_hh_emih_in!Q17=0,0,RES_hh_emih_in!Q17/RES_summary!Q$21)</f>
        <v>1.6372298559298641</v>
      </c>
      <c r="R17" s="69">
        <f>IF(RES_hh_emih_in!R17=0,0,RES_hh_emih_in!R17/RES_summary!R$21)</f>
        <v>1.1328381445162981</v>
      </c>
      <c r="S17" s="69">
        <f>IF(RES_hh_emih_in!S17=0,0,RES_hh_emih_in!S17/RES_summary!S$21)</f>
        <v>0.7042607109408151</v>
      </c>
      <c r="T17" s="69">
        <f>IF(RES_hh_emih_in!T17=0,0,RES_hh_emih_in!T17/RES_summary!T$21)</f>
        <v>0.8006493345524508</v>
      </c>
      <c r="U17" s="69">
        <f>IF(RES_hh_emih_in!U17=0,0,RES_hh_emih_in!U17/RES_summary!U$21)</f>
        <v>0.57184736821024795</v>
      </c>
      <c r="V17" s="69">
        <f>IF(RES_hh_emih_in!V17=0,0,RES_hh_emih_in!V17/RES_summary!V$21)</f>
        <v>0.9098261954705793</v>
      </c>
      <c r="W17" s="69">
        <f>IF(RES_hh_emih_in!W17=0,0,RES_hh_emih_in!W17/RES_summary!W$21)</f>
        <v>0.58161471468509585</v>
      </c>
      <c r="X17" s="69">
        <f>IF(RES_hh_emih_in!X17=0,0,RES_hh_emih_in!X17/RES_summary!X$21)</f>
        <v>0.49853957680353866</v>
      </c>
      <c r="Y17" s="69">
        <f>IF(RES_hh_emih_in!Y17=0,0,RES_hh_emih_in!Y17/RES_summary!Y$21)</f>
        <v>0.37603441671303661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17.504008973800502</v>
      </c>
      <c r="D18" s="72">
        <f>IF(RES_hh_emih_in!D18=0,0,RES_hh_emih_in!D18/RES_summary!D$21)</f>
        <v>11.227749727288659</v>
      </c>
      <c r="E18" s="72">
        <f>IF(RES_hh_emih_in!E18=0,0,RES_hh_emih_in!E18/RES_summary!E$21)</f>
        <v>10.501112727599967</v>
      </c>
      <c r="F18" s="72">
        <f>IF(RES_hh_emih_in!F18=0,0,RES_hh_emih_in!F18/RES_summary!F$21)</f>
        <v>10.740331047158342</v>
      </c>
      <c r="G18" s="72">
        <f>IF(RES_hh_emih_in!G18=0,0,RES_hh_emih_in!G18/RES_summary!G$21)</f>
        <v>12.753577216131315</v>
      </c>
      <c r="H18" s="72">
        <f>IF(RES_hh_emih_in!H18=0,0,RES_hh_emih_in!H18/RES_summary!H$21)</f>
        <v>11.292180525974816</v>
      </c>
      <c r="I18" s="72">
        <f>IF(RES_hh_emih_in!I18=0,0,RES_hh_emih_in!I18/RES_summary!I$21)</f>
        <v>11.677387267619947</v>
      </c>
      <c r="J18" s="72">
        <f>IF(RES_hh_emih_in!J18=0,0,RES_hh_emih_in!J18/RES_summary!J$21)</f>
        <v>11.704198713811877</v>
      </c>
      <c r="K18" s="72">
        <f>IF(RES_hh_emih_in!K18=0,0,RES_hh_emih_in!K18/RES_summary!K$21)</f>
        <v>11.123671855467185</v>
      </c>
      <c r="L18" s="72">
        <f>IF(RES_hh_emih_in!L18=0,0,RES_hh_emih_in!L18/RES_summary!L$21)</f>
        <v>15.406588946641742</v>
      </c>
      <c r="M18" s="72">
        <f>IF(RES_hh_emih_in!M18=0,0,RES_hh_emih_in!M18/RES_summary!M$21)</f>
        <v>12.127644234031324</v>
      </c>
      <c r="N18" s="72">
        <f>IF(RES_hh_emih_in!N18=0,0,RES_hh_emih_in!N18/RES_summary!N$21)</f>
        <v>9.7206209425915322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10.835998825703298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7.3317978081156312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8.1435203525266093</v>
      </c>
      <c r="D19" s="72">
        <f>IF(RES_hh_emih_in!D19=0,0,RES_hh_emih_in!D19/RES_summary!D$21)</f>
        <v>7.8301383269185179</v>
      </c>
      <c r="E19" s="72">
        <f>IF(RES_hh_emih_in!E19=0,0,RES_hh_emih_in!E19/RES_summary!E$21)</f>
        <v>8.0649758189161975</v>
      </c>
      <c r="F19" s="72">
        <f>IF(RES_hh_emih_in!F19=0,0,RES_hh_emih_in!F19/RES_summary!F$21)</f>
        <v>7.8017632979440732</v>
      </c>
      <c r="G19" s="72">
        <f>IF(RES_hh_emih_in!G19=0,0,RES_hh_emih_in!G19/RES_summary!G$21)</f>
        <v>8.334852137063665</v>
      </c>
      <c r="H19" s="72">
        <f>IF(RES_hh_emih_in!H19=0,0,RES_hh_emih_in!H19/RES_summary!H$21)</f>
        <v>8.7447322200497464</v>
      </c>
      <c r="I19" s="72">
        <f>IF(RES_hh_emih_in!I19=0,0,RES_hh_emih_in!I19/RES_summary!I$21)</f>
        <v>8.1124044629840153</v>
      </c>
      <c r="J19" s="72">
        <f>IF(RES_hh_emih_in!J19=0,0,RES_hh_emih_in!J19/RES_summary!J$21)</f>
        <v>8.6966278955869019</v>
      </c>
      <c r="K19" s="72">
        <f>IF(RES_hh_emih_in!K19=0,0,RES_hh_emih_in!K19/RES_summary!K$21)</f>
        <v>8.3147814649543808</v>
      </c>
      <c r="L19" s="72">
        <f>IF(RES_hh_emih_in!L19=0,0,RES_hh_emih_in!L19/RES_summary!L$21)</f>
        <v>6.4940163492341902</v>
      </c>
      <c r="M19" s="72">
        <f>IF(RES_hh_emih_in!M19=0,0,RES_hh_emih_in!M19/RES_summary!M$21)</f>
        <v>7.8016688739828899</v>
      </c>
      <c r="N19" s="72">
        <f>IF(RES_hh_emih_in!N19=0,0,RES_hh_emih_in!N19/RES_summary!N$21)</f>
        <v>7.6017794384046811</v>
      </c>
      <c r="O19" s="72">
        <f>IF(RES_hh_emih_in!O19=0,0,RES_hh_emih_in!O19/RES_summary!O$21)</f>
        <v>7.0469021340283229</v>
      </c>
      <c r="P19" s="72">
        <f>IF(RES_hh_emih_in!P19=0,0,RES_hh_emih_in!P19/RES_summary!P$21)</f>
        <v>7.1894160411417927</v>
      </c>
      <c r="Q19" s="72">
        <f>IF(RES_hh_emih_in!Q19=0,0,RES_hh_emih_in!Q19/RES_summary!Q$21)</f>
        <v>5.5322167779708948</v>
      </c>
      <c r="R19" s="72">
        <f>IF(RES_hh_emih_in!R19=0,0,RES_hh_emih_in!R19/RES_summary!R$21)</f>
        <v>5.6112100144802302</v>
      </c>
      <c r="S19" s="72">
        <f>IF(RES_hh_emih_in!S19=0,0,RES_hh_emih_in!S19/RES_summary!S$21)</f>
        <v>5.8528529683206241</v>
      </c>
      <c r="T19" s="72">
        <f>IF(RES_hh_emih_in!T19=0,0,RES_hh_emih_in!T19/RES_summary!T$21)</f>
        <v>5.2421114193249556</v>
      </c>
      <c r="U19" s="72">
        <f>IF(RES_hh_emih_in!U19=0,0,RES_hh_emih_in!U19/RES_summary!U$21)</f>
        <v>4.8579053637802403</v>
      </c>
      <c r="V19" s="72">
        <f>IF(RES_hh_emih_in!V19=0,0,RES_hh_emih_in!V19/RES_summary!V$21)</f>
        <v>5.1469836583835997</v>
      </c>
      <c r="W19" s="72">
        <f>IF(RES_hh_emih_in!W19=0,0,RES_hh_emih_in!W19/RES_summary!W$21)</f>
        <v>4.7466615650364172</v>
      </c>
      <c r="X19" s="72">
        <f>IF(RES_hh_emih_in!X19=0,0,RES_hh_emih_in!X19/RES_summary!X$21)</f>
        <v>4.1785947484123822</v>
      </c>
      <c r="Y19" s="72">
        <f>IF(RES_hh_emih_in!Y19=0,0,RES_hh_emih_in!Y19/RES_summary!Y$21)</f>
        <v>5.1341140069876072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11.176375267088613</v>
      </c>
      <c r="D20" s="72">
        <f>IF(RES_hh_emih_in!D20=0,0,RES_hh_emih_in!D20/RES_summary!D$21)</f>
        <v>11.339409149110121</v>
      </c>
      <c r="E20" s="72">
        <f>IF(RES_hh_emih_in!E20=0,0,RES_hh_emih_in!E20/RES_summary!E$21)</f>
        <v>9.4315632929328501</v>
      </c>
      <c r="F20" s="72">
        <f>IF(RES_hh_emih_in!F20=0,0,RES_hh_emih_in!F20/RES_summary!F$21)</f>
        <v>8.604715850522437</v>
      </c>
      <c r="G20" s="72">
        <f>IF(RES_hh_emih_in!G20=0,0,RES_hh_emih_in!G20/RES_summary!G$21)</f>
        <v>10.390270744448879</v>
      </c>
      <c r="H20" s="72">
        <f>IF(RES_hh_emih_in!H20=0,0,RES_hh_emih_in!H20/RES_summary!H$21)</f>
        <v>10.746491659384731</v>
      </c>
      <c r="I20" s="72">
        <f>IF(RES_hh_emih_in!I20=0,0,RES_hh_emih_in!I20/RES_summary!I$21)</f>
        <v>8.6651311894656367</v>
      </c>
      <c r="J20" s="72">
        <f>IF(RES_hh_emih_in!J20=0,0,RES_hh_emih_in!J20/RES_summary!J$21)</f>
        <v>7.1335562242522572</v>
      </c>
      <c r="K20" s="72">
        <f>IF(RES_hh_emih_in!K20=0,0,RES_hh_emih_in!K20/RES_summary!K$21)</f>
        <v>11.778098196421544</v>
      </c>
      <c r="L20" s="72">
        <f>IF(RES_hh_emih_in!L20=0,0,RES_hh_emih_in!L20/RES_summary!L$21)</f>
        <v>12.395927351139896</v>
      </c>
      <c r="M20" s="72">
        <f>IF(RES_hh_emih_in!M20=0,0,RES_hh_emih_in!M20/RES_summary!M$21)</f>
        <v>10.559961083871308</v>
      </c>
      <c r="N20" s="72">
        <f>IF(RES_hh_emih_in!N20=0,0,RES_hh_emih_in!N20/RES_summary!N$21)</f>
        <v>9.7482460932015691</v>
      </c>
      <c r="O20" s="72">
        <f>IF(RES_hh_emih_in!O20=0,0,RES_hh_emih_in!O20/RES_summary!O$21)</f>
        <v>9.1433444491895255</v>
      </c>
      <c r="P20" s="72">
        <f>IF(RES_hh_emih_in!P20=0,0,RES_hh_emih_in!P20/RES_summary!P$21)</f>
        <v>7.980643104047549</v>
      </c>
      <c r="Q20" s="72">
        <f>IF(RES_hh_emih_in!Q20=0,0,RES_hh_emih_in!Q20/RES_summary!Q$21)</f>
        <v>7.5305235963996386</v>
      </c>
      <c r="R20" s="72">
        <f>IF(RES_hh_emih_in!R20=0,0,RES_hh_emih_in!R20/RES_summary!R$21)</f>
        <v>7.5655278861255963</v>
      </c>
      <c r="S20" s="72">
        <f>IF(RES_hh_emih_in!S20=0,0,RES_hh_emih_in!S20/RES_summary!S$21)</f>
        <v>6.8793852782440092</v>
      </c>
      <c r="T20" s="72">
        <f>IF(RES_hh_emih_in!T20=0,0,RES_hh_emih_in!T20/RES_summary!T$21)</f>
        <v>6.903090351466207</v>
      </c>
      <c r="U20" s="72">
        <f>IF(RES_hh_emih_in!U20=0,0,RES_hh_emih_in!U20/RES_summary!U$21)</f>
        <v>6.6591644015588054</v>
      </c>
      <c r="V20" s="72">
        <f>IF(RES_hh_emih_in!V20=0,0,RES_hh_emih_in!V20/RES_summary!V$21)</f>
        <v>6.9996732985329784</v>
      </c>
      <c r="W20" s="72">
        <f>IF(RES_hh_emih_in!W20=0,0,RES_hh_emih_in!W20/RES_summary!W$21)</f>
        <v>6.4229892090609386</v>
      </c>
      <c r="X20" s="72">
        <f>IF(RES_hh_emih_in!X20=0,0,RES_hh_emih_in!X20/RES_summary!X$21)</f>
        <v>6.0332106016689337</v>
      </c>
      <c r="Y20" s="72">
        <f>IF(RES_hh_emih_in!Y20=0,0,RES_hh_emih_in!Y20/RES_summary!Y$21)</f>
        <v>5.6701214298638689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7.6730830738420917</v>
      </c>
      <c r="D21" s="72">
        <f>IF(RES_hh_emih_in!D21=0,0,RES_hh_emih_in!D21/RES_summary!D$21)</f>
        <v>7.5187265952595395</v>
      </c>
      <c r="E21" s="72">
        <f>IF(RES_hh_emih_in!E21=0,0,RES_hh_emih_in!E21/RES_summary!E$21)</f>
        <v>7.295406958041057</v>
      </c>
      <c r="F21" s="72">
        <f>IF(RES_hh_emih_in!F21=0,0,RES_hh_emih_in!F21/RES_summary!F$21)</f>
        <v>6.9234268383086475</v>
      </c>
      <c r="G21" s="72">
        <f>IF(RES_hh_emih_in!G21=0,0,RES_hh_emih_in!G21/RES_summary!G$21)</f>
        <v>7.0763647511732399</v>
      </c>
      <c r="H21" s="72">
        <f>IF(RES_hh_emih_in!H21=0,0,RES_hh_emih_in!H21/RES_summary!H$21)</f>
        <v>7.0626474316348684</v>
      </c>
      <c r="I21" s="72">
        <f>IF(RES_hh_emih_in!I21=0,0,RES_hh_emih_in!I21/RES_summary!I$21)</f>
        <v>7.2344337677620993</v>
      </c>
      <c r="J21" s="72">
        <f>IF(RES_hh_emih_in!J21=0,0,RES_hh_emih_in!J21/RES_summary!J$21)</f>
        <v>7.5821341385212762</v>
      </c>
      <c r="K21" s="72">
        <f>IF(RES_hh_emih_in!K21=0,0,RES_hh_emih_in!K21/RES_summary!K$21)</f>
        <v>6.2187675894001098</v>
      </c>
      <c r="L21" s="72">
        <f>IF(RES_hh_emih_in!L21=0,0,RES_hh_emih_in!L21/RES_summary!L$21)</f>
        <v>8.1329331270335619</v>
      </c>
      <c r="M21" s="72">
        <f>IF(RES_hh_emih_in!M21=0,0,RES_hh_emih_in!M21/RES_summary!M$21)</f>
        <v>6.7150542963722595</v>
      </c>
      <c r="N21" s="72">
        <f>IF(RES_hh_emih_in!N21=0,0,RES_hh_emih_in!N21/RES_summary!N$21)</f>
        <v>6.5238716744251537</v>
      </c>
      <c r="O21" s="72">
        <f>IF(RES_hh_emih_in!O21=0,0,RES_hh_emih_in!O21/RES_summary!O$21)</f>
        <v>6.1326625435066218</v>
      </c>
      <c r="P21" s="72">
        <f>IF(RES_hh_emih_in!P21=0,0,RES_hh_emih_in!P21/RES_summary!P$21)</f>
        <v>5.4617866099168051</v>
      </c>
      <c r="Q21" s="72">
        <f>IF(RES_hh_emih_in!Q21=0,0,RES_hh_emih_in!Q21/RES_summary!Q$21)</f>
        <v>5.2577642612730315</v>
      </c>
      <c r="R21" s="72">
        <f>IF(RES_hh_emih_in!R21=0,0,RES_hh_emih_in!R21/RES_summary!R$21)</f>
        <v>5.444961914603188</v>
      </c>
      <c r="S21" s="72">
        <f>IF(RES_hh_emih_in!S21=0,0,RES_hh_emih_in!S21/RES_summary!S$21)</f>
        <v>4.9583785523343415</v>
      </c>
      <c r="T21" s="72">
        <f>IF(RES_hh_emih_in!T21=0,0,RES_hh_emih_in!T21/RES_summary!T$21)</f>
        <v>5.0980500566851461</v>
      </c>
      <c r="U21" s="72">
        <f>IF(RES_hh_emih_in!U21=0,0,RES_hh_emih_in!U21/RES_summary!U$21)</f>
        <v>4.6422129077813992</v>
      </c>
      <c r="V21" s="72">
        <f>IF(RES_hh_emih_in!V21=0,0,RES_hh_emih_in!V21/RES_summary!V$21)</f>
        <v>4.8574204382483206</v>
      </c>
      <c r="W21" s="72">
        <f>IF(RES_hh_emih_in!W21=0,0,RES_hh_emih_in!W21/RES_summary!W$21)</f>
        <v>5.1273495775499054</v>
      </c>
      <c r="X21" s="72">
        <f>IF(RES_hh_emih_in!X21=0,0,RES_hh_emih_in!X21/RES_summary!X$21)</f>
        <v>4.5876906327050975</v>
      </c>
      <c r="Y21" s="72">
        <f>IF(RES_hh_emih_in!Y21=0,0,RES_hh_emih_in!Y21/RES_summary!Y$21)</f>
        <v>3.8378083686078384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1.0127234125653977</v>
      </c>
      <c r="D27" s="69">
        <f>IF(RES_hh_emih_in!D27=0,0,RES_hh_emih_in!D27/RES_summary!D$21)</f>
        <v>0.87974554961823559</v>
      </c>
      <c r="E27" s="69">
        <f>IF(RES_hh_emih_in!E27=0,0,RES_hh_emih_in!E27/RES_summary!E$21)</f>
        <v>0.97672974331286799</v>
      </c>
      <c r="F27" s="69">
        <f>IF(RES_hh_emih_in!F27=0,0,RES_hh_emih_in!F27/RES_summary!F$21)</f>
        <v>1.2903785409229593</v>
      </c>
      <c r="G27" s="69">
        <f>IF(RES_hh_emih_in!G27=0,0,RES_hh_emih_in!G27/RES_summary!G$21)</f>
        <v>1.517339296417725</v>
      </c>
      <c r="H27" s="69">
        <f>IF(RES_hh_emih_in!H27=0,0,RES_hh_emih_in!H27/RES_summary!H$21)</f>
        <v>1.5690658152629702</v>
      </c>
      <c r="I27" s="69">
        <f>IF(RES_hh_emih_in!I27=0,0,RES_hh_emih_in!I27/RES_summary!I$21)</f>
        <v>0.80440056362649148</v>
      </c>
      <c r="J27" s="69">
        <f>IF(RES_hh_emih_in!J27=0,0,RES_hh_emih_in!J27/RES_summary!J$21)</f>
        <v>0.5804427741994469</v>
      </c>
      <c r="K27" s="69">
        <f>IF(RES_hh_emih_in!K27=0,0,RES_hh_emih_in!K27/RES_summary!K$21)</f>
        <v>0.94006786456499059</v>
      </c>
      <c r="L27" s="69">
        <f>IF(RES_hh_emih_in!L27=0,0,RES_hh_emih_in!L27/RES_summary!L$21)</f>
        <v>1.4144083364985096</v>
      </c>
      <c r="M27" s="69">
        <f>IF(RES_hh_emih_in!M27=0,0,RES_hh_emih_in!M27/RES_summary!M$21)</f>
        <v>1.0772251403562103</v>
      </c>
      <c r="N27" s="69">
        <f>IF(RES_hh_emih_in!N27=0,0,RES_hh_emih_in!N27/RES_summary!N$21)</f>
        <v>1.1047893347114688</v>
      </c>
      <c r="O27" s="69">
        <f>IF(RES_hh_emih_in!O27=0,0,RES_hh_emih_in!O27/RES_summary!O$21)</f>
        <v>1.2217396904036899</v>
      </c>
      <c r="P27" s="69">
        <f>IF(RES_hh_emih_in!P27=0,0,RES_hh_emih_in!P27/RES_summary!P$21)</f>
        <v>1.1849576131446484</v>
      </c>
      <c r="Q27" s="69">
        <f>IF(RES_hh_emih_in!Q27=0,0,RES_hh_emih_in!Q27/RES_summary!Q$21)</f>
        <v>0.86498661538831978</v>
      </c>
      <c r="R27" s="69">
        <f>IF(RES_hh_emih_in!R27=0,0,RES_hh_emih_in!R27/RES_summary!R$21)</f>
        <v>0.76136629166542924</v>
      </c>
      <c r="S27" s="69">
        <f>IF(RES_hh_emih_in!S27=0,0,RES_hh_emih_in!S27/RES_summary!S$21)</f>
        <v>0.83371643437286291</v>
      </c>
      <c r="T27" s="69">
        <f>IF(RES_hh_emih_in!T27=0,0,RES_hh_emih_in!T27/RES_summary!T$21)</f>
        <v>0.91450370283111659</v>
      </c>
      <c r="U27" s="69">
        <f>IF(RES_hh_emih_in!U27=0,0,RES_hh_emih_in!U27/RES_summary!U$21)</f>
        <v>0.67806131633308875</v>
      </c>
      <c r="V27" s="69">
        <f>IF(RES_hh_emih_in!V27=0,0,RES_hh_emih_in!V27/RES_summary!V$21)</f>
        <v>0.8580030350123099</v>
      </c>
      <c r="W27" s="69">
        <f>IF(RES_hh_emih_in!W27=0,0,RES_hh_emih_in!W27/RES_summary!W$21)</f>
        <v>0.89544786460813652</v>
      </c>
      <c r="X27" s="69">
        <f>IF(RES_hh_emih_in!X27=0,0,RES_hh_emih_in!X27/RES_summary!X$21)</f>
        <v>0.98284606294421195</v>
      </c>
      <c r="Y27" s="69">
        <f>IF(RES_hh_emih_in!Y27=0,0,RES_hh_emih_in!Y27/RES_summary!Y$21)</f>
        <v>1.6270363727145185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4.4660990219296508</v>
      </c>
      <c r="K28" s="72">
        <f>IF(RES_hh_emih_in!K28=0,0,RES_hh_emih_in!K28/RES_summary!K$21)</f>
        <v>4.5557155021305942</v>
      </c>
      <c r="L28" s="72">
        <f>IF(RES_hh_emih_in!L28=0,0,RES_hh_emih_in!L28/RES_summary!L$21)</f>
        <v>7.4525979003427949</v>
      </c>
      <c r="M28" s="72">
        <f>IF(RES_hh_emih_in!M28=0,0,RES_hh_emih_in!M28/RES_summary!M$21)</f>
        <v>6.5400443423446157</v>
      </c>
      <c r="N28" s="72">
        <f>IF(RES_hh_emih_in!N28=0,0,RES_hh_emih_in!N28/RES_summary!N$21)</f>
        <v>4.2397974566939247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2.7551277247631947</v>
      </c>
      <c r="D29" s="72">
        <f>IF(RES_hh_emih_in!D29=0,0,RES_hh_emih_in!D29/RES_summary!D$21)</f>
        <v>2.8605700700528027</v>
      </c>
      <c r="E29" s="72">
        <f>IF(RES_hh_emih_in!E29=0,0,RES_hh_emih_in!E29/RES_summary!E$21)</f>
        <v>2.9224123896669587</v>
      </c>
      <c r="F29" s="72">
        <f>IF(RES_hh_emih_in!F29=0,0,RES_hh_emih_in!F29/RES_summary!F$21)</f>
        <v>3.0665359661904348</v>
      </c>
      <c r="G29" s="72">
        <f>IF(RES_hh_emih_in!G29=0,0,RES_hh_emih_in!G29/RES_summary!G$21)</f>
        <v>3.1710044513613851</v>
      </c>
      <c r="H29" s="72">
        <f>IF(RES_hh_emih_in!H29=0,0,RES_hh_emih_in!H29/RES_summary!H$21)</f>
        <v>3.2706523452715888</v>
      </c>
      <c r="I29" s="72">
        <f>IF(RES_hh_emih_in!I29=0,0,RES_hh_emih_in!I29/RES_summary!I$21)</f>
        <v>2.9656696296104643</v>
      </c>
      <c r="J29" s="72">
        <f>IF(RES_hh_emih_in!J29=0,0,RES_hh_emih_in!J29/RES_summary!J$21)</f>
        <v>3.0160455487506463</v>
      </c>
      <c r="K29" s="72">
        <f>IF(RES_hh_emih_in!K29=0,0,RES_hh_emih_in!K29/RES_summary!K$21)</f>
        <v>2.7632609622509019</v>
      </c>
      <c r="L29" s="72">
        <f>IF(RES_hh_emih_in!L29=0,0,RES_hh_emih_in!L29/RES_summary!L$21)</f>
        <v>2.735549831321908</v>
      </c>
      <c r="M29" s="72">
        <f>IF(RES_hh_emih_in!M29=0,0,RES_hh_emih_in!M29/RES_summary!M$21)</f>
        <v>2.7990477947316914</v>
      </c>
      <c r="N29" s="72">
        <f>IF(RES_hh_emih_in!N29=0,0,RES_hh_emih_in!N29/RES_summary!N$21)</f>
        <v>2.7922807932976901</v>
      </c>
      <c r="O29" s="72">
        <f>IF(RES_hh_emih_in!O29=0,0,RES_hh_emih_in!O29/RES_summary!O$21)</f>
        <v>2.6853544946472772</v>
      </c>
      <c r="P29" s="72">
        <f>IF(RES_hh_emih_in!P29=0,0,RES_hh_emih_in!P29/RES_summary!P$21)</f>
        <v>2.8780101976195631</v>
      </c>
      <c r="Q29" s="72">
        <f>IF(RES_hh_emih_in!Q29=0,0,RES_hh_emih_in!Q29/RES_summary!Q$21)</f>
        <v>2.2678118461920178</v>
      </c>
      <c r="R29" s="72">
        <f>IF(RES_hh_emih_in!R29=0,0,RES_hh_emih_in!R29/RES_summary!R$21)</f>
        <v>2.3174078287752988</v>
      </c>
      <c r="S29" s="72">
        <f>IF(RES_hh_emih_in!S29=0,0,RES_hh_emih_in!S29/RES_summary!S$21)</f>
        <v>2.5949375551446558</v>
      </c>
      <c r="T29" s="72">
        <f>IF(RES_hh_emih_in!T29=0,0,RES_hh_emih_in!T29/RES_summary!T$21)</f>
        <v>2.1638191624175938</v>
      </c>
      <c r="U29" s="72">
        <f>IF(RES_hh_emih_in!U29=0,0,RES_hh_emih_in!U29/RES_summary!U$21)</f>
        <v>1.9961292739125081</v>
      </c>
      <c r="V29" s="72">
        <f>IF(RES_hh_emih_in!V29=0,0,RES_hh_emih_in!V29/RES_summary!V$21)</f>
        <v>2.0459145835965513</v>
      </c>
      <c r="W29" s="72">
        <f>IF(RES_hh_emih_in!W29=0,0,RES_hh_emih_in!W29/RES_summary!W$21)</f>
        <v>1.9665719208760861</v>
      </c>
      <c r="X29" s="72">
        <f>IF(RES_hh_emih_in!X29=0,0,RES_hh_emih_in!X29/RES_summary!X$21)</f>
        <v>1.8599641512827654</v>
      </c>
      <c r="Y29" s="72">
        <f>IF(RES_hh_emih_in!Y29=0,0,RES_hh_emih_in!Y29/RES_summary!Y$21)</f>
        <v>2.4883370510921559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2.394299784484021</v>
      </c>
      <c r="D30" s="72">
        <f>IF(RES_hh_emih_in!D30=0,0,RES_hh_emih_in!D30/RES_summary!D$21)</f>
        <v>2.5551564733164214</v>
      </c>
      <c r="E30" s="72">
        <f>IF(RES_hh_emih_in!E30=0,0,RES_hh_emih_in!E30/RES_summary!E$21)</f>
        <v>2.6582427435364191</v>
      </c>
      <c r="F30" s="72">
        <f>IF(RES_hh_emih_in!F30=0,0,RES_hh_emih_in!F30/RES_summary!F$21)</f>
        <v>2.852428116666498</v>
      </c>
      <c r="G30" s="72">
        <f>IF(RES_hh_emih_in!G30=0,0,RES_hh_emih_in!G30/RES_summary!G$21)</f>
        <v>2.7411078947312308</v>
      </c>
      <c r="H30" s="72">
        <f>IF(RES_hh_emih_in!H30=0,0,RES_hh_emih_in!H30/RES_summary!H$21)</f>
        <v>2.7896405553237513</v>
      </c>
      <c r="I30" s="72">
        <f>IF(RES_hh_emih_in!I30=0,0,RES_hh_emih_in!I30/RES_summary!I$21)</f>
        <v>2.7178471107630107</v>
      </c>
      <c r="J30" s="72">
        <f>IF(RES_hh_emih_in!J30=0,0,RES_hh_emih_in!J30/RES_summary!J$21)</f>
        <v>2.8121475993287643</v>
      </c>
      <c r="K30" s="72">
        <f>IF(RES_hh_emih_in!K30=0,0,RES_hh_emih_in!K30/RES_summary!K$21)</f>
        <v>2.3556485769535636</v>
      </c>
      <c r="L30" s="72">
        <f>IF(RES_hh_emih_in!L30=0,0,RES_hh_emih_in!L30/RES_summary!L$21)</f>
        <v>3.0616557251821828</v>
      </c>
      <c r="M30" s="72">
        <f>IF(RES_hh_emih_in!M30=0,0,RES_hh_emih_in!M30/RES_summary!M$21)</f>
        <v>2.5072276827038356</v>
      </c>
      <c r="N30" s="72">
        <f>IF(RES_hh_emih_in!N30=0,0,RES_hh_emih_in!N30/RES_summary!N$21)</f>
        <v>2.4427833085588708</v>
      </c>
      <c r="O30" s="72">
        <f>IF(RES_hh_emih_in!O30=0,0,RES_hh_emih_in!O30/RES_summary!O$21)</f>
        <v>2.3622612352412329</v>
      </c>
      <c r="P30" s="72">
        <f>IF(RES_hh_emih_in!P30=0,0,RES_hh_emih_in!P30/RES_summary!P$21)</f>
        <v>2.317204745538251</v>
      </c>
      <c r="Q30" s="72">
        <f>IF(RES_hh_emih_in!Q30=0,0,RES_hh_emih_in!Q30/RES_summary!Q$21)</f>
        <v>2.1013145666813009</v>
      </c>
      <c r="R30" s="72">
        <f>IF(RES_hh_emih_in!R30=0,0,RES_hh_emih_in!R30/RES_summary!R$21)</f>
        <v>2.1187068692510262</v>
      </c>
      <c r="S30" s="72">
        <f>IF(RES_hh_emih_in!S30=0,0,RES_hh_emih_in!S30/RES_summary!S$21)</f>
        <v>1.9774874000801819</v>
      </c>
      <c r="T30" s="72">
        <f>IF(RES_hh_emih_in!T30=0,0,RES_hh_emih_in!T30/RES_summary!T$21)</f>
        <v>1.9671990738839866</v>
      </c>
      <c r="U30" s="72">
        <f>IF(RES_hh_emih_in!U30=0,0,RES_hh_emih_in!U30/RES_summary!U$21)</f>
        <v>1.7376636440890325</v>
      </c>
      <c r="V30" s="72">
        <f>IF(RES_hh_emih_in!V30=0,0,RES_hh_emih_in!V30/RES_summary!V$21)</f>
        <v>1.8722126110105313</v>
      </c>
      <c r="W30" s="72">
        <f>IF(RES_hh_emih_in!W30=0,0,RES_hh_emih_in!W30/RES_summary!W$21)</f>
        <v>1.8838385644348039</v>
      </c>
      <c r="X30" s="72">
        <f>IF(RES_hh_emih_in!X30=0,0,RES_hh_emih_in!X30/RES_summary!X$21)</f>
        <v>1.8474757018363293</v>
      </c>
      <c r="Y30" s="72">
        <f>IF(RES_hh_emih_in!Y30=0,0,RES_hh_emih_in!Y30/RES_summary!Y$21)</f>
        <v>1.8836035753313041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84.072527251045912</v>
      </c>
      <c r="C3" s="19">
        <f t="shared" ref="C3:V3" si="0">SUM(C4,C9,C12)</f>
        <v>86.576028273438027</v>
      </c>
      <c r="D3" s="19">
        <f t="shared" si="0"/>
        <v>89.6401837825629</v>
      </c>
      <c r="E3" s="19">
        <f t="shared" si="0"/>
        <v>93.255703002101299</v>
      </c>
      <c r="F3" s="19">
        <f t="shared" si="0"/>
        <v>97.021408801125318</v>
      </c>
      <c r="G3" s="19">
        <f t="shared" si="0"/>
        <v>101.31206768343688</v>
      </c>
      <c r="H3" s="19">
        <f t="shared" si="0"/>
        <v>104.5906250600235</v>
      </c>
      <c r="I3" s="19">
        <f t="shared" si="0"/>
        <v>107.17109320748986</v>
      </c>
      <c r="J3" s="19">
        <f t="shared" si="0"/>
        <v>108.84322677456392</v>
      </c>
      <c r="K3" s="19">
        <f t="shared" si="0"/>
        <v>111.66352340677142</v>
      </c>
      <c r="L3" s="19">
        <f t="shared" si="0"/>
        <v>110.7534645928275</v>
      </c>
      <c r="M3" s="19">
        <f t="shared" si="0"/>
        <v>109.85748173537806</v>
      </c>
      <c r="N3" s="19">
        <f t="shared" si="0"/>
        <v>108.88164752940989</v>
      </c>
      <c r="O3" s="19">
        <f t="shared" si="0"/>
        <v>107.85057705237338</v>
      </c>
      <c r="P3" s="19">
        <f t="shared" si="0"/>
        <v>107.59605521678864</v>
      </c>
      <c r="Q3" s="19">
        <f t="shared" si="0"/>
        <v>105.07622253266945</v>
      </c>
      <c r="R3" s="19">
        <f t="shared" si="0"/>
        <v>104.28260188099446</v>
      </c>
      <c r="S3" s="19">
        <f t="shared" si="0"/>
        <v>104.89742051723454</v>
      </c>
      <c r="T3" s="19">
        <f t="shared" si="0"/>
        <v>104.53638239164476</v>
      </c>
      <c r="U3" s="19">
        <f t="shared" si="0"/>
        <v>104.26540850665646</v>
      </c>
      <c r="V3" s="19">
        <f t="shared" si="0"/>
        <v>105.03388016209274</v>
      </c>
      <c r="W3" s="19">
        <f t="shared" ref="W3:Y3" si="1">SUM(W4,W9,W12)</f>
        <v>107.14037346021576</v>
      </c>
      <c r="X3" s="19">
        <f t="shared" si="1"/>
        <v>103.33848439311473</v>
      </c>
      <c r="Y3" s="19">
        <f t="shared" si="1"/>
        <v>102.87357470664483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52.228131433767381</v>
      </c>
      <c r="C4" s="22">
        <f t="shared" ref="C4:V4" si="2">SUM(C5:C8)</f>
        <v>52.088352357733385</v>
      </c>
      <c r="D4" s="22">
        <f t="shared" si="2"/>
        <v>52.350501212618816</v>
      </c>
      <c r="E4" s="22">
        <f t="shared" si="2"/>
        <v>52.727978679592638</v>
      </c>
      <c r="F4" s="22">
        <f t="shared" si="2"/>
        <v>53.187364242864831</v>
      </c>
      <c r="G4" s="22">
        <f t="shared" si="2"/>
        <v>53.525987966526415</v>
      </c>
      <c r="H4" s="22">
        <f t="shared" si="2"/>
        <v>53.861536648426267</v>
      </c>
      <c r="I4" s="22">
        <f t="shared" si="2"/>
        <v>52.387850891624765</v>
      </c>
      <c r="J4" s="22">
        <f t="shared" si="2"/>
        <v>50.968142988205074</v>
      </c>
      <c r="K4" s="22">
        <f t="shared" si="2"/>
        <v>50.352266149568621</v>
      </c>
      <c r="L4" s="22">
        <f t="shared" si="2"/>
        <v>48.646783815436201</v>
      </c>
      <c r="M4" s="22">
        <f t="shared" si="2"/>
        <v>47.581924832464985</v>
      </c>
      <c r="N4" s="22">
        <f t="shared" si="2"/>
        <v>46.143018051643281</v>
      </c>
      <c r="O4" s="22">
        <f t="shared" si="2"/>
        <v>44.802500849338664</v>
      </c>
      <c r="P4" s="22">
        <f t="shared" si="2"/>
        <v>42.911402044666154</v>
      </c>
      <c r="Q4" s="22">
        <f t="shared" si="2"/>
        <v>41.446610721516343</v>
      </c>
      <c r="R4" s="22">
        <f t="shared" si="2"/>
        <v>40.068383051400403</v>
      </c>
      <c r="S4" s="22">
        <f t="shared" si="2"/>
        <v>39.466992155115719</v>
      </c>
      <c r="T4" s="22">
        <f t="shared" si="2"/>
        <v>38.168299730301236</v>
      </c>
      <c r="U4" s="22">
        <f t="shared" si="2"/>
        <v>37.134406346683576</v>
      </c>
      <c r="V4" s="22">
        <f t="shared" si="2"/>
        <v>35.579771040628906</v>
      </c>
      <c r="W4" s="22">
        <f t="shared" ref="W4:Y4" si="3">SUM(W5:W8)</f>
        <v>34.625658008398737</v>
      </c>
      <c r="X4" s="22">
        <f t="shared" si="3"/>
        <v>33.847076105005684</v>
      </c>
      <c r="Y4" s="22">
        <f t="shared" si="3"/>
        <v>33.573699857261154</v>
      </c>
      <c r="DA4" s="57"/>
    </row>
    <row r="5" spans="1:105" ht="12" customHeight="1" x14ac:dyDescent="0.25">
      <c r="A5" s="28" t="s">
        <v>32</v>
      </c>
      <c r="B5" s="29">
        <f>B18*B70/11630</f>
        <v>34.66903536083165</v>
      </c>
      <c r="C5" s="29">
        <f t="shared" ref="C5:V5" si="4">C18*C70/11630</f>
        <v>34.581681057004488</v>
      </c>
      <c r="D5" s="29">
        <f t="shared" si="4"/>
        <v>34.533058692341029</v>
      </c>
      <c r="E5" s="29">
        <f t="shared" si="4"/>
        <v>34.639312741974464</v>
      </c>
      <c r="F5" s="29">
        <f t="shared" si="4"/>
        <v>34.743575054685088</v>
      </c>
      <c r="G5" s="29">
        <f t="shared" si="4"/>
        <v>34.793620107350371</v>
      </c>
      <c r="H5" s="29">
        <f t="shared" si="4"/>
        <v>34.745319483893731</v>
      </c>
      <c r="I5" s="29">
        <f t="shared" si="4"/>
        <v>33.716745601200117</v>
      </c>
      <c r="J5" s="29">
        <f t="shared" si="4"/>
        <v>32.672832929280787</v>
      </c>
      <c r="K5" s="29">
        <f t="shared" si="4"/>
        <v>32.321581200689764</v>
      </c>
      <c r="L5" s="29">
        <f t="shared" si="4"/>
        <v>31.097183394196275</v>
      </c>
      <c r="M5" s="29">
        <f t="shared" si="4"/>
        <v>30.62298004639467</v>
      </c>
      <c r="N5" s="29">
        <f t="shared" si="4"/>
        <v>29.496638731480918</v>
      </c>
      <c r="O5" s="29">
        <f t="shared" si="4"/>
        <v>28.585088583941381</v>
      </c>
      <c r="P5" s="29">
        <f t="shared" si="4"/>
        <v>27.3094100142137</v>
      </c>
      <c r="Q5" s="29">
        <f t="shared" si="4"/>
        <v>26.201546481370784</v>
      </c>
      <c r="R5" s="29">
        <f t="shared" si="4"/>
        <v>25.090083414326017</v>
      </c>
      <c r="S5" s="29">
        <f t="shared" si="4"/>
        <v>24.306985476735601</v>
      </c>
      <c r="T5" s="29">
        <f t="shared" si="4"/>
        <v>23.335179335555626</v>
      </c>
      <c r="U5" s="29">
        <f t="shared" si="4"/>
        <v>22.675034904603308</v>
      </c>
      <c r="V5" s="29">
        <f t="shared" si="4"/>
        <v>21.560775208383564</v>
      </c>
      <c r="W5" s="29">
        <f t="shared" ref="W5:Y5" si="5">W18*W70/11630</f>
        <v>20.748640062139412</v>
      </c>
      <c r="X5" s="29">
        <f t="shared" si="5"/>
        <v>19.934340428540263</v>
      </c>
      <c r="Y5" s="29">
        <f t="shared" si="5"/>
        <v>19.343264626631239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17.263432859901151</v>
      </c>
      <c r="C6" s="29">
        <f t="shared" ref="C6:V6" si="6">C19*C71/11630</f>
        <v>17.120902703503276</v>
      </c>
      <c r="D6" s="29">
        <f t="shared" si="6"/>
        <v>17.314897626604925</v>
      </c>
      <c r="E6" s="29">
        <f t="shared" si="6"/>
        <v>17.443388080348154</v>
      </c>
      <c r="F6" s="29">
        <f t="shared" si="6"/>
        <v>17.643707175790443</v>
      </c>
      <c r="G6" s="29">
        <f t="shared" si="6"/>
        <v>17.767599955130528</v>
      </c>
      <c r="H6" s="29">
        <f t="shared" si="6"/>
        <v>17.894536525340765</v>
      </c>
      <c r="I6" s="29">
        <f t="shared" si="6"/>
        <v>17.335773124328547</v>
      </c>
      <c r="J6" s="29">
        <f t="shared" si="6"/>
        <v>16.826626377870365</v>
      </c>
      <c r="K6" s="29">
        <f t="shared" si="6"/>
        <v>16.524825800033494</v>
      </c>
      <c r="L6" s="29">
        <f t="shared" si="6"/>
        <v>15.844941377797024</v>
      </c>
      <c r="M6" s="29">
        <f t="shared" si="6"/>
        <v>15.291693659118661</v>
      </c>
      <c r="N6" s="29">
        <f t="shared" si="6"/>
        <v>14.734050965877984</v>
      </c>
      <c r="O6" s="29">
        <f t="shared" si="6"/>
        <v>14.078896578657998</v>
      </c>
      <c r="P6" s="29">
        <f t="shared" si="6"/>
        <v>13.395664883930559</v>
      </c>
      <c r="Q6" s="29">
        <f t="shared" si="6"/>
        <v>12.765319281239661</v>
      </c>
      <c r="R6" s="29">
        <f t="shared" si="6"/>
        <v>12.376448752003217</v>
      </c>
      <c r="S6" s="29">
        <f t="shared" si="6"/>
        <v>12.356702342938483</v>
      </c>
      <c r="T6" s="29">
        <f t="shared" si="6"/>
        <v>11.921168966390846</v>
      </c>
      <c r="U6" s="29">
        <f t="shared" si="6"/>
        <v>11.433879158663252</v>
      </c>
      <c r="V6" s="29">
        <f t="shared" si="6"/>
        <v>10.841788964964994</v>
      </c>
      <c r="W6" s="29">
        <f t="shared" ref="W6:Y6" si="7">W19*W71/11630</f>
        <v>10.381219328397565</v>
      </c>
      <c r="X6" s="29">
        <f t="shared" si="7"/>
        <v>10.205570416669232</v>
      </c>
      <c r="Y6" s="29">
        <f t="shared" si="7"/>
        <v>10.161150197651692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0.18810132709002847</v>
      </c>
      <c r="C7" s="29">
        <f t="shared" ref="C7:V7" si="8">C20*C72/11630</f>
        <v>0.22566689904334417</v>
      </c>
      <c r="D7" s="29">
        <f t="shared" si="8"/>
        <v>0.25195999225922056</v>
      </c>
      <c r="E7" s="29">
        <f t="shared" si="8"/>
        <v>0.27433507487878267</v>
      </c>
      <c r="F7" s="29">
        <f t="shared" si="8"/>
        <v>0.28973656878318554</v>
      </c>
      <c r="G7" s="29">
        <f t="shared" si="8"/>
        <v>0.3057443237418524</v>
      </c>
      <c r="H7" s="29">
        <f t="shared" si="8"/>
        <v>0.33727219636159633</v>
      </c>
      <c r="I7" s="29">
        <f t="shared" si="8"/>
        <v>0.3588517687253529</v>
      </c>
      <c r="J7" s="29">
        <f t="shared" si="8"/>
        <v>0.38723351734312622</v>
      </c>
      <c r="K7" s="29">
        <f t="shared" si="8"/>
        <v>0.414031753613956</v>
      </c>
      <c r="L7" s="29">
        <f t="shared" si="8"/>
        <v>0.44420890749278036</v>
      </c>
      <c r="M7" s="29">
        <f t="shared" si="8"/>
        <v>0.43355144236317905</v>
      </c>
      <c r="N7" s="29">
        <f t="shared" si="8"/>
        <v>0.42420818573320068</v>
      </c>
      <c r="O7" s="29">
        <f t="shared" si="8"/>
        <v>0.4100750840729695</v>
      </c>
      <c r="P7" s="29">
        <f t="shared" si="8"/>
        <v>0.39734336947371696</v>
      </c>
      <c r="Q7" s="29">
        <f t="shared" si="8"/>
        <v>0.53619341714882784</v>
      </c>
      <c r="R7" s="29">
        <f t="shared" si="8"/>
        <v>0.59724350246496793</v>
      </c>
      <c r="S7" s="29">
        <f t="shared" si="8"/>
        <v>0.66346208022277375</v>
      </c>
      <c r="T7" s="29">
        <f t="shared" si="8"/>
        <v>0.70459122944683639</v>
      </c>
      <c r="U7" s="29">
        <f t="shared" si="8"/>
        <v>0.75489175036407274</v>
      </c>
      <c r="V7" s="29">
        <f t="shared" si="8"/>
        <v>0.80116064816272148</v>
      </c>
      <c r="W7" s="29">
        <f t="shared" ref="W7:Y7" si="9">W20*W72/11630</f>
        <v>0.91193157725412077</v>
      </c>
      <c r="X7" s="29">
        <f t="shared" si="9"/>
        <v>1.0468719229803358</v>
      </c>
      <c r="Y7" s="29">
        <f t="shared" si="9"/>
        <v>1.2404136926827962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0.10756188594454691</v>
      </c>
      <c r="C8" s="29">
        <f t="shared" ref="C8:V8" si="10">C21*C73/11630</f>
        <v>0.16010169818227324</v>
      </c>
      <c r="D8" s="29">
        <f t="shared" si="10"/>
        <v>0.25058490141364015</v>
      </c>
      <c r="E8" s="29">
        <f t="shared" si="10"/>
        <v>0.37094278239123113</v>
      </c>
      <c r="F8" s="29">
        <f t="shared" si="10"/>
        <v>0.51034544360611445</v>
      </c>
      <c r="G8" s="29">
        <f t="shared" si="10"/>
        <v>0.65902358030366015</v>
      </c>
      <c r="H8" s="29">
        <f t="shared" si="10"/>
        <v>0.88440844283017772</v>
      </c>
      <c r="I8" s="29">
        <f t="shared" si="10"/>
        <v>0.97648039737075198</v>
      </c>
      <c r="J8" s="29">
        <f t="shared" si="10"/>
        <v>1.0814501637107927</v>
      </c>
      <c r="K8" s="29">
        <f t="shared" si="10"/>
        <v>1.0918273952314073</v>
      </c>
      <c r="L8" s="29">
        <f t="shared" si="10"/>
        <v>1.2604501359501197</v>
      </c>
      <c r="M8" s="29">
        <f t="shared" si="10"/>
        <v>1.2336996845884711</v>
      </c>
      <c r="N8" s="29">
        <f t="shared" si="10"/>
        <v>1.4881201685511836</v>
      </c>
      <c r="O8" s="29">
        <f t="shared" si="10"/>
        <v>1.7284406026663111</v>
      </c>
      <c r="P8" s="29">
        <f t="shared" si="10"/>
        <v>1.8089837770481751</v>
      </c>
      <c r="Q8" s="29">
        <f t="shared" si="10"/>
        <v>1.9435515417570637</v>
      </c>
      <c r="R8" s="29">
        <f t="shared" si="10"/>
        <v>2.0046073826062019</v>
      </c>
      <c r="S8" s="29">
        <f t="shared" si="10"/>
        <v>2.1398422552188654</v>
      </c>
      <c r="T8" s="29">
        <f t="shared" si="10"/>
        <v>2.2073601989079275</v>
      </c>
      <c r="U8" s="29">
        <f t="shared" si="10"/>
        <v>2.2706005330529386</v>
      </c>
      <c r="V8" s="29">
        <f t="shared" si="10"/>
        <v>2.3760462191176273</v>
      </c>
      <c r="W8" s="29">
        <f t="shared" ref="W8:Y8" si="11">W21*W73/11630</f>
        <v>2.5838670406076347</v>
      </c>
      <c r="X8" s="29">
        <f t="shared" si="11"/>
        <v>2.6602933368158475</v>
      </c>
      <c r="Y8" s="29">
        <f t="shared" si="11"/>
        <v>2.8288713402954233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9.7398820278983234</v>
      </c>
      <c r="C9" s="22">
        <f t="shared" ref="C9:V9" si="12">SUM(C10:C11)</f>
        <v>11.092943192132848</v>
      </c>
      <c r="D9" s="22">
        <f t="shared" si="12"/>
        <v>12.750574803308146</v>
      </c>
      <c r="E9" s="22">
        <f t="shared" si="12"/>
        <v>14.680538005940157</v>
      </c>
      <c r="F9" s="22">
        <f t="shared" si="12"/>
        <v>16.803851317930345</v>
      </c>
      <c r="G9" s="22">
        <f t="shared" si="12"/>
        <v>19.445287707263233</v>
      </c>
      <c r="H9" s="22">
        <f t="shared" si="12"/>
        <v>22.076237534842516</v>
      </c>
      <c r="I9" s="22">
        <f t="shared" si="12"/>
        <v>25.508634681144443</v>
      </c>
      <c r="J9" s="22">
        <f t="shared" si="12"/>
        <v>28.314289940843594</v>
      </c>
      <c r="K9" s="22">
        <f t="shared" si="12"/>
        <v>31.480127861114582</v>
      </c>
      <c r="L9" s="22">
        <f t="shared" si="12"/>
        <v>32.80554741435833</v>
      </c>
      <c r="M9" s="22">
        <f t="shared" si="12"/>
        <v>33.845763024232745</v>
      </c>
      <c r="N9" s="22">
        <f t="shared" si="12"/>
        <v>35.036759192862533</v>
      </c>
      <c r="O9" s="22">
        <f t="shared" si="12"/>
        <v>35.814302819490742</v>
      </c>
      <c r="P9" s="22">
        <f t="shared" si="12"/>
        <v>37.625978256525777</v>
      </c>
      <c r="Q9" s="22">
        <f t="shared" si="12"/>
        <v>37.624017099119044</v>
      </c>
      <c r="R9" s="22">
        <f t="shared" si="12"/>
        <v>38.708112040066929</v>
      </c>
      <c r="S9" s="22">
        <f t="shared" si="12"/>
        <v>40.286039207898718</v>
      </c>
      <c r="T9" s="22">
        <f t="shared" si="12"/>
        <v>41.797680262349701</v>
      </c>
      <c r="U9" s="22">
        <f t="shared" si="12"/>
        <v>43.095612984013457</v>
      </c>
      <c r="V9" s="22">
        <f t="shared" si="12"/>
        <v>44.958002654590267</v>
      </c>
      <c r="W9" s="22">
        <f t="shared" ref="W9:Y9" si="13">SUM(W10:W11)</f>
        <v>47.607729211974807</v>
      </c>
      <c r="X9" s="22">
        <f t="shared" si="13"/>
        <v>45.929224486687815</v>
      </c>
      <c r="Y9" s="22">
        <f t="shared" si="13"/>
        <v>46.412880227185028</v>
      </c>
      <c r="DA9" s="57"/>
    </row>
    <row r="10" spans="1:105" ht="12" customHeight="1" x14ac:dyDescent="0.25">
      <c r="A10" s="28" t="s">
        <v>28</v>
      </c>
      <c r="B10" s="29">
        <f>B23*B75/11630</f>
        <v>9.4155572991717662</v>
      </c>
      <c r="C10" s="29">
        <f t="shared" ref="C10:V10" si="14">C23*C75/11630</f>
        <v>10.56673971029382</v>
      </c>
      <c r="D10" s="29">
        <f t="shared" si="14"/>
        <v>12.055987085756581</v>
      </c>
      <c r="E10" s="29">
        <f t="shared" si="14"/>
        <v>13.652829616463286</v>
      </c>
      <c r="F10" s="29">
        <f t="shared" si="14"/>
        <v>14.952208824245805</v>
      </c>
      <c r="G10" s="29">
        <f t="shared" si="14"/>
        <v>16.303116347089166</v>
      </c>
      <c r="H10" s="29">
        <f t="shared" si="14"/>
        <v>17.79060181064985</v>
      </c>
      <c r="I10" s="29">
        <f t="shared" si="14"/>
        <v>19.987925513889124</v>
      </c>
      <c r="J10" s="29">
        <f t="shared" si="14"/>
        <v>21.802842777569012</v>
      </c>
      <c r="K10" s="29">
        <f t="shared" si="14"/>
        <v>24.064412678547807</v>
      </c>
      <c r="L10" s="29">
        <f t="shared" si="14"/>
        <v>24.868341508565695</v>
      </c>
      <c r="M10" s="29">
        <f t="shared" si="14"/>
        <v>25.397984440300704</v>
      </c>
      <c r="N10" s="29">
        <f t="shared" si="14"/>
        <v>26.140083898645621</v>
      </c>
      <c r="O10" s="29">
        <f t="shared" si="14"/>
        <v>26.503456875872953</v>
      </c>
      <c r="P10" s="29">
        <f t="shared" si="14"/>
        <v>27.833581996849553</v>
      </c>
      <c r="Q10" s="29">
        <f t="shared" si="14"/>
        <v>27.308733172847717</v>
      </c>
      <c r="R10" s="29">
        <f t="shared" si="14"/>
        <v>27.544202555920787</v>
      </c>
      <c r="S10" s="29">
        <f t="shared" si="14"/>
        <v>28.099058156840254</v>
      </c>
      <c r="T10" s="29">
        <f t="shared" si="14"/>
        <v>28.800911011508859</v>
      </c>
      <c r="U10" s="29">
        <f t="shared" si="14"/>
        <v>29.349879067299817</v>
      </c>
      <c r="V10" s="29">
        <f t="shared" si="14"/>
        <v>29.96166603474849</v>
      </c>
      <c r="W10" s="29">
        <f t="shared" ref="W10:Y10" si="15">W23*W75/11630</f>
        <v>31.368439864453862</v>
      </c>
      <c r="X10" s="29">
        <f t="shared" si="15"/>
        <v>29.745994616341836</v>
      </c>
      <c r="Y10" s="29">
        <f t="shared" si="15"/>
        <v>29.944538885985434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0.32432472872655721</v>
      </c>
      <c r="C11" s="29">
        <f t="shared" ref="C11:V11" si="16">C24*C76/11630</f>
        <v>0.52620348183902854</v>
      </c>
      <c r="D11" s="29">
        <f t="shared" si="16"/>
        <v>0.6945877175515659</v>
      </c>
      <c r="E11" s="29">
        <f t="shared" si="16"/>
        <v>1.0277083894768702</v>
      </c>
      <c r="F11" s="29">
        <f t="shared" si="16"/>
        <v>1.8516424936845386</v>
      </c>
      <c r="G11" s="29">
        <f t="shared" si="16"/>
        <v>3.1421713601740686</v>
      </c>
      <c r="H11" s="29">
        <f t="shared" si="16"/>
        <v>4.2856357241926659</v>
      </c>
      <c r="I11" s="29">
        <f t="shared" si="16"/>
        <v>5.5207091672553208</v>
      </c>
      <c r="J11" s="29">
        <f t="shared" si="16"/>
        <v>6.5114471632745818</v>
      </c>
      <c r="K11" s="29">
        <f t="shared" si="16"/>
        <v>7.4157151825667729</v>
      </c>
      <c r="L11" s="29">
        <f t="shared" si="16"/>
        <v>7.9372059057926379</v>
      </c>
      <c r="M11" s="29">
        <f t="shared" si="16"/>
        <v>8.4477785839320436</v>
      </c>
      <c r="N11" s="29">
        <f t="shared" si="16"/>
        <v>8.8966752942169087</v>
      </c>
      <c r="O11" s="29">
        <f t="shared" si="16"/>
        <v>9.3108459436177906</v>
      </c>
      <c r="P11" s="29">
        <f t="shared" si="16"/>
        <v>9.7923962596762255</v>
      </c>
      <c r="Q11" s="29">
        <f t="shared" si="16"/>
        <v>10.315283926271329</v>
      </c>
      <c r="R11" s="29">
        <f t="shared" si="16"/>
        <v>11.163909484146144</v>
      </c>
      <c r="S11" s="29">
        <f t="shared" si="16"/>
        <v>12.186981051058462</v>
      </c>
      <c r="T11" s="29">
        <f t="shared" si="16"/>
        <v>12.996769250840838</v>
      </c>
      <c r="U11" s="29">
        <f t="shared" si="16"/>
        <v>13.745733916713636</v>
      </c>
      <c r="V11" s="29">
        <f t="shared" si="16"/>
        <v>14.996336619841779</v>
      </c>
      <c r="W11" s="29">
        <f t="shared" ref="W11:Y11" si="17">W24*W76/11630</f>
        <v>16.239289347520945</v>
      </c>
      <c r="X11" s="29">
        <f t="shared" si="17"/>
        <v>16.183229870345976</v>
      </c>
      <c r="Y11" s="29">
        <f t="shared" si="17"/>
        <v>16.468341341199597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22.104513789380206</v>
      </c>
      <c r="C12" s="22">
        <f t="shared" ref="C12:V12" si="18">SUM(C13:C14)</f>
        <v>23.394732723571796</v>
      </c>
      <c r="D12" s="22">
        <f t="shared" si="18"/>
        <v>24.539107766635937</v>
      </c>
      <c r="E12" s="22">
        <f t="shared" si="18"/>
        <v>25.847186316568507</v>
      </c>
      <c r="F12" s="22">
        <f t="shared" si="18"/>
        <v>27.030193240330131</v>
      </c>
      <c r="G12" s="22">
        <f t="shared" si="18"/>
        <v>28.340792009647231</v>
      </c>
      <c r="H12" s="22">
        <f t="shared" si="18"/>
        <v>28.652850876754712</v>
      </c>
      <c r="I12" s="22">
        <f t="shared" si="18"/>
        <v>29.27460763472066</v>
      </c>
      <c r="J12" s="22">
        <f t="shared" si="18"/>
        <v>29.560793845515249</v>
      </c>
      <c r="K12" s="22">
        <f t="shared" si="18"/>
        <v>29.831129396088215</v>
      </c>
      <c r="L12" s="22">
        <f t="shared" si="18"/>
        <v>29.301133363032964</v>
      </c>
      <c r="M12" s="22">
        <f t="shared" si="18"/>
        <v>28.429793878680321</v>
      </c>
      <c r="N12" s="22">
        <f t="shared" si="18"/>
        <v>27.701870284904068</v>
      </c>
      <c r="O12" s="22">
        <f t="shared" si="18"/>
        <v>27.233773383543969</v>
      </c>
      <c r="P12" s="22">
        <f t="shared" si="18"/>
        <v>27.058674915596715</v>
      </c>
      <c r="Q12" s="22">
        <f t="shared" si="18"/>
        <v>26.00559471203405</v>
      </c>
      <c r="R12" s="22">
        <f t="shared" si="18"/>
        <v>25.506106789527131</v>
      </c>
      <c r="S12" s="22">
        <f t="shared" si="18"/>
        <v>25.144389154220114</v>
      </c>
      <c r="T12" s="22">
        <f t="shared" si="18"/>
        <v>24.570402398993821</v>
      </c>
      <c r="U12" s="22">
        <f t="shared" si="18"/>
        <v>24.035389175959416</v>
      </c>
      <c r="V12" s="22">
        <f t="shared" si="18"/>
        <v>24.496106466873567</v>
      </c>
      <c r="W12" s="22">
        <f t="shared" ref="W12:Y12" si="19">SUM(W13:W14)</f>
        <v>24.906986239842215</v>
      </c>
      <c r="X12" s="22">
        <f t="shared" si="19"/>
        <v>23.562183801421234</v>
      </c>
      <c r="Y12" s="22">
        <f t="shared" si="19"/>
        <v>22.886994622198642</v>
      </c>
      <c r="DA12" s="57"/>
    </row>
    <row r="13" spans="1:105" ht="12" customHeight="1" x14ac:dyDescent="0.25">
      <c r="A13" s="30" t="s">
        <v>44</v>
      </c>
      <c r="B13" s="31">
        <f>B26*B78/11630</f>
        <v>17.450444356571442</v>
      </c>
      <c r="C13" s="31">
        <f t="shared" ref="C13:V13" si="20">C26*C78/11630</f>
        <v>18.218859100803819</v>
      </c>
      <c r="D13" s="31">
        <f t="shared" si="20"/>
        <v>18.921609607643781</v>
      </c>
      <c r="E13" s="31">
        <f t="shared" si="20"/>
        <v>19.736360033289067</v>
      </c>
      <c r="F13" s="31">
        <f t="shared" si="20"/>
        <v>20.452176832023998</v>
      </c>
      <c r="G13" s="31">
        <f t="shared" si="20"/>
        <v>21.074389173747612</v>
      </c>
      <c r="H13" s="31">
        <f t="shared" si="20"/>
        <v>21.01916775927209</v>
      </c>
      <c r="I13" s="31">
        <f t="shared" si="20"/>
        <v>21.068852492612738</v>
      </c>
      <c r="J13" s="31">
        <f t="shared" si="20"/>
        <v>20.892862516075521</v>
      </c>
      <c r="K13" s="31">
        <f t="shared" si="20"/>
        <v>20.549728784259877</v>
      </c>
      <c r="L13" s="31">
        <f t="shared" si="20"/>
        <v>19.844683302083592</v>
      </c>
      <c r="M13" s="31">
        <f t="shared" si="20"/>
        <v>18.907711816187305</v>
      </c>
      <c r="N13" s="31">
        <f t="shared" si="20"/>
        <v>17.947264940101814</v>
      </c>
      <c r="O13" s="31">
        <f t="shared" si="20"/>
        <v>17.374917789373178</v>
      </c>
      <c r="P13" s="31">
        <f t="shared" si="20"/>
        <v>16.914935721169396</v>
      </c>
      <c r="Q13" s="31">
        <f t="shared" si="20"/>
        <v>15.788832992505515</v>
      </c>
      <c r="R13" s="31">
        <f t="shared" si="20"/>
        <v>14.910256956193443</v>
      </c>
      <c r="S13" s="31">
        <f t="shared" si="20"/>
        <v>14.162316572557389</v>
      </c>
      <c r="T13" s="31">
        <f t="shared" si="20"/>
        <v>13.034277172003502</v>
      </c>
      <c r="U13" s="31">
        <f t="shared" si="20"/>
        <v>12.032164358386012</v>
      </c>
      <c r="V13" s="31">
        <f t="shared" si="20"/>
        <v>11.721217040504376</v>
      </c>
      <c r="W13" s="31">
        <f t="shared" ref="W13:Y13" si="21">W26*W78/11630</f>
        <v>11.594315546216569</v>
      </c>
      <c r="X13" s="31">
        <f t="shared" si="21"/>
        <v>10.641844514437603</v>
      </c>
      <c r="Y13" s="31">
        <f t="shared" si="21"/>
        <v>9.9771616282765798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4.6540694328087655</v>
      </c>
      <c r="C14" s="33">
        <f t="shared" ref="C14:V14" si="22">C27*C79/11630</f>
        <v>5.1758736227679778</v>
      </c>
      <c r="D14" s="33">
        <f t="shared" si="22"/>
        <v>5.617498158992154</v>
      </c>
      <c r="E14" s="33">
        <f t="shared" si="22"/>
        <v>6.1108262832794411</v>
      </c>
      <c r="F14" s="33">
        <f t="shared" si="22"/>
        <v>6.5780164083061337</v>
      </c>
      <c r="G14" s="33">
        <f t="shared" si="22"/>
        <v>7.2664028358996209</v>
      </c>
      <c r="H14" s="33">
        <f t="shared" si="22"/>
        <v>7.6336831174826205</v>
      </c>
      <c r="I14" s="33">
        <f t="shared" si="22"/>
        <v>8.20575514210792</v>
      </c>
      <c r="J14" s="33">
        <f t="shared" si="22"/>
        <v>8.6679313294397282</v>
      </c>
      <c r="K14" s="33">
        <f t="shared" si="22"/>
        <v>9.2814006118283405</v>
      </c>
      <c r="L14" s="33">
        <f t="shared" si="22"/>
        <v>9.456450060949372</v>
      </c>
      <c r="M14" s="33">
        <f t="shared" si="22"/>
        <v>9.5220820624930145</v>
      </c>
      <c r="N14" s="33">
        <f t="shared" si="22"/>
        <v>9.7546053448022541</v>
      </c>
      <c r="O14" s="33">
        <f t="shared" si="22"/>
        <v>9.8588555941707927</v>
      </c>
      <c r="P14" s="33">
        <f t="shared" si="22"/>
        <v>10.143739194427319</v>
      </c>
      <c r="Q14" s="33">
        <f t="shared" si="22"/>
        <v>10.216761719528535</v>
      </c>
      <c r="R14" s="33">
        <f t="shared" si="22"/>
        <v>10.595849833333689</v>
      </c>
      <c r="S14" s="33">
        <f t="shared" si="22"/>
        <v>10.982072581662727</v>
      </c>
      <c r="T14" s="33">
        <f t="shared" si="22"/>
        <v>11.536125226990317</v>
      </c>
      <c r="U14" s="33">
        <f t="shared" si="22"/>
        <v>12.003224817573402</v>
      </c>
      <c r="V14" s="33">
        <f t="shared" si="22"/>
        <v>12.774889426369191</v>
      </c>
      <c r="W14" s="33">
        <f t="shared" ref="W14:Y14" si="23">W27*W79/11630</f>
        <v>13.312670693625646</v>
      </c>
      <c r="X14" s="33">
        <f t="shared" si="23"/>
        <v>12.92033928698363</v>
      </c>
      <c r="Y14" s="33">
        <f t="shared" si="23"/>
        <v>12.909832993922063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2782.8113887889813</v>
      </c>
      <c r="C16" s="19">
        <f t="shared" ref="C16:Q16" si="24">SUM(C17,C22,C25)</f>
        <v>2992.8703282693868</v>
      </c>
      <c r="D16" s="19">
        <f t="shared" si="24"/>
        <v>3177.7203957099628</v>
      </c>
      <c r="E16" s="19">
        <f t="shared" si="24"/>
        <v>3393.0118630551056</v>
      </c>
      <c r="F16" s="19">
        <f t="shared" si="24"/>
        <v>3604.8153280014949</v>
      </c>
      <c r="G16" s="19">
        <f t="shared" si="24"/>
        <v>3903.6632619103721</v>
      </c>
      <c r="H16" s="19">
        <f t="shared" si="24"/>
        <v>4065.2205475067763</v>
      </c>
      <c r="I16" s="19">
        <f t="shared" si="24"/>
        <v>4292.1414389614074</v>
      </c>
      <c r="J16" s="19">
        <f t="shared" si="24"/>
        <v>4484.8407333774894</v>
      </c>
      <c r="K16" s="19">
        <f t="shared" si="24"/>
        <v>4748.2866584125677</v>
      </c>
      <c r="L16" s="19">
        <f t="shared" si="24"/>
        <v>4804.0195405115883</v>
      </c>
      <c r="M16" s="19">
        <f t="shared" si="24"/>
        <v>4808.9051710557451</v>
      </c>
      <c r="N16" s="19">
        <f t="shared" si="24"/>
        <v>4880.0581773771</v>
      </c>
      <c r="O16" s="19">
        <f t="shared" si="24"/>
        <v>4902.593723148736</v>
      </c>
      <c r="P16" s="19">
        <f t="shared" si="24"/>
        <v>5002.7080551070812</v>
      </c>
      <c r="Q16" s="19">
        <f t="shared" si="24"/>
        <v>4985.8716261019053</v>
      </c>
      <c r="R16" s="19">
        <f t="shared" ref="R16" si="25">SUM(R17,R22,R25)</f>
        <v>5046.9779599344974</v>
      </c>
      <c r="S16" s="19">
        <f t="shared" ref="S16" si="26">SUM(S17,S22,S25)</f>
        <v>5044.9591432112356</v>
      </c>
      <c r="T16" s="19">
        <f t="shared" ref="T16" si="27">SUM(T17,T22,T25)</f>
        <v>5248.0255025199003</v>
      </c>
      <c r="U16" s="19">
        <f t="shared" ref="U16" si="28">SUM(U17,U22,U25)</f>
        <v>5409.6644124810127</v>
      </c>
      <c r="V16" s="19">
        <f t="shared" ref="V16:W16" si="29">SUM(V17,V22,V25)</f>
        <v>5464.8404178967503</v>
      </c>
      <c r="W16" s="19">
        <f t="shared" si="29"/>
        <v>5467.062932970468</v>
      </c>
      <c r="X16" s="19">
        <f t="shared" ref="X16:Y16" si="30">SUM(X17,X22,X25)</f>
        <v>5484.8298984077155</v>
      </c>
      <c r="Y16" s="19">
        <f t="shared" si="30"/>
        <v>5576.562938997502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582.63320445387831</v>
      </c>
      <c r="C17" s="22">
        <f t="shared" ref="C17:Q17" si="31">SUM(C18:C21)</f>
        <v>586.7181613487694</v>
      </c>
      <c r="D17" s="22">
        <f t="shared" si="31"/>
        <v>591.4804166038457</v>
      </c>
      <c r="E17" s="22">
        <f t="shared" si="31"/>
        <v>599.24653625039741</v>
      </c>
      <c r="F17" s="22">
        <f t="shared" si="31"/>
        <v>607.64403547316795</v>
      </c>
      <c r="G17" s="22">
        <f t="shared" si="31"/>
        <v>614.87595983999347</v>
      </c>
      <c r="H17" s="22">
        <f t="shared" si="31"/>
        <v>623.57610533720026</v>
      </c>
      <c r="I17" s="22">
        <f t="shared" si="31"/>
        <v>609.57337445688461</v>
      </c>
      <c r="J17" s="22">
        <f t="shared" si="31"/>
        <v>598.90613632126394</v>
      </c>
      <c r="K17" s="22">
        <f t="shared" si="31"/>
        <v>589.90093839144265</v>
      </c>
      <c r="L17" s="22">
        <f t="shared" si="31"/>
        <v>572.59866334454864</v>
      </c>
      <c r="M17" s="22">
        <f t="shared" si="31"/>
        <v>556.28534794258485</v>
      </c>
      <c r="N17" s="22">
        <f t="shared" si="31"/>
        <v>543.055609165296</v>
      </c>
      <c r="O17" s="22">
        <f t="shared" si="31"/>
        <v>525.73518903114109</v>
      </c>
      <c r="P17" s="22">
        <f t="shared" si="31"/>
        <v>507.02525196204544</v>
      </c>
      <c r="Q17" s="22">
        <f t="shared" si="31"/>
        <v>493.67482746311066</v>
      </c>
      <c r="R17" s="22">
        <f t="shared" ref="R17" si="32">SUM(R18:R21)</f>
        <v>482.76125619301018</v>
      </c>
      <c r="S17" s="22">
        <f t="shared" ref="S17" si="33">SUM(S18:S21)</f>
        <v>480.06649255907485</v>
      </c>
      <c r="T17" s="22">
        <f t="shared" ref="T17" si="34">SUM(T18:T21)</f>
        <v>473.07702097613429</v>
      </c>
      <c r="U17" s="22">
        <f t="shared" ref="U17" si="35">SUM(U18:U21)</f>
        <v>465.87977646175017</v>
      </c>
      <c r="V17" s="22">
        <f t="shared" ref="V17:W17" si="36">SUM(V18:V21)</f>
        <v>449.50745613006563</v>
      </c>
      <c r="W17" s="22">
        <f t="shared" si="36"/>
        <v>445.42058364923747</v>
      </c>
      <c r="X17" s="22">
        <f t="shared" ref="X17:Y17" si="37">SUM(X18:X21)</f>
        <v>451.76933574593215</v>
      </c>
      <c r="Y17" s="22">
        <f t="shared" si="37"/>
        <v>465.80423738879722</v>
      </c>
      <c r="DA17" s="57"/>
    </row>
    <row r="18" spans="1:105" ht="12" customHeight="1" x14ac:dyDescent="0.25">
      <c r="A18" s="28" t="s">
        <v>32</v>
      </c>
      <c r="B18" s="29">
        <f>B31*B83/1000000</f>
        <v>46.027497859186347</v>
      </c>
      <c r="C18" s="29">
        <f t="shared" ref="C18:Q18" si="38">C31*C83/1000000</f>
        <v>45.911524051708035</v>
      </c>
      <c r="D18" s="29">
        <f t="shared" si="38"/>
        <v>45.846971757069227</v>
      </c>
      <c r="E18" s="29">
        <f t="shared" si="38"/>
        <v>45.988037350361097</v>
      </c>
      <c r="F18" s="29">
        <f t="shared" si="38"/>
        <v>46.126458662784003</v>
      </c>
      <c r="G18" s="29">
        <f t="shared" si="38"/>
        <v>46.192899754393274</v>
      </c>
      <c r="H18" s="29">
        <f t="shared" si="38"/>
        <v>46.128774611607803</v>
      </c>
      <c r="I18" s="29">
        <f t="shared" si="38"/>
        <v>44.763213623511135</v>
      </c>
      <c r="J18" s="29">
        <f t="shared" si="38"/>
        <v>43.37728846661367</v>
      </c>
      <c r="K18" s="29">
        <f t="shared" si="38"/>
        <v>42.910957689956867</v>
      </c>
      <c r="L18" s="29">
        <f t="shared" si="38"/>
        <v>41.285415853253738</v>
      </c>
      <c r="M18" s="29">
        <f t="shared" si="38"/>
        <v>40.655851362964626</v>
      </c>
      <c r="N18" s="29">
        <f t="shared" si="38"/>
        <v>39.160491831863382</v>
      </c>
      <c r="O18" s="29">
        <f t="shared" si="38"/>
        <v>37.950294546945038</v>
      </c>
      <c r="P18" s="29">
        <f t="shared" si="38"/>
        <v>36.256671057683278</v>
      </c>
      <c r="Q18" s="29">
        <f t="shared" si="38"/>
        <v>34.785843102550501</v>
      </c>
      <c r="R18" s="29">
        <f t="shared" ref="R18:V18" si="39">R31*R83/1000000</f>
        <v>33.310236313768456</v>
      </c>
      <c r="S18" s="29">
        <f t="shared" si="39"/>
        <v>32.270575467401279</v>
      </c>
      <c r="T18" s="29">
        <f t="shared" si="39"/>
        <v>30.980380784533338</v>
      </c>
      <c r="U18" s="29">
        <f t="shared" si="39"/>
        <v>30.103956157595494</v>
      </c>
      <c r="V18" s="29">
        <f t="shared" si="39"/>
        <v>28.624636492408786</v>
      </c>
      <c r="W18" s="29">
        <f t="shared" ref="W18:Y18" si="40">W31*W83/1000000</f>
        <v>27.546425105328936</v>
      </c>
      <c r="X18" s="29">
        <f t="shared" si="40"/>
        <v>26.465340089488965</v>
      </c>
      <c r="Y18" s="29">
        <f t="shared" si="40"/>
        <v>25.680612740607465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525.40813831929472</v>
      </c>
      <c r="C19" s="29">
        <f t="shared" ref="C19:Q19" si="41">C32*C84/1000000</f>
        <v>526.53349261707774</v>
      </c>
      <c r="D19" s="29">
        <f t="shared" si="41"/>
        <v>527.70894162739</v>
      </c>
      <c r="E19" s="29">
        <f t="shared" si="41"/>
        <v>531.18031412355174</v>
      </c>
      <c r="F19" s="29">
        <f t="shared" si="41"/>
        <v>534.99138431890378</v>
      </c>
      <c r="G19" s="29">
        <f t="shared" si="41"/>
        <v>537.47269132748477</v>
      </c>
      <c r="H19" s="29">
        <f t="shared" si="41"/>
        <v>538.88533484035747</v>
      </c>
      <c r="I19" s="29">
        <f t="shared" si="41"/>
        <v>522.83201309706203</v>
      </c>
      <c r="J19" s="29">
        <f t="shared" si="41"/>
        <v>509.32249767297878</v>
      </c>
      <c r="K19" s="29">
        <f t="shared" si="41"/>
        <v>498.90293268531059</v>
      </c>
      <c r="L19" s="29">
        <f t="shared" si="41"/>
        <v>477.13225321608002</v>
      </c>
      <c r="M19" s="29">
        <f t="shared" si="41"/>
        <v>461.81917735600854</v>
      </c>
      <c r="N19" s="29">
        <f t="shared" si="41"/>
        <v>444.11527243826271</v>
      </c>
      <c r="O19" s="29">
        <f t="shared" si="41"/>
        <v>422.78639984249463</v>
      </c>
      <c r="P19" s="29">
        <f t="shared" si="41"/>
        <v>404.55599223934945</v>
      </c>
      <c r="Q19" s="29">
        <f t="shared" si="41"/>
        <v>382.69241250817851</v>
      </c>
      <c r="R19" s="29">
        <f t="shared" ref="R19:V19" si="42">R32*R84/1000000</f>
        <v>368.85842962924642</v>
      </c>
      <c r="S19" s="29">
        <f t="shared" si="42"/>
        <v>362.19749626817304</v>
      </c>
      <c r="T19" s="29">
        <f t="shared" si="42"/>
        <v>352.51210646336125</v>
      </c>
      <c r="U19" s="29">
        <f t="shared" si="42"/>
        <v>341.84929516705449</v>
      </c>
      <c r="V19" s="29">
        <f t="shared" si="42"/>
        <v>323.94549018318452</v>
      </c>
      <c r="W19" s="29">
        <f t="shared" ref="W19:Y19" si="43">W32*W84/1000000</f>
        <v>313.14513243937125</v>
      </c>
      <c r="X19" s="29">
        <f t="shared" si="43"/>
        <v>308.72957887797094</v>
      </c>
      <c r="Y19" s="29">
        <f t="shared" si="43"/>
        <v>307.82720215667086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8.2152011517122236</v>
      </c>
      <c r="C20" s="29">
        <f t="shared" ref="C20:Q20" si="45">C33*C85/1000000</f>
        <v>9.8784047514639042</v>
      </c>
      <c r="D20" s="29">
        <f t="shared" si="45"/>
        <v>11.100247143083472</v>
      </c>
      <c r="E20" s="29">
        <f t="shared" si="45"/>
        <v>12.060318482926778</v>
      </c>
      <c r="F20" s="29">
        <f t="shared" si="45"/>
        <v>12.850384664112495</v>
      </c>
      <c r="G20" s="29">
        <f t="shared" si="45"/>
        <v>13.691124990069685</v>
      </c>
      <c r="H20" s="29">
        <f t="shared" si="45"/>
        <v>15.242691554448507</v>
      </c>
      <c r="I20" s="29">
        <f t="shared" si="45"/>
        <v>16.390890916431207</v>
      </c>
      <c r="J20" s="29">
        <f t="shared" si="45"/>
        <v>17.934696464774415</v>
      </c>
      <c r="K20" s="29">
        <f t="shared" si="45"/>
        <v>19.527756562981395</v>
      </c>
      <c r="L20" s="29">
        <f t="shared" si="45"/>
        <v>21.32376270521366</v>
      </c>
      <c r="M20" s="29">
        <f t="shared" si="45"/>
        <v>21.088559046999958</v>
      </c>
      <c r="N20" s="29">
        <f t="shared" si="45"/>
        <v>20.73686808032301</v>
      </c>
      <c r="O20" s="29">
        <f t="shared" si="45"/>
        <v>19.998188768017979</v>
      </c>
      <c r="P20" s="29">
        <f t="shared" si="45"/>
        <v>19.40127909595757</v>
      </c>
      <c r="Q20" s="29">
        <f t="shared" si="45"/>
        <v>26.122946111733789</v>
      </c>
      <c r="R20" s="29">
        <f t="shared" ref="R20:V20" si="46">R33*R85/1000000</f>
        <v>28.68206912574491</v>
      </c>
      <c r="S20" s="29">
        <f t="shared" si="46"/>
        <v>31.278828187432953</v>
      </c>
      <c r="T20" s="29">
        <f t="shared" si="46"/>
        <v>33.449991088759084</v>
      </c>
      <c r="U20" s="29">
        <f t="shared" si="46"/>
        <v>36.077107116088392</v>
      </c>
      <c r="V20" s="29">
        <f t="shared" si="46"/>
        <v>38.542172551066045</v>
      </c>
      <c r="W20" s="29">
        <f t="shared" ref="W20:Y20" si="47">W33*W85/1000000</f>
        <v>44.099295816073713</v>
      </c>
      <c r="X20" s="29">
        <f t="shared" si="47"/>
        <v>51.786487867573392</v>
      </c>
      <c r="Y20" s="29">
        <f t="shared" si="47"/>
        <v>62.072799768556933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2.9823671236849911</v>
      </c>
      <c r="C21" s="29">
        <f t="shared" ref="C21:Q21" si="49">C34*C86/1000000</f>
        <v>4.3947399285196473</v>
      </c>
      <c r="D21" s="29">
        <f t="shared" si="49"/>
        <v>6.8242560763029898</v>
      </c>
      <c r="E21" s="29">
        <f t="shared" si="49"/>
        <v>10.017866293557818</v>
      </c>
      <c r="F21" s="29">
        <f t="shared" si="49"/>
        <v>13.675807827367688</v>
      </c>
      <c r="G21" s="29">
        <f t="shared" si="49"/>
        <v>17.519243768045701</v>
      </c>
      <c r="H21" s="29">
        <f t="shared" si="49"/>
        <v>23.319304330786473</v>
      </c>
      <c r="I21" s="29">
        <f t="shared" si="49"/>
        <v>25.587256819880281</v>
      </c>
      <c r="J21" s="29">
        <f t="shared" si="49"/>
        <v>28.271653716897088</v>
      </c>
      <c r="K21" s="29">
        <f t="shared" si="49"/>
        <v>28.559291453193818</v>
      </c>
      <c r="L21" s="29">
        <f t="shared" si="49"/>
        <v>32.857231570001211</v>
      </c>
      <c r="M21" s="29">
        <f t="shared" si="49"/>
        <v>32.721760176611767</v>
      </c>
      <c r="N21" s="29">
        <f t="shared" si="49"/>
        <v>39.042976814846853</v>
      </c>
      <c r="O21" s="29">
        <f t="shared" si="49"/>
        <v>45.000305873683402</v>
      </c>
      <c r="P21" s="29">
        <f t="shared" si="49"/>
        <v>46.811309569055155</v>
      </c>
      <c r="Q21" s="29">
        <f t="shared" si="49"/>
        <v>50.07362574064792</v>
      </c>
      <c r="R21" s="29">
        <f t="shared" ref="R21:V21" si="50">R34*R86/1000000</f>
        <v>51.91052112425043</v>
      </c>
      <c r="S21" s="29">
        <f t="shared" si="50"/>
        <v>54.319592636067583</v>
      </c>
      <c r="T21" s="29">
        <f t="shared" si="50"/>
        <v>56.134542639480642</v>
      </c>
      <c r="U21" s="29">
        <f t="shared" si="50"/>
        <v>57.849418021011807</v>
      </c>
      <c r="V21" s="29">
        <f t="shared" si="50"/>
        <v>58.395156903406274</v>
      </c>
      <c r="W21" s="29">
        <f t="shared" ref="W21:Y21" si="51">W34*W86/1000000</f>
        <v>60.62973028846357</v>
      </c>
      <c r="X21" s="29">
        <f t="shared" si="51"/>
        <v>64.787928910898898</v>
      </c>
      <c r="Y21" s="29">
        <f t="shared" si="51"/>
        <v>70.223622722962006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81.01389994411872</v>
      </c>
      <c r="C22" s="22">
        <f t="shared" ref="C22:Q22" si="52">SUM(C23:C24)</f>
        <v>93.466869711184913</v>
      </c>
      <c r="D22" s="22">
        <f t="shared" si="52"/>
        <v>107.94301324196616</v>
      </c>
      <c r="E22" s="22">
        <f t="shared" si="52"/>
        <v>126.44433226941699</v>
      </c>
      <c r="F22" s="22">
        <f t="shared" si="52"/>
        <v>151.91943685211422</v>
      </c>
      <c r="G22" s="22">
        <f t="shared" si="52"/>
        <v>186.47463790298855</v>
      </c>
      <c r="H22" s="22">
        <f t="shared" si="52"/>
        <v>218.20849537767211</v>
      </c>
      <c r="I22" s="22">
        <f t="shared" si="52"/>
        <v>256.90643265736372</v>
      </c>
      <c r="J22" s="22">
        <f t="shared" si="52"/>
        <v>288.65714792809956</v>
      </c>
      <c r="K22" s="22">
        <f t="shared" si="52"/>
        <v>322.46676538087513</v>
      </c>
      <c r="L22" s="22">
        <f t="shared" si="52"/>
        <v>336.66867157095703</v>
      </c>
      <c r="M22" s="22">
        <f t="shared" si="52"/>
        <v>350.41787508398437</v>
      </c>
      <c r="N22" s="22">
        <f t="shared" si="52"/>
        <v>365.8652995480013</v>
      </c>
      <c r="O22" s="22">
        <f t="shared" si="52"/>
        <v>376.54703696135562</v>
      </c>
      <c r="P22" s="22">
        <f t="shared" si="52"/>
        <v>396.35731024883665</v>
      </c>
      <c r="Q22" s="22">
        <f t="shared" si="52"/>
        <v>400.84091153646386</v>
      </c>
      <c r="R22" s="22">
        <f t="shared" ref="R22" si="53">SUM(R23:R24)</f>
        <v>411.82308574649454</v>
      </c>
      <c r="S22" s="22">
        <f t="shared" ref="S22" si="54">SUM(S23:S24)</f>
        <v>424.07777440259895</v>
      </c>
      <c r="T22" s="22">
        <f t="shared" ref="T22" si="55">SUM(T23:T24)</f>
        <v>446.77328505488344</v>
      </c>
      <c r="U22" s="22">
        <f t="shared" ref="U22" si="56">SUM(U23:U24)</f>
        <v>466.53673893744133</v>
      </c>
      <c r="V22" s="22">
        <f t="shared" ref="V22:W22" si="57">SUM(V23:V24)</f>
        <v>473.01271588388312</v>
      </c>
      <c r="W22" s="22">
        <f t="shared" si="57"/>
        <v>483.29558644306616</v>
      </c>
      <c r="X22" s="22">
        <f t="shared" ref="X22:Y22" si="58">SUM(X23:X24)</f>
        <v>488.10636780927763</v>
      </c>
      <c r="Y22" s="22">
        <f t="shared" si="58"/>
        <v>503.67009177963445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74.582220558314248</v>
      </c>
      <c r="C23" s="29">
        <f t="shared" ref="C23:Q23" si="60">C36*C88/1000000</f>
        <v>83.158022125704136</v>
      </c>
      <c r="D23" s="29">
        <f t="shared" si="60"/>
        <v>94.481155355114439</v>
      </c>
      <c r="E23" s="29">
        <f t="shared" si="60"/>
        <v>106.72477124623072</v>
      </c>
      <c r="F23" s="29">
        <f t="shared" si="60"/>
        <v>116.72546531559175</v>
      </c>
      <c r="G23" s="29">
        <f t="shared" si="60"/>
        <v>127.27206235384891</v>
      </c>
      <c r="H23" s="29">
        <f t="shared" si="60"/>
        <v>138.80091840791127</v>
      </c>
      <c r="I23" s="29">
        <f t="shared" si="60"/>
        <v>156.15705016109723</v>
      </c>
      <c r="J23" s="29">
        <f t="shared" si="60"/>
        <v>171.19342017870792</v>
      </c>
      <c r="K23" s="29">
        <f t="shared" si="60"/>
        <v>190.60477218362814</v>
      </c>
      <c r="L23" s="29">
        <f t="shared" si="60"/>
        <v>198.05211272081118</v>
      </c>
      <c r="M23" s="29">
        <f t="shared" si="60"/>
        <v>203.7754706041116</v>
      </c>
      <c r="N23" s="29">
        <f t="shared" si="60"/>
        <v>212.29779109636576</v>
      </c>
      <c r="O23" s="29">
        <f t="shared" si="60"/>
        <v>216.86502320062249</v>
      </c>
      <c r="P23" s="29">
        <f t="shared" si="60"/>
        <v>229.48802270653491</v>
      </c>
      <c r="Q23" s="29">
        <f t="shared" si="60"/>
        <v>226.72462888810207</v>
      </c>
      <c r="R23" s="29">
        <f t="shared" ref="R23:V23" si="61">R36*R88/1000000</f>
        <v>225.42157090314441</v>
      </c>
      <c r="S23" s="29">
        <f t="shared" si="61"/>
        <v>224.87411004460941</v>
      </c>
      <c r="T23" s="29">
        <f t="shared" si="61"/>
        <v>232.03602921793797</v>
      </c>
      <c r="U23" s="29">
        <f t="shared" si="61"/>
        <v>237.57255973520344</v>
      </c>
      <c r="V23" s="29">
        <f t="shared" si="61"/>
        <v>232.63360072316914</v>
      </c>
      <c r="W23" s="29">
        <f t="shared" ref="W23:Y23" si="62">W36*W88/1000000</f>
        <v>232.56490806764469</v>
      </c>
      <c r="X23" s="29">
        <f t="shared" si="62"/>
        <v>229.85628215117976</v>
      </c>
      <c r="Y23" s="29">
        <f t="shared" si="62"/>
        <v>236.38547394336365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6.4316793858044647</v>
      </c>
      <c r="C24" s="29">
        <f t="shared" ref="C24:Q24" si="64">C37*C89/1000000</f>
        <v>10.308847585480775</v>
      </c>
      <c r="D24" s="29">
        <f t="shared" si="64"/>
        <v>13.461857886851712</v>
      </c>
      <c r="E24" s="29">
        <f t="shared" si="64"/>
        <v>19.719561023186269</v>
      </c>
      <c r="F24" s="29">
        <f t="shared" si="64"/>
        <v>35.193971536522461</v>
      </c>
      <c r="G24" s="29">
        <f t="shared" si="64"/>
        <v>59.202575549139638</v>
      </c>
      <c r="H24" s="29">
        <f t="shared" si="64"/>
        <v>79.407576969760839</v>
      </c>
      <c r="I24" s="29">
        <f t="shared" si="64"/>
        <v>100.74938249626648</v>
      </c>
      <c r="J24" s="29">
        <f t="shared" si="64"/>
        <v>117.46372774939164</v>
      </c>
      <c r="K24" s="29">
        <f t="shared" si="64"/>
        <v>131.86199319724696</v>
      </c>
      <c r="L24" s="29">
        <f t="shared" si="64"/>
        <v>138.61655885014582</v>
      </c>
      <c r="M24" s="29">
        <f t="shared" si="64"/>
        <v>146.64240447987277</v>
      </c>
      <c r="N24" s="29">
        <f t="shared" si="64"/>
        <v>153.56750845163558</v>
      </c>
      <c r="O24" s="29">
        <f t="shared" si="64"/>
        <v>159.68201376073313</v>
      </c>
      <c r="P24" s="29">
        <f t="shared" si="64"/>
        <v>166.86928754230175</v>
      </c>
      <c r="Q24" s="29">
        <f t="shared" si="64"/>
        <v>174.11628264836176</v>
      </c>
      <c r="R24" s="29">
        <f t="shared" ref="R24:V24" si="65">R37*R89/1000000</f>
        <v>186.40151484335013</v>
      </c>
      <c r="S24" s="29">
        <f t="shared" si="65"/>
        <v>199.20366435798951</v>
      </c>
      <c r="T24" s="29">
        <f t="shared" si="65"/>
        <v>214.73725583694548</v>
      </c>
      <c r="U24" s="29">
        <f t="shared" si="65"/>
        <v>228.96417920223786</v>
      </c>
      <c r="V24" s="29">
        <f t="shared" si="65"/>
        <v>240.37911516071398</v>
      </c>
      <c r="W24" s="29">
        <f t="shared" ref="W24:Y24" si="66">W37*W89/1000000</f>
        <v>250.73067837542146</v>
      </c>
      <c r="X24" s="29">
        <f t="shared" si="66"/>
        <v>258.25008565809787</v>
      </c>
      <c r="Y24" s="29">
        <f t="shared" si="66"/>
        <v>267.2846178362708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2119.164284390984</v>
      </c>
      <c r="C25" s="22">
        <f t="shared" ref="C25:Q25" si="67">SUM(C26:C27)</f>
        <v>2312.6852972094325</v>
      </c>
      <c r="D25" s="22">
        <f t="shared" si="67"/>
        <v>2478.2969658641509</v>
      </c>
      <c r="E25" s="22">
        <f t="shared" si="67"/>
        <v>2667.320994535291</v>
      </c>
      <c r="F25" s="22">
        <f t="shared" si="67"/>
        <v>2845.2518556762125</v>
      </c>
      <c r="G25" s="22">
        <f t="shared" si="67"/>
        <v>3102.3126641673903</v>
      </c>
      <c r="H25" s="22">
        <f t="shared" si="67"/>
        <v>3223.4359467919039</v>
      </c>
      <c r="I25" s="22">
        <f t="shared" si="67"/>
        <v>3425.6616318471588</v>
      </c>
      <c r="J25" s="22">
        <f t="shared" si="67"/>
        <v>3597.2774491281257</v>
      </c>
      <c r="K25" s="22">
        <f t="shared" si="67"/>
        <v>3835.9189546402499</v>
      </c>
      <c r="L25" s="22">
        <f t="shared" si="67"/>
        <v>3894.7522055960826</v>
      </c>
      <c r="M25" s="22">
        <f t="shared" si="67"/>
        <v>3902.2019480291756</v>
      </c>
      <c r="N25" s="22">
        <f t="shared" si="67"/>
        <v>3971.1372686638028</v>
      </c>
      <c r="O25" s="22">
        <f t="shared" si="67"/>
        <v>4000.3114971562395</v>
      </c>
      <c r="P25" s="22">
        <f t="shared" si="67"/>
        <v>4099.3254928961987</v>
      </c>
      <c r="Q25" s="22">
        <f t="shared" si="67"/>
        <v>4091.3558871023306</v>
      </c>
      <c r="R25" s="22">
        <f t="shared" ref="R25" si="68">SUM(R26:R27)</f>
        <v>4152.3936179949924</v>
      </c>
      <c r="S25" s="22">
        <f t="shared" ref="S25" si="69">SUM(S26:S27)</f>
        <v>4140.8148762495621</v>
      </c>
      <c r="T25" s="22">
        <f t="shared" ref="T25" si="70">SUM(T26:T27)</f>
        <v>4328.1751964888826</v>
      </c>
      <c r="U25" s="22">
        <f t="shared" ref="U25" si="71">SUM(U26:U27)</f>
        <v>4477.2478970818211</v>
      </c>
      <c r="V25" s="22">
        <f t="shared" ref="V25:W25" si="72">SUM(V26:V27)</f>
        <v>4542.3202458828018</v>
      </c>
      <c r="W25" s="22">
        <f t="shared" si="72"/>
        <v>4538.3467628781646</v>
      </c>
      <c r="X25" s="22">
        <f t="shared" ref="X25:Y25" si="73">SUM(X26:X27)</f>
        <v>4544.9541948525057</v>
      </c>
      <c r="Y25" s="22">
        <f t="shared" si="73"/>
        <v>4607.0886098290703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420.62645321025394</v>
      </c>
      <c r="C26" s="31">
        <f t="shared" ref="C26:Q26" si="75">C39*C91/1000000</f>
        <v>437.38104721235999</v>
      </c>
      <c r="D26" s="31">
        <f t="shared" si="75"/>
        <v>452.87649145702881</v>
      </c>
      <c r="E26" s="31">
        <f t="shared" si="75"/>
        <v>471.15274160835349</v>
      </c>
      <c r="F26" s="31">
        <f t="shared" si="75"/>
        <v>486.87071146430725</v>
      </c>
      <c r="G26" s="31">
        <f t="shared" si="75"/>
        <v>500.39062620430161</v>
      </c>
      <c r="H26" s="31">
        <f t="shared" si="75"/>
        <v>496.77106521027252</v>
      </c>
      <c r="I26" s="31">
        <f t="shared" si="75"/>
        <v>496.23239247237217</v>
      </c>
      <c r="J26" s="31">
        <f t="shared" si="75"/>
        <v>492.03353644055022</v>
      </c>
      <c r="K26" s="31">
        <f t="shared" si="75"/>
        <v>485.57639274598705</v>
      </c>
      <c r="L26" s="31">
        <f t="shared" si="75"/>
        <v>468.40696357902601</v>
      </c>
      <c r="M26" s="31">
        <f t="shared" si="75"/>
        <v>446.15595700044355</v>
      </c>
      <c r="N26" s="31">
        <f t="shared" si="75"/>
        <v>423.33800560218071</v>
      </c>
      <c r="O26" s="31">
        <f t="shared" si="75"/>
        <v>409.28182999817415</v>
      </c>
      <c r="P26" s="31">
        <f t="shared" si="75"/>
        <v>397.88424777544486</v>
      </c>
      <c r="Q26" s="31">
        <f t="shared" si="75"/>
        <v>369.46133703679322</v>
      </c>
      <c r="R26" s="31">
        <f t="shared" ref="R26:V26" si="76">R39*R91/1000000</f>
        <v>347.26935282438899</v>
      </c>
      <c r="S26" s="31">
        <f t="shared" si="76"/>
        <v>326.17043951373745</v>
      </c>
      <c r="T26" s="31">
        <f t="shared" si="76"/>
        <v>302.7177139014189</v>
      </c>
      <c r="U26" s="31">
        <f t="shared" si="76"/>
        <v>280.55125577507579</v>
      </c>
      <c r="V26" s="31">
        <f t="shared" si="76"/>
        <v>262.10086858431362</v>
      </c>
      <c r="W26" s="31">
        <f t="shared" ref="W26:Y26" si="77">W39*W91/1000000</f>
        <v>249.36070088360205</v>
      </c>
      <c r="X26" s="31">
        <f t="shared" si="77"/>
        <v>237.76614359200025</v>
      </c>
      <c r="Y26" s="31">
        <f t="shared" si="77"/>
        <v>227.33060131298544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1698.5378311807299</v>
      </c>
      <c r="C27" s="33">
        <f t="shared" ref="C27:Q27" si="79">C40*C92/1000000</f>
        <v>1875.3042499970727</v>
      </c>
      <c r="D27" s="33">
        <f t="shared" si="79"/>
        <v>2025.4204744071221</v>
      </c>
      <c r="E27" s="33">
        <f t="shared" si="79"/>
        <v>2196.1682529269374</v>
      </c>
      <c r="F27" s="33">
        <f t="shared" si="79"/>
        <v>2358.3811442119054</v>
      </c>
      <c r="G27" s="33">
        <f t="shared" si="79"/>
        <v>2601.9220379630888</v>
      </c>
      <c r="H27" s="33">
        <f t="shared" si="79"/>
        <v>2726.6648815816316</v>
      </c>
      <c r="I27" s="33">
        <f t="shared" si="79"/>
        <v>2929.4292393747864</v>
      </c>
      <c r="J27" s="33">
        <f t="shared" si="79"/>
        <v>3105.2439126875756</v>
      </c>
      <c r="K27" s="33">
        <f t="shared" si="79"/>
        <v>3350.3425618942629</v>
      </c>
      <c r="L27" s="33">
        <f t="shared" si="79"/>
        <v>3426.3452420170565</v>
      </c>
      <c r="M27" s="33">
        <f t="shared" si="79"/>
        <v>3456.0459910287318</v>
      </c>
      <c r="N27" s="33">
        <f t="shared" si="79"/>
        <v>3547.7992630616222</v>
      </c>
      <c r="O27" s="33">
        <f t="shared" si="79"/>
        <v>3591.0296671580654</v>
      </c>
      <c r="P27" s="33">
        <f t="shared" si="79"/>
        <v>3701.4412451207536</v>
      </c>
      <c r="Q27" s="33">
        <f t="shared" si="79"/>
        <v>3721.8945500655373</v>
      </c>
      <c r="R27" s="33">
        <f t="shared" ref="R27:V27" si="80">R40*R92/1000000</f>
        <v>3805.1242651706038</v>
      </c>
      <c r="S27" s="33">
        <f t="shared" si="80"/>
        <v>3814.6444367358245</v>
      </c>
      <c r="T27" s="33">
        <f t="shared" si="80"/>
        <v>4025.4574825874633</v>
      </c>
      <c r="U27" s="33">
        <f t="shared" si="80"/>
        <v>4196.6966413067448</v>
      </c>
      <c r="V27" s="33">
        <f t="shared" si="80"/>
        <v>4280.2193772984883</v>
      </c>
      <c r="W27" s="33">
        <f t="shared" ref="W27:Y27" si="81">W40*W92/1000000</f>
        <v>4288.9860619945621</v>
      </c>
      <c r="X27" s="33">
        <f t="shared" si="81"/>
        <v>4307.1880512605057</v>
      </c>
      <c r="Y27" s="33">
        <f t="shared" si="81"/>
        <v>4379.7580085160844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796372</v>
      </c>
      <c r="C31" s="34">
        <v>806245</v>
      </c>
      <c r="D31" s="34">
        <v>820000</v>
      </c>
      <c r="E31" s="34">
        <v>841674</v>
      </c>
      <c r="F31" s="34">
        <v>865868</v>
      </c>
      <c r="G31" s="34">
        <v>890497</v>
      </c>
      <c r="H31" s="34">
        <v>913645</v>
      </c>
      <c r="I31" s="34">
        <v>902601</v>
      </c>
      <c r="J31" s="34">
        <v>892927</v>
      </c>
      <c r="K31" s="34">
        <v>914070</v>
      </c>
      <c r="L31" s="34">
        <v>900547</v>
      </c>
      <c r="M31" s="34">
        <v>921761</v>
      </c>
      <c r="N31" s="34">
        <v>915728</v>
      </c>
      <c r="O31" s="34">
        <v>921578</v>
      </c>
      <c r="P31" s="34">
        <v>911535</v>
      </c>
      <c r="Q31" s="34">
        <v>913339</v>
      </c>
      <c r="R31" s="34">
        <v>916670</v>
      </c>
      <c r="S31" s="34">
        <v>939815</v>
      </c>
      <c r="T31" s="34">
        <v>953898</v>
      </c>
      <c r="U31" s="34">
        <v>965021</v>
      </c>
      <c r="V31" s="34">
        <v>948397</v>
      </c>
      <c r="W31" s="34">
        <v>953482</v>
      </c>
      <c r="X31" s="34">
        <v>958944</v>
      </c>
      <c r="Y31" s="34">
        <v>978477</v>
      </c>
      <c r="DA31" s="58" t="s">
        <v>985</v>
      </c>
    </row>
    <row r="32" spans="1:105" ht="12" customHeight="1" x14ac:dyDescent="0.25">
      <c r="A32" s="28" t="s">
        <v>47</v>
      </c>
      <c r="B32" s="34">
        <v>627706</v>
      </c>
      <c r="C32" s="34">
        <v>636601</v>
      </c>
      <c r="D32" s="34">
        <v>649692</v>
      </c>
      <c r="E32" s="34">
        <v>669912</v>
      </c>
      <c r="F32" s="34">
        <v>692714</v>
      </c>
      <c r="G32" s="34">
        <v>716155</v>
      </c>
      <c r="H32" s="34">
        <v>740606</v>
      </c>
      <c r="I32" s="34">
        <v>734540</v>
      </c>
      <c r="J32" s="34">
        <v>735797</v>
      </c>
      <c r="K32" s="34">
        <v>745816</v>
      </c>
      <c r="L32" s="34">
        <v>734385</v>
      </c>
      <c r="M32" s="34">
        <v>739833</v>
      </c>
      <c r="N32" s="34">
        <v>742008</v>
      </c>
      <c r="O32" s="34">
        <v>737470</v>
      </c>
      <c r="P32" s="34">
        <v>742103</v>
      </c>
      <c r="Q32" s="34">
        <v>738974</v>
      </c>
      <c r="R32" s="34">
        <v>742517</v>
      </c>
      <c r="S32" s="34">
        <v>762524</v>
      </c>
      <c r="T32" s="34">
        <v>775335</v>
      </c>
      <c r="U32" s="34">
        <v>785767</v>
      </c>
      <c r="V32" s="34">
        <v>773450</v>
      </c>
      <c r="W32" s="34">
        <v>778521</v>
      </c>
      <c r="X32" s="34">
        <v>783728</v>
      </c>
      <c r="Y32" s="34">
        <v>800371</v>
      </c>
      <c r="DA32" s="58" t="s">
        <v>986</v>
      </c>
    </row>
    <row r="33" spans="1:105" ht="12" customHeight="1" x14ac:dyDescent="0.25">
      <c r="A33" s="28" t="s">
        <v>46</v>
      </c>
      <c r="B33" s="34">
        <v>4313</v>
      </c>
      <c r="C33" s="34">
        <v>5247</v>
      </c>
      <c r="D33" s="34">
        <v>5965</v>
      </c>
      <c r="E33" s="34">
        <v>6556</v>
      </c>
      <c r="F33" s="34">
        <v>7070</v>
      </c>
      <c r="G33" s="34">
        <v>7631</v>
      </c>
      <c r="H33" s="34">
        <v>8652</v>
      </c>
      <c r="I33" s="34">
        <v>9447</v>
      </c>
      <c r="J33" s="34">
        <v>10515</v>
      </c>
      <c r="K33" s="34">
        <v>11640</v>
      </c>
      <c r="L33" s="34">
        <v>12914</v>
      </c>
      <c r="M33" s="34">
        <v>12886</v>
      </c>
      <c r="N33" s="34">
        <v>12801</v>
      </c>
      <c r="O33" s="34">
        <v>12723</v>
      </c>
      <c r="P33" s="34">
        <v>12743</v>
      </c>
      <c r="Q33" s="34">
        <v>19927</v>
      </c>
      <c r="R33" s="34">
        <v>23189</v>
      </c>
      <c r="S33" s="34">
        <v>26630</v>
      </c>
      <c r="T33" s="34">
        <v>30010</v>
      </c>
      <c r="U33" s="34">
        <v>33806</v>
      </c>
      <c r="V33" s="34">
        <v>37668</v>
      </c>
      <c r="W33" s="34">
        <v>45107</v>
      </c>
      <c r="X33" s="34">
        <v>55181</v>
      </c>
      <c r="Y33" s="34">
        <v>67358</v>
      </c>
      <c r="DA33" s="58" t="s">
        <v>987</v>
      </c>
    </row>
    <row r="34" spans="1:105" ht="12" customHeight="1" x14ac:dyDescent="0.25">
      <c r="A34" s="28" t="s">
        <v>45</v>
      </c>
      <c r="B34" s="34">
        <v>4007</v>
      </c>
      <c r="C34" s="34">
        <v>6121</v>
      </c>
      <c r="D34" s="34">
        <v>9875</v>
      </c>
      <c r="E34" s="34">
        <v>14940</v>
      </c>
      <c r="F34" s="34">
        <v>20884</v>
      </c>
      <c r="G34" s="34">
        <v>27296</v>
      </c>
      <c r="H34" s="34">
        <v>37203</v>
      </c>
      <c r="I34" s="34">
        <v>41222</v>
      </c>
      <c r="J34" s="34">
        <v>46112</v>
      </c>
      <c r="K34" s="34">
        <v>46752</v>
      </c>
      <c r="L34" s="34">
        <v>55100</v>
      </c>
      <c r="M34" s="34">
        <v>54979</v>
      </c>
      <c r="N34" s="34">
        <v>67990</v>
      </c>
      <c r="O34" s="34">
        <v>80862</v>
      </c>
      <c r="P34" s="34">
        <v>84952</v>
      </c>
      <c r="Q34" s="34">
        <v>92164</v>
      </c>
      <c r="R34" s="34">
        <v>97191</v>
      </c>
      <c r="S34" s="34">
        <v>104157</v>
      </c>
      <c r="T34" s="34">
        <v>110371</v>
      </c>
      <c r="U34" s="34">
        <v>116716</v>
      </c>
      <c r="V34" s="34">
        <v>120538</v>
      </c>
      <c r="W34" s="34">
        <v>129355</v>
      </c>
      <c r="X34" s="34">
        <v>140447</v>
      </c>
      <c r="Y34" s="34">
        <v>154731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198417.3767041832</v>
      </c>
      <c r="C36" s="34">
        <v>225052.83674509515</v>
      </c>
      <c r="D36" s="34">
        <v>261913.64849439287</v>
      </c>
      <c r="E36" s="34">
        <v>303322.44419641158</v>
      </c>
      <c r="F36" s="34">
        <v>339649.33726096113</v>
      </c>
      <c r="G36" s="34">
        <v>379526.18502317579</v>
      </c>
      <c r="H36" s="34">
        <v>425967.19042918808</v>
      </c>
      <c r="I36" s="34">
        <v>497514.59593953588</v>
      </c>
      <c r="J36" s="34">
        <v>565287.95951749617</v>
      </c>
      <c r="K36" s="34">
        <v>657835.67376401997</v>
      </c>
      <c r="L36" s="34">
        <v>711342.03473530128</v>
      </c>
      <c r="M36" s="34">
        <v>770488.83488445007</v>
      </c>
      <c r="N36" s="34">
        <v>842315.04003185686</v>
      </c>
      <c r="O36" s="34">
        <v>909563.91228155827</v>
      </c>
      <c r="P36" s="34">
        <v>1045576.5715539542</v>
      </c>
      <c r="Q36" s="34">
        <v>1139624.2342843467</v>
      </c>
      <c r="R36" s="34">
        <v>1257518.334337319</v>
      </c>
      <c r="S36" s="34">
        <v>1418577.4267137884</v>
      </c>
      <c r="T36" s="34">
        <v>1606118.8610338133</v>
      </c>
      <c r="U36" s="34">
        <v>1772764.8206918144</v>
      </c>
      <c r="V36" s="34">
        <v>1847445.5656582098</v>
      </c>
      <c r="W36" s="34">
        <v>1945677.3856307154</v>
      </c>
      <c r="X36" s="34">
        <v>2039789.2169933824</v>
      </c>
      <c r="Y36" s="34">
        <v>2159733.6614473951</v>
      </c>
      <c r="DA36" s="58" t="s">
        <v>989</v>
      </c>
    </row>
    <row r="37" spans="1:105" ht="12" customHeight="1" x14ac:dyDescent="0.25">
      <c r="A37" s="28" t="s">
        <v>27</v>
      </c>
      <c r="B37" s="34">
        <v>17081.70470172933</v>
      </c>
      <c r="C37" s="34">
        <v>28198.753354605811</v>
      </c>
      <c r="D37" s="34">
        <v>37770.363132101789</v>
      </c>
      <c r="E37" s="34">
        <v>57204.049954433591</v>
      </c>
      <c r="F37" s="34">
        <v>106142.16306893506</v>
      </c>
      <c r="G37" s="34">
        <v>185502.03131117468</v>
      </c>
      <c r="H37" s="34">
        <v>258500.341829043</v>
      </c>
      <c r="I37" s="34">
        <v>337917.20976407325</v>
      </c>
      <c r="J37" s="34">
        <v>405790.73846829636</v>
      </c>
      <c r="K37" s="34">
        <v>478827.35434011498</v>
      </c>
      <c r="L37" s="34">
        <v>536301.29901239881</v>
      </c>
      <c r="M37" s="34">
        <v>602934.11292807898</v>
      </c>
      <c r="N37" s="34">
        <v>670888.35799279809</v>
      </c>
      <c r="O37" s="34">
        <v>740290.76457688573</v>
      </c>
      <c r="P37" s="34">
        <v>834781.96985742194</v>
      </c>
      <c r="Q37" s="34">
        <v>926692.65808636905</v>
      </c>
      <c r="R37" s="34">
        <v>1042720.6190288535</v>
      </c>
      <c r="S37" s="34">
        <v>1153408.1936987003</v>
      </c>
      <c r="T37" s="34">
        <v>1269905.6870029571</v>
      </c>
      <c r="U37" s="34">
        <v>1371265.396955088</v>
      </c>
      <c r="V37" s="34">
        <v>1453029.3001004229</v>
      </c>
      <c r="W37" s="34">
        <v>1532533.7835030151</v>
      </c>
      <c r="X37" s="34">
        <v>1595950.4068658489</v>
      </c>
      <c r="Y37" s="34">
        <v>1669595.2455342351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5519973.8626414351</v>
      </c>
      <c r="C39" s="35">
        <v>5746575.0771069769</v>
      </c>
      <c r="D39" s="35">
        <v>5968942.5831635715</v>
      </c>
      <c r="E39" s="35">
        <v>6268349.2249195222</v>
      </c>
      <c r="F39" s="35">
        <v>6568796.0813996196</v>
      </c>
      <c r="G39" s="35">
        <v>6898639.8934145663</v>
      </c>
      <c r="H39" s="35">
        <v>7026184.6855671061</v>
      </c>
      <c r="I39" s="35">
        <v>7277358.9831342492</v>
      </c>
      <c r="J39" s="35">
        <v>7527795.8557872511</v>
      </c>
      <c r="K39" s="35">
        <v>7822145.4965292001</v>
      </c>
      <c r="L39" s="35">
        <v>7973748.6378346076</v>
      </c>
      <c r="M39" s="35">
        <v>8052366.4236887209</v>
      </c>
      <c r="N39" s="35">
        <v>8062151.6539631812</v>
      </c>
      <c r="O39" s="35">
        <v>8118736.447286658</v>
      </c>
      <c r="P39" s="35">
        <v>8258751.4776046826</v>
      </c>
      <c r="Q39" s="35">
        <v>8167704.713967206</v>
      </c>
      <c r="R39" s="35">
        <v>8275274.6119542476</v>
      </c>
      <c r="S39" s="35">
        <v>8386666.4399642413</v>
      </c>
      <c r="T39" s="35">
        <v>8512388.8781622332</v>
      </c>
      <c r="U39" s="35">
        <v>8639107.8459659703</v>
      </c>
      <c r="V39" s="35">
        <v>8780690.2042204048</v>
      </c>
      <c r="W39" s="35">
        <v>9110962.7277869154</v>
      </c>
      <c r="X39" s="35">
        <v>9421486.7046847902</v>
      </c>
      <c r="Y39" s="35">
        <v>9882332.1847025268</v>
      </c>
      <c r="DA39" s="59" t="s">
        <v>991</v>
      </c>
    </row>
    <row r="40" spans="1:105" ht="12" customHeight="1" x14ac:dyDescent="0.25">
      <c r="A40" s="32" t="s">
        <v>25</v>
      </c>
      <c r="B40" s="36">
        <v>178975.8366593536</v>
      </c>
      <c r="C40" s="36">
        <v>200742.13413292836</v>
      </c>
      <c r="D40" s="36">
        <v>220020.32615447752</v>
      </c>
      <c r="E40" s="36">
        <v>242685.29034514201</v>
      </c>
      <c r="F40" s="36">
        <v>264892.39969398984</v>
      </c>
      <c r="G40" s="36">
        <v>297418.68640861299</v>
      </c>
      <c r="H40" s="36">
        <v>315954.92518053588</v>
      </c>
      <c r="I40" s="36">
        <v>344163.04457308713</v>
      </c>
      <c r="J40" s="36">
        <v>369933.16875386087</v>
      </c>
      <c r="K40" s="36">
        <v>404930.12370248622</v>
      </c>
      <c r="L40" s="36">
        <v>419148.01173228002</v>
      </c>
      <c r="M40" s="36">
        <v>427904.49265433213</v>
      </c>
      <c r="N40" s="36">
        <v>446180.88834079029</v>
      </c>
      <c r="O40" s="36">
        <v>460470.82351252274</v>
      </c>
      <c r="P40" s="36">
        <v>483587.30127791839</v>
      </c>
      <c r="Q40" s="36">
        <v>496018.54846217111</v>
      </c>
      <c r="R40" s="36">
        <v>516571.60264104884</v>
      </c>
      <c r="S40" s="36">
        <v>531778.55273826886</v>
      </c>
      <c r="T40" s="36">
        <v>573149.39351320267</v>
      </c>
      <c r="U40" s="36">
        <v>608781.5085299284</v>
      </c>
      <c r="V40" s="36">
        <v>632024.89166091837</v>
      </c>
      <c r="W40" s="36">
        <v>643351.77158070751</v>
      </c>
      <c r="X40" s="36">
        <v>654118.7315796949</v>
      </c>
      <c r="Y40" s="36">
        <v>673745.30737997743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51746.046054044156</v>
      </c>
      <c r="D44" s="37">
        <v>55897.384394292487</v>
      </c>
      <c r="E44" s="37">
        <v>64087.455188908731</v>
      </c>
      <c r="F44" s="37">
        <v>66880.269581490429</v>
      </c>
      <c r="G44" s="37">
        <v>67589.838787314016</v>
      </c>
      <c r="H44" s="37">
        <v>66385.174093795358</v>
      </c>
      <c r="I44" s="37">
        <v>32471.286860954016</v>
      </c>
      <c r="J44" s="37">
        <v>34121.188521880191</v>
      </c>
      <c r="K44" s="37">
        <v>65219.890583204338</v>
      </c>
      <c r="L44" s="37">
        <v>30837.4046255711</v>
      </c>
      <c r="M44" s="37">
        <v>65859.742304114392</v>
      </c>
      <c r="N44" s="37">
        <v>38899.915348937269</v>
      </c>
      <c r="O44" s="37">
        <v>51071.935565593652</v>
      </c>
      <c r="P44" s="37">
        <v>35469.814835574012</v>
      </c>
      <c r="Q44" s="37">
        <v>47609.565116793732</v>
      </c>
      <c r="R44" s="37">
        <v>49431.198444084381</v>
      </c>
      <c r="S44" s="37">
        <v>69541.726929688826</v>
      </c>
      <c r="T44" s="37">
        <v>60778.162763759028</v>
      </c>
      <c r="U44" s="37">
        <v>62869.046054044156</v>
      </c>
      <c r="V44" s="37">
        <v>39273.384394292487</v>
      </c>
      <c r="W44" s="37">
        <v>69172.455188908731</v>
      </c>
      <c r="X44" s="37">
        <v>72342.269581490429</v>
      </c>
      <c r="Y44" s="37">
        <v>87122.838787314016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47089.470099892351</v>
      </c>
      <c r="D45" s="37">
        <v>51778.582510566222</v>
      </c>
      <c r="E45" s="37">
        <v>59407.061283934047</v>
      </c>
      <c r="F45" s="37">
        <v>62494.988613372203</v>
      </c>
      <c r="G45" s="37">
        <v>63646.447753420449</v>
      </c>
      <c r="H45" s="37">
        <v>65175.523033482139</v>
      </c>
      <c r="I45" s="37">
        <v>35184.299871701398</v>
      </c>
      <c r="J45" s="37">
        <v>43039.864789019339</v>
      </c>
      <c r="K45" s="37">
        <v>52341.305423412006</v>
      </c>
      <c r="L45" s="37">
        <v>31437.710544311209</v>
      </c>
      <c r="M45" s="37">
        <v>48870.170067213243</v>
      </c>
      <c r="N45" s="37">
        <v>46157.775068474701</v>
      </c>
      <c r="O45" s="37">
        <v>40012.61780030001</v>
      </c>
      <c r="P45" s="37">
        <v>49758.791705921991</v>
      </c>
      <c r="Q45" s="37">
        <v>42579.391434978927</v>
      </c>
      <c r="R45" s="37">
        <v>50632.470099892351</v>
      </c>
      <c r="S45" s="37">
        <v>71785.582510566222</v>
      </c>
      <c r="T45" s="37">
        <v>72218.061283934047</v>
      </c>
      <c r="U45" s="37">
        <v>72926.988613372203</v>
      </c>
      <c r="V45" s="37">
        <v>51329.447753420449</v>
      </c>
      <c r="W45" s="37">
        <v>70246.523033482139</v>
      </c>
      <c r="X45" s="37">
        <v>40391.299871701398</v>
      </c>
      <c r="Y45" s="37">
        <v>59682.864789019339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1211.8789339676991</v>
      </c>
      <c r="D46" s="37">
        <v>1008.5612041885252</v>
      </c>
      <c r="E46" s="37">
        <v>894.82228754807056</v>
      </c>
      <c r="F46" s="37">
        <v>831.68860081902221</v>
      </c>
      <c r="G46" s="37">
        <v>893.18776642374996</v>
      </c>
      <c r="H46" s="37">
        <v>1368.3486674596243</v>
      </c>
      <c r="I46" s="37">
        <v>1158.2015052356564</v>
      </c>
      <c r="J46" s="37">
        <v>1447.7778594350893</v>
      </c>
      <c r="K46" s="37">
        <v>1522.110751023778</v>
      </c>
      <c r="L46" s="37">
        <v>1689.2347080296877</v>
      </c>
      <c r="M46" s="37">
        <v>406.18583432452942</v>
      </c>
      <c r="N46" s="37">
        <v>369.00188154456919</v>
      </c>
      <c r="O46" s="37">
        <v>1133.8789339676987</v>
      </c>
      <c r="P46" s="37">
        <v>1028.5612041885252</v>
      </c>
      <c r="Q46" s="37">
        <v>8078.8222875480715</v>
      </c>
      <c r="R46" s="37">
        <v>4093.6886008190231</v>
      </c>
      <c r="S46" s="37">
        <v>4334.1877664237509</v>
      </c>
      <c r="T46" s="37">
        <v>4748.3486674596243</v>
      </c>
      <c r="U46" s="37">
        <v>4954.2015052356583</v>
      </c>
      <c r="V46" s="37">
        <v>5309.7778594350893</v>
      </c>
      <c r="W46" s="37">
        <v>8961.110751023778</v>
      </c>
      <c r="X46" s="37">
        <v>11763.23470802969</v>
      </c>
      <c r="Y46" s="37">
        <v>12583.185834324526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2297.1396078513135</v>
      </c>
      <c r="D47" s="37">
        <v>3946.6331944442218</v>
      </c>
      <c r="E47" s="37">
        <v>5267.6189093509038</v>
      </c>
      <c r="F47" s="37">
        <v>6157.1222635070681</v>
      </c>
      <c r="G47" s="37">
        <v>6636.1700902836965</v>
      </c>
      <c r="H47" s="37">
        <v>10142.790614039408</v>
      </c>
      <c r="I47" s="37">
        <v>4267.013522226458</v>
      </c>
      <c r="J47" s="37">
        <v>5150.8700412345133</v>
      </c>
      <c r="K47" s="37">
        <v>914.39301616611192</v>
      </c>
      <c r="L47" s="37">
        <v>8636.6169947473973</v>
      </c>
      <c r="M47" s="37">
        <v>182.57831558872567</v>
      </c>
      <c r="N47" s="37">
        <v>13330.315201020472</v>
      </c>
      <c r="O47" s="37">
        <v>13207.867854741242</v>
      </c>
      <c r="P47" s="37">
        <v>4443.2785645279946</v>
      </c>
      <c r="Q47" s="37">
        <v>7583.5918102704891</v>
      </c>
      <c r="R47" s="37">
        <v>7324.1396078513062</v>
      </c>
      <c r="S47" s="37">
        <v>10912.633194444221</v>
      </c>
      <c r="T47" s="37">
        <v>11481.618909350902</v>
      </c>
      <c r="U47" s="37">
        <v>12502.122263507074</v>
      </c>
      <c r="V47" s="37">
        <v>10458.170090283704</v>
      </c>
      <c r="W47" s="37">
        <v>18959.790614039404</v>
      </c>
      <c r="X47" s="37">
        <v>15359.013522226451</v>
      </c>
      <c r="Y47" s="37">
        <v>19434.870041234506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45478.006049042713</v>
      </c>
      <c r="D49" s="37">
        <v>57158.32913351708</v>
      </c>
      <c r="E49" s="37">
        <v>63273.633489062428</v>
      </c>
      <c r="F49" s="37">
        <v>59880.075574713002</v>
      </c>
      <c r="G49" s="37">
        <v>65248.744492488855</v>
      </c>
      <c r="H49" s="37">
        <v>73772.052639816946</v>
      </c>
      <c r="I49" s="37">
        <v>100988.88364805211</v>
      </c>
      <c r="J49" s="37">
        <v>99488.234490803035</v>
      </c>
      <c r="K49" s="37">
        <v>138025.72029556648</v>
      </c>
      <c r="L49" s="37">
        <v>110664.69010479841</v>
      </c>
      <c r="M49" s="37">
        <v>122420.43363821122</v>
      </c>
      <c r="N49" s="37">
        <v>131706.28072211985</v>
      </c>
      <c r="O49" s="37">
        <v>132497.61674219032</v>
      </c>
      <c r="P49" s="37">
        <v>209784.71191221289</v>
      </c>
      <c r="Q49" s="37">
        <v>195036.54637844465</v>
      </c>
      <c r="R49" s="37">
        <v>217382.3345437753</v>
      </c>
      <c r="S49" s="37">
        <v>299084.81267203577</v>
      </c>
      <c r="T49" s="37">
        <v>298206.12442482333</v>
      </c>
      <c r="U49" s="37">
        <v>289066.39329621219</v>
      </c>
      <c r="V49" s="37">
        <v>206387.02568851528</v>
      </c>
      <c r="W49" s="37">
        <v>230729.436714696</v>
      </c>
      <c r="X49" s="37">
        <v>303896.54327487992</v>
      </c>
      <c r="Y49" s="37">
        <v>314980.99083245732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14303.825395717842</v>
      </c>
      <c r="D50" s="37">
        <v>12869.244662888355</v>
      </c>
      <c r="E50" s="37">
        <v>22846.036263435439</v>
      </c>
      <c r="F50" s="37">
        <v>52469.167677206577</v>
      </c>
      <c r="G50" s="37">
        <v>83013.757311926471</v>
      </c>
      <c r="H50" s="37">
        <v>87302.135913586157</v>
      </c>
      <c r="I50" s="37">
        <v>92286.112597918604</v>
      </c>
      <c r="J50" s="37">
        <v>90719.564967658545</v>
      </c>
      <c r="K50" s="37">
        <v>125505.78354902519</v>
      </c>
      <c r="L50" s="37">
        <v>140487.70198421029</v>
      </c>
      <c r="M50" s="37">
        <v>153934.94982926629</v>
      </c>
      <c r="N50" s="37">
        <v>160240.35766263772</v>
      </c>
      <c r="O50" s="37">
        <v>160121.97155174625</v>
      </c>
      <c r="P50" s="37">
        <v>219996.98882956139</v>
      </c>
      <c r="Q50" s="37">
        <v>232398.3902131574</v>
      </c>
      <c r="R50" s="37">
        <v>269962.91077175073</v>
      </c>
      <c r="S50" s="37">
        <v>270927.93233248452</v>
      </c>
      <c r="T50" s="37">
        <v>276619.46485600306</v>
      </c>
      <c r="U50" s="37">
        <v>321356.69878169219</v>
      </c>
      <c r="V50" s="37">
        <v>314162.2933584922</v>
      </c>
      <c r="W50" s="37">
        <v>349467.39417434298</v>
      </c>
      <c r="X50" s="37">
        <v>334344.55569531838</v>
      </c>
      <c r="Y50" s="37">
        <v>350264.3035243894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1555333.773475538</v>
      </c>
      <c r="D52" s="38">
        <v>1563836.3966420321</v>
      </c>
      <c r="E52" s="38">
        <v>1671637.4592221584</v>
      </c>
      <c r="F52" s="38">
        <v>1688872.4356764741</v>
      </c>
      <c r="G52" s="38">
        <v>1785556.6308495486</v>
      </c>
      <c r="H52" s="38">
        <v>1638121.189707377</v>
      </c>
      <c r="I52" s="38">
        <v>1888440.3682772778</v>
      </c>
      <c r="J52" s="38">
        <v>1944000.8089515632</v>
      </c>
      <c r="K52" s="38">
        <v>2020079.2026414787</v>
      </c>
      <c r="L52" s="38">
        <v>1892721.212876468</v>
      </c>
      <c r="M52" s="38">
        <v>1854358.0928601231</v>
      </c>
      <c r="N52" s="38">
        <v>1660383.041753104</v>
      </c>
      <c r="O52" s="38">
        <v>1312078.2093367726</v>
      </c>
      <c r="P52" s="38">
        <v>1384157.7964673862</v>
      </c>
      <c r="Q52" s="38">
        <v>1346020.6358436393</v>
      </c>
      <c r="R52" s="38">
        <v>1269248.3813444795</v>
      </c>
      <c r="S52" s="38">
        <v>1030287.3580221888</v>
      </c>
      <c r="T52" s="38">
        <v>988944.37038608734</v>
      </c>
      <c r="U52" s="38">
        <v>862764.29173894506</v>
      </c>
      <c r="V52" s="38">
        <v>753446.88420844078</v>
      </c>
      <c r="W52" s="38">
        <v>844752.94243045617</v>
      </c>
      <c r="X52" s="38">
        <v>785869.47303419746</v>
      </c>
      <c r="Y52" s="38">
        <v>951484.24001338892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42822.59811894779</v>
      </c>
      <c r="D53" s="39">
        <v>40697.603690513788</v>
      </c>
      <c r="E53" s="39">
        <v>44453.748648650188</v>
      </c>
      <c r="F53" s="39">
        <v>44371.636343977327</v>
      </c>
      <c r="G53" s="39">
        <v>55073.035839849064</v>
      </c>
      <c r="H53" s="39">
        <v>41471.801359276229</v>
      </c>
      <c r="I53" s="39">
        <v>51539.200440055982</v>
      </c>
      <c r="J53" s="39">
        <v>49503.5443125905</v>
      </c>
      <c r="K53" s="39">
        <v>77819.553067573172</v>
      </c>
      <c r="L53" s="39">
        <v>54915.491720307618</v>
      </c>
      <c r="M53" s="39">
        <v>53210.2295707023</v>
      </c>
      <c r="N53" s="39">
        <v>62648.032030435512</v>
      </c>
      <c r="O53" s="39">
        <v>69362.971011581481</v>
      </c>
      <c r="P53" s="39">
        <v>64588.279124671884</v>
      </c>
      <c r="Q53" s="39">
        <v>63970.447624308697</v>
      </c>
      <c r="R53" s="39">
        <v>70056.598491468234</v>
      </c>
      <c r="S53" s="39">
        <v>93026.50316479319</v>
      </c>
      <c r="T53" s="39">
        <v>96286.332495241426</v>
      </c>
      <c r="U53" s="39">
        <v>88842.34458742803</v>
      </c>
      <c r="V53" s="39">
        <v>85891.415161425481</v>
      </c>
      <c r="W53" s="39">
        <v>80689.850931370631</v>
      </c>
      <c r="X53" s="39">
        <v>75355.239123659208</v>
      </c>
      <c r="Y53" s="39">
        <v>83597.023424591287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41873.046054044156</v>
      </c>
      <c r="D57" s="37">
        <v>42142.384394292487</v>
      </c>
      <c r="E57" s="37">
        <v>42413.455188908731</v>
      </c>
      <c r="F57" s="37">
        <v>42686.269581490429</v>
      </c>
      <c r="G57" s="37">
        <v>42960.838787314016</v>
      </c>
      <c r="H57" s="37">
        <v>43237.174093795358</v>
      </c>
      <c r="I57" s="37">
        <v>43515.286860954016</v>
      </c>
      <c r="J57" s="37">
        <v>43795.188521880191</v>
      </c>
      <c r="K57" s="37">
        <v>44076.890583204338</v>
      </c>
      <c r="L57" s="37">
        <v>44360.4046255711</v>
      </c>
      <c r="M57" s="37">
        <v>44645.742304114392</v>
      </c>
      <c r="N57" s="37">
        <v>44932.915348937269</v>
      </c>
      <c r="O57" s="37">
        <v>45221.935565593652</v>
      </c>
      <c r="P57" s="37">
        <v>45512.814835574012</v>
      </c>
      <c r="Q57" s="37">
        <v>45805.565116793732</v>
      </c>
      <c r="R57" s="37">
        <v>46100.198444084381</v>
      </c>
      <c r="S57" s="37">
        <v>46396.726929688826</v>
      </c>
      <c r="T57" s="37">
        <v>46695.162763759028</v>
      </c>
      <c r="U57" s="37">
        <v>51746.046054044156</v>
      </c>
      <c r="V57" s="37">
        <v>55897.384394292487</v>
      </c>
      <c r="W57" s="37">
        <v>64087.455188908731</v>
      </c>
      <c r="X57" s="37">
        <v>66880.269581490429</v>
      </c>
      <c r="Y57" s="37">
        <v>67589.838787314016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38194.470099892351</v>
      </c>
      <c r="D58" s="37">
        <v>38687.582510566222</v>
      </c>
      <c r="E58" s="37">
        <v>39187.061283934047</v>
      </c>
      <c r="F58" s="37">
        <v>39692.988613372203</v>
      </c>
      <c r="G58" s="37">
        <v>40205.447753420449</v>
      </c>
      <c r="H58" s="37">
        <v>40724.523033482139</v>
      </c>
      <c r="I58" s="37">
        <v>41250.299871701398</v>
      </c>
      <c r="J58" s="37">
        <v>41782.864789019339</v>
      </c>
      <c r="K58" s="37">
        <v>42322.305423412006</v>
      </c>
      <c r="L58" s="37">
        <v>42868.710544311209</v>
      </c>
      <c r="M58" s="37">
        <v>43422.170067213243</v>
      </c>
      <c r="N58" s="37">
        <v>43982.775068474701</v>
      </c>
      <c r="O58" s="37">
        <v>44550.61780030001</v>
      </c>
      <c r="P58" s="37">
        <v>45125.791705921991</v>
      </c>
      <c r="Q58" s="37">
        <v>45708.391434978927</v>
      </c>
      <c r="R58" s="37">
        <v>47089.470099892351</v>
      </c>
      <c r="S58" s="37">
        <v>51778.582510566222</v>
      </c>
      <c r="T58" s="37">
        <v>59407.061283934047</v>
      </c>
      <c r="U58" s="37">
        <v>62494.988613372203</v>
      </c>
      <c r="V58" s="37">
        <v>63646.447753420449</v>
      </c>
      <c r="W58" s="37">
        <v>65175.523033482139</v>
      </c>
      <c r="X58" s="37">
        <v>35184.299871701398</v>
      </c>
      <c r="Y58" s="37">
        <v>43039.864789019339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277.87893396769869</v>
      </c>
      <c r="D59" s="37">
        <v>290.56120418852515</v>
      </c>
      <c r="E59" s="37">
        <v>303.82228754807056</v>
      </c>
      <c r="F59" s="37">
        <v>317.68860081902221</v>
      </c>
      <c r="G59" s="37">
        <v>332.18776642374996</v>
      </c>
      <c r="H59" s="37">
        <v>347.34866745962427</v>
      </c>
      <c r="I59" s="37">
        <v>363.20150523565644</v>
      </c>
      <c r="J59" s="37">
        <v>379.77785943508934</v>
      </c>
      <c r="K59" s="37">
        <v>397.11075102377799</v>
      </c>
      <c r="L59" s="37">
        <v>415.23470802968768</v>
      </c>
      <c r="M59" s="37">
        <v>434.18583432452942</v>
      </c>
      <c r="N59" s="37">
        <v>454.00188154456919</v>
      </c>
      <c r="O59" s="37">
        <v>1211.8789339676987</v>
      </c>
      <c r="P59" s="37">
        <v>1008.5612041885252</v>
      </c>
      <c r="Q59" s="37">
        <v>894.82228754807147</v>
      </c>
      <c r="R59" s="37">
        <v>831.68860081902312</v>
      </c>
      <c r="S59" s="37">
        <v>893.18776642375087</v>
      </c>
      <c r="T59" s="37">
        <v>1368.3486674596243</v>
      </c>
      <c r="U59" s="37">
        <v>1158.2015052356583</v>
      </c>
      <c r="V59" s="37">
        <v>1447.7778594350893</v>
      </c>
      <c r="W59" s="37">
        <v>1522.110751023778</v>
      </c>
      <c r="X59" s="37">
        <v>1689.2347080296895</v>
      </c>
      <c r="Y59" s="37">
        <v>406.18583432452579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183.13960785131349</v>
      </c>
      <c r="D60" s="37">
        <v>192.63319444422086</v>
      </c>
      <c r="E60" s="37">
        <v>202.61890935090378</v>
      </c>
      <c r="F60" s="37">
        <v>213.12226350706624</v>
      </c>
      <c r="G60" s="37">
        <v>224.17009028369648</v>
      </c>
      <c r="H60" s="37">
        <v>235.79061403940432</v>
      </c>
      <c r="I60" s="37">
        <v>248.01352222645801</v>
      </c>
      <c r="J60" s="37">
        <v>260.87004123451334</v>
      </c>
      <c r="K60" s="37">
        <v>274.39301616611192</v>
      </c>
      <c r="L60" s="37">
        <v>288.61699474739726</v>
      </c>
      <c r="M60" s="37">
        <v>303.57831558872567</v>
      </c>
      <c r="N60" s="37">
        <v>319.31520102047944</v>
      </c>
      <c r="O60" s="37">
        <v>335.8678547412419</v>
      </c>
      <c r="P60" s="37">
        <v>353.2785645279946</v>
      </c>
      <c r="Q60" s="37">
        <v>371.59181027048908</v>
      </c>
      <c r="R60" s="37">
        <v>2297.1396078513062</v>
      </c>
      <c r="S60" s="37">
        <v>3946.6331944442209</v>
      </c>
      <c r="T60" s="37">
        <v>5267.618909350902</v>
      </c>
      <c r="U60" s="37">
        <v>6157.1222635070735</v>
      </c>
      <c r="V60" s="37">
        <v>6636.1700902837038</v>
      </c>
      <c r="W60" s="37">
        <v>10142.790614039404</v>
      </c>
      <c r="X60" s="37">
        <v>4267.0135222264507</v>
      </c>
      <c r="Y60" s="37">
        <v>5150.8700412345061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18842.546008130768</v>
      </c>
      <c r="D62" s="37">
        <v>20297.517384219333</v>
      </c>
      <c r="E62" s="37">
        <v>21864.837787043711</v>
      </c>
      <c r="F62" s="37">
        <v>23553.18251016346</v>
      </c>
      <c r="G62" s="37">
        <v>25371.896730274195</v>
      </c>
      <c r="H62" s="37">
        <v>27331.047233804653</v>
      </c>
      <c r="I62" s="37">
        <v>29441.478137704311</v>
      </c>
      <c r="J62" s="37">
        <v>31714.870912842685</v>
      </c>
      <c r="K62" s="37">
        <v>45478.006049042684</v>
      </c>
      <c r="L62" s="37">
        <v>57158.329133517109</v>
      </c>
      <c r="M62" s="37">
        <v>63273.633489062428</v>
      </c>
      <c r="N62" s="37">
        <v>59880.075574713061</v>
      </c>
      <c r="O62" s="37">
        <v>65248.744492488913</v>
      </c>
      <c r="P62" s="37">
        <v>73772.052639817121</v>
      </c>
      <c r="Q62" s="37">
        <v>100988.88364805211</v>
      </c>
      <c r="R62" s="37">
        <v>99488.234490802977</v>
      </c>
      <c r="S62" s="37">
        <v>138025.72029556637</v>
      </c>
      <c r="T62" s="37">
        <v>110664.69010479841</v>
      </c>
      <c r="U62" s="37">
        <v>122420.43363821111</v>
      </c>
      <c r="V62" s="37">
        <v>131706.28072211985</v>
      </c>
      <c r="W62" s="37">
        <v>132497.61674219044</v>
      </c>
      <c r="X62" s="37">
        <v>209784.71191221266</v>
      </c>
      <c r="Y62" s="37">
        <v>195036.54637844441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3186.7767428413608</v>
      </c>
      <c r="D63" s="37">
        <v>3297.6348853923773</v>
      </c>
      <c r="E63" s="37">
        <v>3412.3494411036372</v>
      </c>
      <c r="F63" s="37">
        <v>3531.0545627051179</v>
      </c>
      <c r="G63" s="37">
        <v>3653.8890696868475</v>
      </c>
      <c r="H63" s="37">
        <v>14303.825395717868</v>
      </c>
      <c r="I63" s="37">
        <v>12869.244662888348</v>
      </c>
      <c r="J63" s="37">
        <v>22846.036263435439</v>
      </c>
      <c r="K63" s="37">
        <v>52469.167677206569</v>
      </c>
      <c r="L63" s="37">
        <v>83013.757311926456</v>
      </c>
      <c r="M63" s="37">
        <v>87302.135913586128</v>
      </c>
      <c r="N63" s="37">
        <v>92286.112597918604</v>
      </c>
      <c r="O63" s="37">
        <v>90719.564967658604</v>
      </c>
      <c r="P63" s="37">
        <v>125505.78354902519</v>
      </c>
      <c r="Q63" s="37">
        <v>140487.70198421017</v>
      </c>
      <c r="R63" s="37">
        <v>153934.94982926617</v>
      </c>
      <c r="S63" s="37">
        <v>160240.35766263772</v>
      </c>
      <c r="T63" s="37">
        <v>160121.97155174636</v>
      </c>
      <c r="U63" s="37">
        <v>219996.98882956128</v>
      </c>
      <c r="V63" s="37">
        <v>232398.39021315728</v>
      </c>
      <c r="W63" s="37">
        <v>269962.91077175085</v>
      </c>
      <c r="X63" s="37">
        <v>270927.93233248452</v>
      </c>
      <c r="Y63" s="37">
        <v>276619.46485600318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1328732.5590099962</v>
      </c>
      <c r="D65" s="38">
        <v>1341468.8905854374</v>
      </c>
      <c r="E65" s="38">
        <v>1372230.8174662078</v>
      </c>
      <c r="F65" s="38">
        <v>1388425.5791963767</v>
      </c>
      <c r="G65" s="38">
        <v>1455712.8188346019</v>
      </c>
      <c r="H65" s="38">
        <v>1510576.3975548381</v>
      </c>
      <c r="I65" s="38">
        <v>1637266.0707101356</v>
      </c>
      <c r="J65" s="38">
        <v>1693563.9362985604</v>
      </c>
      <c r="K65" s="38">
        <v>1725729.5618995307</v>
      </c>
      <c r="L65" s="38">
        <v>1741118.0715710605</v>
      </c>
      <c r="M65" s="38">
        <v>1775740.3070060089</v>
      </c>
      <c r="N65" s="38">
        <v>1650597.8114786437</v>
      </c>
      <c r="O65" s="38">
        <v>1255493.4160132967</v>
      </c>
      <c r="P65" s="38">
        <v>1244142.7661493616</v>
      </c>
      <c r="Q65" s="38">
        <v>1437067.3994811159</v>
      </c>
      <c r="R65" s="38">
        <v>1161678.4833574388</v>
      </c>
      <c r="S65" s="38">
        <v>918895.530012195</v>
      </c>
      <c r="T65" s="38">
        <v>863221.93218809552</v>
      </c>
      <c r="U65" s="38">
        <v>736045.32393520698</v>
      </c>
      <c r="V65" s="38">
        <v>611864.52595400624</v>
      </c>
      <c r="W65" s="38">
        <v>514480.41886394657</v>
      </c>
      <c r="X65" s="38">
        <v>475345.49613632262</v>
      </c>
      <c r="Y65" s="38">
        <v>490638.75999565236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21056.300645373034</v>
      </c>
      <c r="D66" s="39">
        <v>21419.411668964633</v>
      </c>
      <c r="E66" s="39">
        <v>21788.784457985661</v>
      </c>
      <c r="F66" s="39">
        <v>22164.526995129476</v>
      </c>
      <c r="G66" s="39">
        <v>22546.749125225935</v>
      </c>
      <c r="H66" s="39">
        <v>22935.562587353343</v>
      </c>
      <c r="I66" s="39">
        <v>23331.081047504733</v>
      </c>
      <c r="J66" s="39">
        <v>23733.420131816762</v>
      </c>
      <c r="K66" s="39">
        <v>42822.598118947819</v>
      </c>
      <c r="L66" s="39">
        <v>40697.603690513817</v>
      </c>
      <c r="M66" s="39">
        <v>44453.748648650188</v>
      </c>
      <c r="N66" s="39">
        <v>44371.636343977356</v>
      </c>
      <c r="O66" s="39">
        <v>55073.035839849035</v>
      </c>
      <c r="P66" s="39">
        <v>41471.801359276171</v>
      </c>
      <c r="Q66" s="39">
        <v>51539.200440055924</v>
      </c>
      <c r="R66" s="39">
        <v>49503.5443125905</v>
      </c>
      <c r="S66" s="39">
        <v>77819.553067573113</v>
      </c>
      <c r="T66" s="39">
        <v>54915.491720307618</v>
      </c>
      <c r="U66" s="39">
        <v>53210.2295707023</v>
      </c>
      <c r="V66" s="39">
        <v>62648.032030435512</v>
      </c>
      <c r="W66" s="39">
        <v>69362.971011581481</v>
      </c>
      <c r="X66" s="39">
        <v>64588.279124671826</v>
      </c>
      <c r="Y66" s="39">
        <v>63970.447624308756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8759.9999999999945</v>
      </c>
      <c r="D70" s="40">
        <v>8759.9999999999945</v>
      </c>
      <c r="E70" s="40">
        <v>8759.9999999999964</v>
      </c>
      <c r="F70" s="40">
        <v>8759.9999999999927</v>
      </c>
      <c r="G70" s="40">
        <v>8759.9999999999945</v>
      </c>
      <c r="H70" s="40">
        <v>8759.9999999999945</v>
      </c>
      <c r="I70" s="40">
        <v>8759.9999999999964</v>
      </c>
      <c r="J70" s="40">
        <v>8759.9999999999964</v>
      </c>
      <c r="K70" s="40">
        <v>8759.9999999999964</v>
      </c>
      <c r="L70" s="40">
        <v>8759.9999999999982</v>
      </c>
      <c r="M70" s="40">
        <v>8759.9999999999964</v>
      </c>
      <c r="N70" s="40">
        <v>8759.9999999999964</v>
      </c>
      <c r="O70" s="40">
        <v>8759.9999999999927</v>
      </c>
      <c r="P70" s="40">
        <v>8759.9999999999945</v>
      </c>
      <c r="Q70" s="40">
        <v>8759.9999999999945</v>
      </c>
      <c r="R70" s="40">
        <v>8759.9999999999964</v>
      </c>
      <c r="S70" s="40">
        <v>8759.9999999999945</v>
      </c>
      <c r="T70" s="40">
        <v>8759.9999999999964</v>
      </c>
      <c r="U70" s="40">
        <v>8759.9999999999982</v>
      </c>
      <c r="V70" s="40">
        <v>8759.9999999999964</v>
      </c>
      <c r="W70" s="40">
        <v>8759.9999999999964</v>
      </c>
      <c r="X70" s="40">
        <v>8759.9999999999964</v>
      </c>
      <c r="Y70" s="40">
        <v>8759.9999999999964</v>
      </c>
      <c r="DA70" s="58" t="s">
        <v>1009</v>
      </c>
    </row>
    <row r="71" spans="1:105" ht="12" customHeight="1" x14ac:dyDescent="0.25">
      <c r="A71" s="28" t="s">
        <v>47</v>
      </c>
      <c r="B71" s="40">
        <v>382.12907170204238</v>
      </c>
      <c r="C71" s="40">
        <v>378.16416473728589</v>
      </c>
      <c r="D71" s="40">
        <v>381.59720920477071</v>
      </c>
      <c r="E71" s="40">
        <v>381.91664483872904</v>
      </c>
      <c r="F71" s="40">
        <v>383.55068972872857</v>
      </c>
      <c r="G71" s="40">
        <v>384.46081226527468</v>
      </c>
      <c r="H71" s="40">
        <v>386.19247237701478</v>
      </c>
      <c r="I71" s="40">
        <v>385.62107213299475</v>
      </c>
      <c r="J71" s="40">
        <v>384.22348446952282</v>
      </c>
      <c r="K71" s="40">
        <v>385.21265653816442</v>
      </c>
      <c r="L71" s="40">
        <v>386.21716931034126</v>
      </c>
      <c r="M71" s="40">
        <v>385.09097494332582</v>
      </c>
      <c r="N71" s="40">
        <v>385.83904532799335</v>
      </c>
      <c r="O71" s="40">
        <v>387.28201113089619</v>
      </c>
      <c r="P71" s="40">
        <v>385.09275746418967</v>
      </c>
      <c r="Q71" s="40">
        <v>387.93730523111566</v>
      </c>
      <c r="R71" s="40">
        <v>390.22586288857502</v>
      </c>
      <c r="S71" s="40">
        <v>396.76819892198267</v>
      </c>
      <c r="T71" s="40">
        <v>393.30052085327623</v>
      </c>
      <c r="U71" s="40">
        <v>388.99016758326525</v>
      </c>
      <c r="V71" s="40">
        <v>389.23216863195586</v>
      </c>
      <c r="W71" s="40">
        <v>385.55151679593547</v>
      </c>
      <c r="X71" s="40">
        <v>384.44901968002591</v>
      </c>
      <c r="Y71" s="40">
        <v>383.89777112207116</v>
      </c>
      <c r="DA71" s="58" t="s">
        <v>1010</v>
      </c>
    </row>
    <row r="72" spans="1:105" ht="12" customHeight="1" x14ac:dyDescent="0.25">
      <c r="A72" s="28" t="s">
        <v>46</v>
      </c>
      <c r="B72" s="40">
        <v>266.28908941579414</v>
      </c>
      <c r="C72" s="40">
        <v>265.68116025871086</v>
      </c>
      <c r="D72" s="40">
        <v>263.98463675654216</v>
      </c>
      <c r="E72" s="40">
        <v>264.54665565896175</v>
      </c>
      <c r="F72" s="40">
        <v>262.22065588113429</v>
      </c>
      <c r="G72" s="40">
        <v>259.71616559609282</v>
      </c>
      <c r="H72" s="40">
        <v>257.3348433689593</v>
      </c>
      <c r="I72" s="40">
        <v>254.61984290873065</v>
      </c>
      <c r="J72" s="40">
        <v>251.10688745393293</v>
      </c>
      <c r="K72" s="40">
        <v>246.58179648031984</v>
      </c>
      <c r="L72" s="40">
        <v>242.27195104163826</v>
      </c>
      <c r="M72" s="40">
        <v>239.09662407214458</v>
      </c>
      <c r="N72" s="40">
        <v>237.91158727380378</v>
      </c>
      <c r="O72" s="40">
        <v>238.48025854199935</v>
      </c>
      <c r="P72" s="40">
        <v>238.18550128182923</v>
      </c>
      <c r="Q72" s="40">
        <v>238.71463099025576</v>
      </c>
      <c r="R72" s="40">
        <v>242.17018316272475</v>
      </c>
      <c r="S72" s="40">
        <v>246.68647900598074</v>
      </c>
      <c r="T72" s="40">
        <v>244.97453457380576</v>
      </c>
      <c r="U72" s="40">
        <v>243.3507495067154</v>
      </c>
      <c r="V72" s="40">
        <v>241.74813513138963</v>
      </c>
      <c r="W72" s="40">
        <v>240.49736049526075</v>
      </c>
      <c r="X72" s="40">
        <v>235.10226249355048</v>
      </c>
      <c r="Y72" s="40">
        <v>232.40471349269535</v>
      </c>
      <c r="DA72" s="58" t="s">
        <v>1011</v>
      </c>
    </row>
    <row r="73" spans="1:105" ht="12" customHeight="1" x14ac:dyDescent="0.25">
      <c r="A73" s="28" t="s">
        <v>45</v>
      </c>
      <c r="B73" s="40">
        <v>419.44692978959017</v>
      </c>
      <c r="C73" s="40">
        <v>423.68440002023965</v>
      </c>
      <c r="D73" s="40">
        <v>427.05056358603781</v>
      </c>
      <c r="E73" s="40">
        <v>430.63706709524166</v>
      </c>
      <c r="F73" s="40">
        <v>434.00123664077086</v>
      </c>
      <c r="G73" s="40">
        <v>437.48716214059209</v>
      </c>
      <c r="H73" s="40">
        <v>441.07963274597688</v>
      </c>
      <c r="I73" s="40">
        <v>443.83292438751477</v>
      </c>
      <c r="J73" s="40">
        <v>444.87193886502223</v>
      </c>
      <c r="K73" s="40">
        <v>444.61721423838895</v>
      </c>
      <c r="L73" s="40">
        <v>446.14334137887784</v>
      </c>
      <c r="M73" s="40">
        <v>438.48274830946457</v>
      </c>
      <c r="N73" s="40">
        <v>443.27658831764597</v>
      </c>
      <c r="O73" s="40">
        <v>446.7028349859483</v>
      </c>
      <c r="P73" s="40">
        <v>449.43159080039641</v>
      </c>
      <c r="Q73" s="40">
        <v>451.40538749296036</v>
      </c>
      <c r="R73" s="40">
        <v>449.11095775571005</v>
      </c>
      <c r="S73" s="40">
        <v>458.14712924910901</v>
      </c>
      <c r="T73" s="40">
        <v>457.32267345924367</v>
      </c>
      <c r="U73" s="40">
        <v>456.47968644756656</v>
      </c>
      <c r="V73" s="40">
        <v>473.21420120588982</v>
      </c>
      <c r="W73" s="40">
        <v>495.63759461395261</v>
      </c>
      <c r="X73" s="40">
        <v>477.54592602764285</v>
      </c>
      <c r="Y73" s="40">
        <v>468.50009173448797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1468.2176337690246</v>
      </c>
      <c r="C75" s="40">
        <v>1477.8030993203658</v>
      </c>
      <c r="D75" s="40">
        <v>1484.0115923683943</v>
      </c>
      <c r="E75" s="40">
        <v>1487.7746429939136</v>
      </c>
      <c r="F75" s="40">
        <v>1489.7707895686631</v>
      </c>
      <c r="G75" s="40">
        <v>1489.7632646943043</v>
      </c>
      <c r="H75" s="40">
        <v>1490.6579973037465</v>
      </c>
      <c r="I75" s="40">
        <v>1488.62682464043</v>
      </c>
      <c r="J75" s="40">
        <v>1481.172940165751</v>
      </c>
      <c r="K75" s="40">
        <v>1468.3216807493457</v>
      </c>
      <c r="L75" s="40">
        <v>1460.3167205407353</v>
      </c>
      <c r="M75" s="40">
        <v>1449.5295148381676</v>
      </c>
      <c r="N75" s="40">
        <v>1431.9940597179996</v>
      </c>
      <c r="O75" s="40">
        <v>1421.3228067730088</v>
      </c>
      <c r="P75" s="40">
        <v>1410.5509943641275</v>
      </c>
      <c r="Q75" s="40">
        <v>1400.8207593404768</v>
      </c>
      <c r="R75" s="40">
        <v>1421.0666461152334</v>
      </c>
      <c r="S75" s="40">
        <v>1453.22218862467</v>
      </c>
      <c r="T75" s="40">
        <v>1443.5456260512226</v>
      </c>
      <c r="U75" s="40">
        <v>1436.7782791630095</v>
      </c>
      <c r="V75" s="40">
        <v>1497.8669242143603</v>
      </c>
      <c r="W75" s="40">
        <v>1568.6586538562688</v>
      </c>
      <c r="X75" s="40">
        <v>1505.0531321154929</v>
      </c>
      <c r="Y75" s="40">
        <v>1473.250371245105</v>
      </c>
      <c r="DA75" s="58" t="s">
        <v>1013</v>
      </c>
    </row>
    <row r="76" spans="1:105" ht="12" customHeight="1" x14ac:dyDescent="0.25">
      <c r="A76" s="28" t="s">
        <v>27</v>
      </c>
      <c r="B76" s="40">
        <v>586.45594234919679</v>
      </c>
      <c r="C76" s="40">
        <v>593.64021468385056</v>
      </c>
      <c r="D76" s="40">
        <v>600.06985833765202</v>
      </c>
      <c r="E76" s="40">
        <v>606.11128998067147</v>
      </c>
      <c r="F76" s="40">
        <v>611.88326470070876</v>
      </c>
      <c r="G76" s="40">
        <v>617.26120155857791</v>
      </c>
      <c r="H76" s="40">
        <v>627.6723881316891</v>
      </c>
      <c r="I76" s="40">
        <v>637.28279046830573</v>
      </c>
      <c r="J76" s="40">
        <v>644.6937446975038</v>
      </c>
      <c r="K76" s="40">
        <v>654.05326798178714</v>
      </c>
      <c r="L76" s="40">
        <v>665.93562450328614</v>
      </c>
      <c r="M76" s="40">
        <v>669.98127369504869</v>
      </c>
      <c r="N76" s="40">
        <v>673.76448778114343</v>
      </c>
      <c r="O76" s="40">
        <v>678.12983925997401</v>
      </c>
      <c r="P76" s="40">
        <v>682.48369833282982</v>
      </c>
      <c r="Q76" s="40">
        <v>689.00363732676044</v>
      </c>
      <c r="R76" s="40">
        <v>696.54083771654268</v>
      </c>
      <c r="S76" s="40">
        <v>711.50593579994722</v>
      </c>
      <c r="T76" s="40">
        <v>703.89474708595594</v>
      </c>
      <c r="U76" s="40">
        <v>698.20041723721783</v>
      </c>
      <c r="V76" s="40">
        <v>725.5513640282503</v>
      </c>
      <c r="W76" s="40">
        <v>753.25020589974349</v>
      </c>
      <c r="X76" s="40">
        <v>728.79342096830794</v>
      </c>
      <c r="Y76" s="40">
        <v>716.56502850259017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482.49145130556047</v>
      </c>
      <c r="C78" s="41">
        <v>484.44104446865191</v>
      </c>
      <c r="D78" s="41">
        <v>485.91243724952193</v>
      </c>
      <c r="E78" s="41">
        <v>487.17506429783714</v>
      </c>
      <c r="F78" s="41">
        <v>488.54616011108453</v>
      </c>
      <c r="G78" s="41">
        <v>489.80762879162376</v>
      </c>
      <c r="H78" s="41">
        <v>492.08365414129486</v>
      </c>
      <c r="I78" s="41">
        <v>493.78226453189126</v>
      </c>
      <c r="J78" s="41">
        <v>493.83623892741866</v>
      </c>
      <c r="K78" s="41">
        <v>492.18485357043232</v>
      </c>
      <c r="L78" s="41">
        <v>492.72040073822353</v>
      </c>
      <c r="M78" s="41">
        <v>492.86955597466056</v>
      </c>
      <c r="N78" s="41">
        <v>493.04973447040044</v>
      </c>
      <c r="O78" s="41">
        <v>493.71919073786273</v>
      </c>
      <c r="P78" s="41">
        <v>494.41691531408389</v>
      </c>
      <c r="Q78" s="41">
        <v>497.004988872632</v>
      </c>
      <c r="R78" s="41">
        <v>499.34233179574517</v>
      </c>
      <c r="S78" s="41">
        <v>504.97446054398</v>
      </c>
      <c r="T78" s="41">
        <v>500.75907867012404</v>
      </c>
      <c r="U78" s="41">
        <v>498.78255259073796</v>
      </c>
      <c r="V78" s="41">
        <v>520.09653732686763</v>
      </c>
      <c r="W78" s="41">
        <v>540.75036412991528</v>
      </c>
      <c r="X78" s="41">
        <v>520.53101351252872</v>
      </c>
      <c r="Y78" s="41">
        <v>510.42133820383549</v>
      </c>
      <c r="DA78" s="59" t="s">
        <v>1015</v>
      </c>
    </row>
    <row r="79" spans="1:105" ht="12" customHeight="1" x14ac:dyDescent="0.25">
      <c r="A79" s="32" t="s">
        <v>25</v>
      </c>
      <c r="B79" s="42">
        <v>31.866718838955713</v>
      </c>
      <c r="C79" s="42">
        <v>32.09901019148522</v>
      </c>
      <c r="D79" s="42">
        <v>32.255773265154971</v>
      </c>
      <c r="E79" s="42">
        <v>32.360412085833133</v>
      </c>
      <c r="F79" s="42">
        <v>32.438493250489813</v>
      </c>
      <c r="G79" s="42">
        <v>32.479168763899544</v>
      </c>
      <c r="H79" s="42">
        <v>32.559826202340361</v>
      </c>
      <c r="I79" s="42">
        <v>32.577312679203985</v>
      </c>
      <c r="J79" s="42">
        <v>32.46380773809652</v>
      </c>
      <c r="K79" s="42">
        <v>32.218403677065631</v>
      </c>
      <c r="L79" s="42">
        <v>32.097907957488225</v>
      </c>
      <c r="M79" s="42">
        <v>32.042922656197113</v>
      </c>
      <c r="N79" s="42">
        <v>31.976459700301749</v>
      </c>
      <c r="O79" s="42">
        <v>31.929140438137022</v>
      </c>
      <c r="P79" s="42">
        <v>31.871824788979215</v>
      </c>
      <c r="Q79" s="42">
        <v>31.924853646384094</v>
      </c>
      <c r="R79" s="42">
        <v>32.385206099476953</v>
      </c>
      <c r="S79" s="42">
        <v>33.481889660476007</v>
      </c>
      <c r="T79" s="42">
        <v>33.329164938455492</v>
      </c>
      <c r="U79" s="42">
        <v>33.263663438134891</v>
      </c>
      <c r="V79" s="42">
        <v>34.711296532292849</v>
      </c>
      <c r="W79" s="42">
        <v>36.098592517893472</v>
      </c>
      <c r="X79" s="42">
        <v>34.886692691219913</v>
      </c>
      <c r="Y79" s="42">
        <v>34.280742777883134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57.796479357870872</v>
      </c>
      <c r="C83" s="29">
        <v>56.944879102143936</v>
      </c>
      <c r="D83" s="29">
        <v>55.910941167157596</v>
      </c>
      <c r="E83" s="29">
        <v>54.63877623683409</v>
      </c>
      <c r="F83" s="29">
        <v>53.271929050136976</v>
      </c>
      <c r="G83" s="29">
        <v>51.873167180117697</v>
      </c>
      <c r="H83" s="29">
        <v>50.488728785915541</v>
      </c>
      <c r="I83" s="29">
        <v>49.593578584015681</v>
      </c>
      <c r="J83" s="29">
        <v>48.578762280246508</v>
      </c>
      <c r="K83" s="29">
        <v>46.944936044238261</v>
      </c>
      <c r="L83" s="29">
        <v>45.844820818073615</v>
      </c>
      <c r="M83" s="29">
        <v>44.106716776870165</v>
      </c>
      <c r="N83" s="29">
        <v>42.764327214919035</v>
      </c>
      <c r="O83" s="29">
        <v>41.179688042623667</v>
      </c>
      <c r="P83" s="29">
        <v>39.775401995187536</v>
      </c>
      <c r="Q83" s="29">
        <v>38.086453225527983</v>
      </c>
      <c r="R83" s="29">
        <v>36.338307475720221</v>
      </c>
      <c r="S83" s="29">
        <v>34.337157278189089</v>
      </c>
      <c r="T83" s="29">
        <v>32.477666149350704</v>
      </c>
      <c r="U83" s="29">
        <v>31.195130631971214</v>
      </c>
      <c r="V83" s="29">
        <v>30.182124671850275</v>
      </c>
      <c r="W83" s="29">
        <v>28.890346231317356</v>
      </c>
      <c r="X83" s="29">
        <v>27.598420856159446</v>
      </c>
      <c r="Y83" s="29">
        <v>26.24549451914298</v>
      </c>
      <c r="DA83" s="58" t="s">
        <v>1017</v>
      </c>
    </row>
    <row r="84" spans="1:105" ht="12" customHeight="1" x14ac:dyDescent="0.25">
      <c r="A84" s="28" t="s">
        <v>47</v>
      </c>
      <c r="B84" s="29">
        <v>837.02902046387123</v>
      </c>
      <c r="C84" s="29">
        <v>827.10126534057872</v>
      </c>
      <c r="D84" s="29">
        <v>812.2447892653596</v>
      </c>
      <c r="E84" s="29">
        <v>792.91058246986427</v>
      </c>
      <c r="F84" s="29">
        <v>772.31207153154662</v>
      </c>
      <c r="G84" s="29">
        <v>750.49771533744058</v>
      </c>
      <c r="H84" s="29">
        <v>727.62755748718939</v>
      </c>
      <c r="I84" s="29">
        <v>711.78154096041328</v>
      </c>
      <c r="J84" s="29">
        <v>692.20518386590152</v>
      </c>
      <c r="K84" s="29">
        <v>668.93567942402763</v>
      </c>
      <c r="L84" s="29">
        <v>649.70315735762574</v>
      </c>
      <c r="M84" s="29">
        <v>624.2208408600435</v>
      </c>
      <c r="N84" s="29">
        <v>598.53164984509965</v>
      </c>
      <c r="O84" s="29">
        <v>573.29301509552204</v>
      </c>
      <c r="P84" s="29">
        <v>545.14803502930113</v>
      </c>
      <c r="Q84" s="29">
        <v>517.86992845239286</v>
      </c>
      <c r="R84" s="29">
        <v>496.76765599878036</v>
      </c>
      <c r="S84" s="29">
        <v>474.99815909817005</v>
      </c>
      <c r="T84" s="29">
        <v>454.65780141920754</v>
      </c>
      <c r="U84" s="29">
        <v>435.05173310543006</v>
      </c>
      <c r="V84" s="29">
        <v>418.83184457066972</v>
      </c>
      <c r="W84" s="29">
        <v>402.23081000945541</v>
      </c>
      <c r="X84" s="29">
        <v>393.92439580820252</v>
      </c>
      <c r="Y84" s="29">
        <v>384.60564182944017</v>
      </c>
      <c r="DA84" s="58" t="s">
        <v>1018</v>
      </c>
    </row>
    <row r="85" spans="1:105" ht="12" customHeight="1" x14ac:dyDescent="0.25">
      <c r="A85" s="28" t="s">
        <v>46</v>
      </c>
      <c r="B85" s="29">
        <v>1904.7533391403256</v>
      </c>
      <c r="C85" s="29">
        <v>1882.6767203094921</v>
      </c>
      <c r="D85" s="29">
        <v>1860.896419628411</v>
      </c>
      <c r="E85" s="29">
        <v>1839.5848814714427</v>
      </c>
      <c r="F85" s="29">
        <v>1817.5933046835212</v>
      </c>
      <c r="G85" s="29">
        <v>1794.145589053818</v>
      </c>
      <c r="H85" s="29">
        <v>1761.7535314896566</v>
      </c>
      <c r="I85" s="29">
        <v>1735.0366165376529</v>
      </c>
      <c r="J85" s="29">
        <v>1705.6297160983752</v>
      </c>
      <c r="K85" s="29">
        <v>1677.6423164073362</v>
      </c>
      <c r="L85" s="29">
        <v>1651.2128469268746</v>
      </c>
      <c r="M85" s="29">
        <v>1636.5481178798664</v>
      </c>
      <c r="N85" s="29">
        <v>1619.9412608642301</v>
      </c>
      <c r="O85" s="29">
        <v>1571.8139407386604</v>
      </c>
      <c r="P85" s="29">
        <v>1522.5048337092969</v>
      </c>
      <c r="Q85" s="29">
        <v>1310.932208146424</v>
      </c>
      <c r="R85" s="29">
        <v>1236.8825359327659</v>
      </c>
      <c r="S85" s="29">
        <v>1174.5710922806215</v>
      </c>
      <c r="T85" s="29">
        <v>1114.6281602385566</v>
      </c>
      <c r="U85" s="29">
        <v>1067.1805926784709</v>
      </c>
      <c r="V85" s="29">
        <v>1023.207299327441</v>
      </c>
      <c r="W85" s="29">
        <v>977.65969397374499</v>
      </c>
      <c r="X85" s="29">
        <v>938.48404102088386</v>
      </c>
      <c r="Y85" s="29">
        <v>921.53567161371973</v>
      </c>
      <c r="DA85" s="58" t="s">
        <v>1019</v>
      </c>
    </row>
    <row r="86" spans="1:105" ht="12" customHeight="1" x14ac:dyDescent="0.25">
      <c r="A86" s="28" t="s">
        <v>45</v>
      </c>
      <c r="B86" s="29">
        <v>744.2892746905394</v>
      </c>
      <c r="C86" s="29">
        <v>717.97744298638258</v>
      </c>
      <c r="D86" s="29">
        <v>691.06390646106217</v>
      </c>
      <c r="E86" s="29">
        <v>670.53991255407072</v>
      </c>
      <c r="F86" s="29">
        <v>654.84618978010383</v>
      </c>
      <c r="G86" s="29">
        <v>641.82458118573049</v>
      </c>
      <c r="H86" s="29">
        <v>626.81247025203538</v>
      </c>
      <c r="I86" s="29">
        <v>620.71847120179223</v>
      </c>
      <c r="J86" s="29">
        <v>613.10838213257045</v>
      </c>
      <c r="K86" s="29">
        <v>610.86780144579518</v>
      </c>
      <c r="L86" s="29">
        <v>596.31999219602926</v>
      </c>
      <c r="M86" s="29">
        <v>595.16834021375018</v>
      </c>
      <c r="N86" s="29">
        <v>574.24587167005222</v>
      </c>
      <c r="O86" s="29">
        <v>556.50745558709161</v>
      </c>
      <c r="P86" s="29">
        <v>551.03246031941751</v>
      </c>
      <c r="Q86" s="29">
        <v>543.31003147267825</v>
      </c>
      <c r="R86" s="29">
        <v>534.10831377648572</v>
      </c>
      <c r="S86" s="29">
        <v>521.51648603615297</v>
      </c>
      <c r="T86" s="29">
        <v>508.59865942576079</v>
      </c>
      <c r="U86" s="29">
        <v>495.64256846543583</v>
      </c>
      <c r="V86" s="29">
        <v>484.4543372497161</v>
      </c>
      <c r="W86" s="29">
        <v>468.70805371623493</v>
      </c>
      <c r="X86" s="29">
        <v>461.29806197995617</v>
      </c>
      <c r="Y86" s="29">
        <v>453.84326814253126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375.8855287634787</v>
      </c>
      <c r="C88" s="29">
        <v>369.50443872828237</v>
      </c>
      <c r="D88" s="29">
        <v>360.73398961160717</v>
      </c>
      <c r="E88" s="29">
        <v>351.85253609892055</v>
      </c>
      <c r="F88" s="29">
        <v>343.66463440471443</v>
      </c>
      <c r="G88" s="29">
        <v>335.34461488099174</v>
      </c>
      <c r="H88" s="29">
        <v>325.84884828350471</v>
      </c>
      <c r="I88" s="29">
        <v>313.87430928775274</v>
      </c>
      <c r="J88" s="29">
        <v>302.84285609909466</v>
      </c>
      <c r="K88" s="29">
        <v>289.74526585495306</v>
      </c>
      <c r="L88" s="29">
        <v>278.42037029979355</v>
      </c>
      <c r="M88" s="29">
        <v>264.47556587198534</v>
      </c>
      <c r="N88" s="29">
        <v>252.04084102349225</v>
      </c>
      <c r="O88" s="29">
        <v>238.42747087077842</v>
      </c>
      <c r="P88" s="29">
        <v>219.48466420346986</v>
      </c>
      <c r="Q88" s="29">
        <v>198.94683007551086</v>
      </c>
      <c r="R88" s="29">
        <v>179.25907300742139</v>
      </c>
      <c r="S88" s="29">
        <v>158.52085745192102</v>
      </c>
      <c r="T88" s="29">
        <v>144.47002326377199</v>
      </c>
      <c r="U88" s="29">
        <v>134.01245160228964</v>
      </c>
      <c r="V88" s="29">
        <v>125.92176194392293</v>
      </c>
      <c r="W88" s="29">
        <v>119.52901842062367</v>
      </c>
      <c r="X88" s="29">
        <v>112.68629142475042</v>
      </c>
      <c r="Y88" s="29">
        <v>109.451215287789</v>
      </c>
      <c r="DA88" s="58" t="s">
        <v>1021</v>
      </c>
    </row>
    <row r="89" spans="1:105" ht="12" customHeight="1" x14ac:dyDescent="0.25">
      <c r="A89" s="28" t="s">
        <v>27</v>
      </c>
      <c r="B89" s="29">
        <v>376.52444519505889</v>
      </c>
      <c r="C89" s="29">
        <v>365.57813233247037</v>
      </c>
      <c r="D89" s="29">
        <v>356.41325024514288</v>
      </c>
      <c r="E89" s="29">
        <v>344.72316276372158</v>
      </c>
      <c r="F89" s="29">
        <v>331.57390540143223</v>
      </c>
      <c r="G89" s="29">
        <v>319.14785585193357</v>
      </c>
      <c r="H89" s="29">
        <v>307.1855782004202</v>
      </c>
      <c r="I89" s="29">
        <v>298.14812499963409</v>
      </c>
      <c r="J89" s="29">
        <v>289.46872516798175</v>
      </c>
      <c r="K89" s="29">
        <v>275.38525525336695</v>
      </c>
      <c r="L89" s="29">
        <v>258.46769177216021</v>
      </c>
      <c r="M89" s="29">
        <v>243.21464209036222</v>
      </c>
      <c r="N89" s="29">
        <v>228.9017339801328</v>
      </c>
      <c r="O89" s="29">
        <v>215.70175044936514</v>
      </c>
      <c r="P89" s="29">
        <v>199.89565367685466</v>
      </c>
      <c r="Q89" s="29">
        <v>187.8899990509409</v>
      </c>
      <c r="R89" s="29">
        <v>178.76458127101844</v>
      </c>
      <c r="S89" s="29">
        <v>172.7087300456846</v>
      </c>
      <c r="T89" s="29">
        <v>169.09701093136803</v>
      </c>
      <c r="U89" s="29">
        <v>166.97291400385052</v>
      </c>
      <c r="V89" s="29">
        <v>165.43308186841153</v>
      </c>
      <c r="W89" s="29">
        <v>163.6053189002526</v>
      </c>
      <c r="X89" s="29">
        <v>161.8158587805076</v>
      </c>
      <c r="Y89" s="29">
        <v>160.08946991864806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76.200805235149147</v>
      </c>
      <c r="C91" s="31">
        <v>76.111604102204225</v>
      </c>
      <c r="D91" s="31">
        <v>75.872147394153998</v>
      </c>
      <c r="E91" s="31">
        <v>75.163767158234947</v>
      </c>
      <c r="F91" s="31">
        <v>74.118712992620289</v>
      </c>
      <c r="G91" s="31">
        <v>72.534678420013478</v>
      </c>
      <c r="H91" s="31">
        <v>70.702819160264724</v>
      </c>
      <c r="I91" s="31">
        <v>68.188527407047374</v>
      </c>
      <c r="J91" s="31">
        <v>65.362231636805419</v>
      </c>
      <c r="K91" s="31">
        <v>62.077136376643004</v>
      </c>
      <c r="L91" s="31">
        <v>58.743632995462598</v>
      </c>
      <c r="M91" s="31">
        <v>55.406812547417992</v>
      </c>
      <c r="N91" s="31">
        <v>52.509308156474184</v>
      </c>
      <c r="O91" s="31">
        <v>50.412010865922262</v>
      </c>
      <c r="P91" s="31">
        <v>48.177287917476448</v>
      </c>
      <c r="Q91" s="31">
        <v>45.234414070454193</v>
      </c>
      <c r="R91" s="31">
        <v>41.964692304317332</v>
      </c>
      <c r="S91" s="31">
        <v>38.891547893149323</v>
      </c>
      <c r="T91" s="31">
        <v>35.562016519007251</v>
      </c>
      <c r="U91" s="31">
        <v>32.474563436093597</v>
      </c>
      <c r="V91" s="31">
        <v>29.849688633626531</v>
      </c>
      <c r="W91" s="31">
        <v>27.369303149829989</v>
      </c>
      <c r="X91" s="31">
        <v>25.236584314636048</v>
      </c>
      <c r="Y91" s="31">
        <v>23.003740115605964</v>
      </c>
      <c r="DA91" s="59" t="s">
        <v>1023</v>
      </c>
    </row>
    <row r="92" spans="1:105" ht="12" customHeight="1" x14ac:dyDescent="0.25">
      <c r="A92" s="32" t="s">
        <v>25</v>
      </c>
      <c r="B92" s="33">
        <v>9490.3192681455257</v>
      </c>
      <c r="C92" s="33">
        <v>9341.8566963887861</v>
      </c>
      <c r="D92" s="33">
        <v>9205.6061810628489</v>
      </c>
      <c r="E92" s="33">
        <v>9049.4493910347537</v>
      </c>
      <c r="F92" s="33">
        <v>8903.1665194485195</v>
      </c>
      <c r="G92" s="33">
        <v>8748.3475546939935</v>
      </c>
      <c r="H92" s="33">
        <v>8629.9173213508911</v>
      </c>
      <c r="I92" s="33">
        <v>8511.7483866071707</v>
      </c>
      <c r="J92" s="33">
        <v>8394.0672936891588</v>
      </c>
      <c r="K92" s="33">
        <v>8273.8782959892997</v>
      </c>
      <c r="L92" s="33">
        <v>8174.5472866648024</v>
      </c>
      <c r="M92" s="33">
        <v>8076.6761049657389</v>
      </c>
      <c r="N92" s="33">
        <v>7951.4819118649348</v>
      </c>
      <c r="O92" s="33">
        <v>7798.6041325382812</v>
      </c>
      <c r="P92" s="33">
        <v>7654.1324293243379</v>
      </c>
      <c r="Q92" s="33">
        <v>7503.5390543452386</v>
      </c>
      <c r="R92" s="33">
        <v>7366.1119692146112</v>
      </c>
      <c r="S92" s="33">
        <v>7173.3702254316358</v>
      </c>
      <c r="T92" s="33">
        <v>7023.4000561578468</v>
      </c>
      <c r="U92" s="33">
        <v>6893.6007130716434</v>
      </c>
      <c r="V92" s="33">
        <v>6772.2322866910563</v>
      </c>
      <c r="W92" s="33">
        <v>6666.6266441710031</v>
      </c>
      <c r="X92" s="33">
        <v>6584.7190170791446</v>
      </c>
      <c r="Y92" s="33">
        <v>6500.6137490557667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44.527862709142347</v>
      </c>
      <c r="D96" s="29">
        <v>42.419322134498472</v>
      </c>
      <c r="E96" s="29">
        <v>40.451192405315801</v>
      </c>
      <c r="F96" s="29">
        <v>38.958237271745872</v>
      </c>
      <c r="G96" s="29">
        <v>37.719076854131849</v>
      </c>
      <c r="H96" s="29">
        <v>36.677335420994474</v>
      </c>
      <c r="I96" s="29">
        <v>35.399563794205548</v>
      </c>
      <c r="J96" s="29">
        <v>33.565142426004158</v>
      </c>
      <c r="K96" s="29">
        <v>31.909871382557053</v>
      </c>
      <c r="L96" s="29">
        <v>30.428415910442755</v>
      </c>
      <c r="M96" s="29">
        <v>29.620556730990874</v>
      </c>
      <c r="N96" s="29">
        <v>28.318950657630857</v>
      </c>
      <c r="O96" s="29">
        <v>27.480285698569599</v>
      </c>
      <c r="P96" s="29">
        <v>26.412795731921424</v>
      </c>
      <c r="Q96" s="29">
        <v>24.712942467113209</v>
      </c>
      <c r="R96" s="29">
        <v>24.050041601358245</v>
      </c>
      <c r="S96" s="29">
        <v>23.610380362820553</v>
      </c>
      <c r="T96" s="29">
        <v>23.176438113065508</v>
      </c>
      <c r="U96" s="29">
        <v>22.709366486494471</v>
      </c>
      <c r="V96" s="29">
        <v>22.707732059890368</v>
      </c>
      <c r="W96" s="29">
        <v>21.890253705734313</v>
      </c>
      <c r="X96" s="29">
        <v>21.072775351578262</v>
      </c>
      <c r="Y96" s="29">
        <v>20.255296997422207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702.81602495051425</v>
      </c>
      <c r="D97" s="29">
        <v>648.10731920671344</v>
      </c>
      <c r="E97" s="29">
        <v>610.56849528626822</v>
      </c>
      <c r="F97" s="29">
        <v>592.61157407047017</v>
      </c>
      <c r="G97" s="29">
        <v>567.73684682183864</v>
      </c>
      <c r="H97" s="29">
        <v>544.68686224749388</v>
      </c>
      <c r="I97" s="29">
        <v>525.07443432218224</v>
      </c>
      <c r="J97" s="29">
        <v>498.6994050204396</v>
      </c>
      <c r="K97" s="29">
        <v>477.73804383332003</v>
      </c>
      <c r="L97" s="29">
        <v>448.8773222316284</v>
      </c>
      <c r="M97" s="29">
        <v>430.37584253905322</v>
      </c>
      <c r="N97" s="29">
        <v>414.03542928036234</v>
      </c>
      <c r="O97" s="29">
        <v>398.90635154987763</v>
      </c>
      <c r="P97" s="29">
        <v>392.7183308953563</v>
      </c>
      <c r="Q97" s="29">
        <v>385.06117222614216</v>
      </c>
      <c r="R97" s="29">
        <v>380.41302894565268</v>
      </c>
      <c r="S97" s="29">
        <v>374.68728401297409</v>
      </c>
      <c r="T97" s="29">
        <v>368.14461285758085</v>
      </c>
      <c r="U97" s="29">
        <v>361.62801699101061</v>
      </c>
      <c r="V97" s="29">
        <v>355.16899894667273</v>
      </c>
      <c r="W97" s="29">
        <v>351.61730895720598</v>
      </c>
      <c r="X97" s="29">
        <v>348.06561896773928</v>
      </c>
      <c r="Y97" s="29">
        <v>344.51392897827253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1809.1695182167819</v>
      </c>
      <c r="D98" s="29">
        <v>1760.2202108801805</v>
      </c>
      <c r="E98" s="29">
        <v>1719.6463230394027</v>
      </c>
      <c r="F98" s="29">
        <v>1677.532435852349</v>
      </c>
      <c r="G98" s="29">
        <v>1649.682338545759</v>
      </c>
      <c r="H98" s="29">
        <v>1617.4094740613973</v>
      </c>
      <c r="I98" s="29">
        <v>1588.6774741211598</v>
      </c>
      <c r="J98" s="29">
        <v>1565.9782883531557</v>
      </c>
      <c r="K98" s="29">
        <v>1543.552678836139</v>
      </c>
      <c r="L98" s="29">
        <v>1531.4188292378526</v>
      </c>
      <c r="M98" s="29">
        <v>1457.0012282864029</v>
      </c>
      <c r="N98" s="29">
        <v>1390.4282304021026</v>
      </c>
      <c r="O98" s="29">
        <v>1282.1607944607854</v>
      </c>
      <c r="P98" s="29">
        <v>1145.6587499735224</v>
      </c>
      <c r="Q98" s="29">
        <v>1022.4813194695265</v>
      </c>
      <c r="R98" s="29">
        <v>965.95222646454908</v>
      </c>
      <c r="S98" s="29">
        <v>939.09986468373313</v>
      </c>
      <c r="T98" s="29">
        <v>923.34057731279586</v>
      </c>
      <c r="U98" s="29">
        <v>901.68408864062167</v>
      </c>
      <c r="V98" s="29">
        <v>891.23391872271054</v>
      </c>
      <c r="W98" s="29">
        <v>882.32157953548347</v>
      </c>
      <c r="X98" s="29">
        <v>873.40924034825628</v>
      </c>
      <c r="Y98" s="29">
        <v>864.4969011610292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674.17828913673122</v>
      </c>
      <c r="D99" s="29">
        <v>651.92047033392373</v>
      </c>
      <c r="E99" s="29">
        <v>634.90114905565792</v>
      </c>
      <c r="F99" s="29">
        <v>619.862004585573</v>
      </c>
      <c r="G99" s="29">
        <v>604.30689388962605</v>
      </c>
      <c r="H99" s="29">
        <v>589.14328563302695</v>
      </c>
      <c r="I99" s="29">
        <v>574.76881216572349</v>
      </c>
      <c r="J99" s="29">
        <v>558.84921338567256</v>
      </c>
      <c r="K99" s="29">
        <v>537.91477688823011</v>
      </c>
      <c r="L99" s="29">
        <v>522.51415724882236</v>
      </c>
      <c r="M99" s="29">
        <v>495.56099058160476</v>
      </c>
      <c r="N99" s="29">
        <v>492.0273390908394</v>
      </c>
      <c r="O99" s="29">
        <v>469.97077568470093</v>
      </c>
      <c r="P99" s="29">
        <v>466.76009883443481</v>
      </c>
      <c r="Q99" s="29">
        <v>466.6506398389227</v>
      </c>
      <c r="R99" s="29">
        <v>462.24911260602721</v>
      </c>
      <c r="S99" s="29">
        <v>456.53165385519429</v>
      </c>
      <c r="T99" s="29">
        <v>449.3588702500266</v>
      </c>
      <c r="U99" s="29">
        <v>442.44020444537239</v>
      </c>
      <c r="V99" s="29">
        <v>435.64239036520189</v>
      </c>
      <c r="W99" s="29">
        <v>433.0285360230107</v>
      </c>
      <c r="X99" s="29">
        <v>430.41468168081946</v>
      </c>
      <c r="Y99" s="29">
        <v>427.80082733862827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344.30801385664296</v>
      </c>
      <c r="D101" s="29">
        <v>331.58205586611234</v>
      </c>
      <c r="E101" s="29">
        <v>323.39366139869367</v>
      </c>
      <c r="F101" s="29">
        <v>314.86257073493852</v>
      </c>
      <c r="G101" s="29">
        <v>307.79942223655479</v>
      </c>
      <c r="H101" s="29">
        <v>295.53469660993755</v>
      </c>
      <c r="I101" s="29">
        <v>281.44441550229539</v>
      </c>
      <c r="J101" s="29">
        <v>270.9620004649102</v>
      </c>
      <c r="K101" s="29">
        <v>254.08158614733895</v>
      </c>
      <c r="L101" s="29">
        <v>238.55862964190277</v>
      </c>
      <c r="M101" s="29">
        <v>213.89933942493363</v>
      </c>
      <c r="N101" s="29">
        <v>207.85884221626841</v>
      </c>
      <c r="O101" s="29">
        <v>186.0468027034031</v>
      </c>
      <c r="P101" s="29">
        <v>164.09775711167515</v>
      </c>
      <c r="Q101" s="29">
        <v>131.56182258443863</v>
      </c>
      <c r="R101" s="29">
        <v>118.01544550174208</v>
      </c>
      <c r="S101" s="29">
        <v>115.42656671486445</v>
      </c>
      <c r="T101" s="29">
        <v>112.54609897502618</v>
      </c>
      <c r="U101" s="29">
        <v>109.74011901856194</v>
      </c>
      <c r="V101" s="29">
        <v>108.71495403659434</v>
      </c>
      <c r="W101" s="29">
        <v>106.54065495586245</v>
      </c>
      <c r="X101" s="29">
        <v>104.36635587513055</v>
      </c>
      <c r="Y101" s="29">
        <v>102.19205679439867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354.94473710893448</v>
      </c>
      <c r="D102" s="29">
        <v>341.48472285418842</v>
      </c>
      <c r="E102" s="29">
        <v>330.14637766856004</v>
      </c>
      <c r="F102" s="29">
        <v>320.26311103105434</v>
      </c>
      <c r="G102" s="29">
        <v>305.78525041340794</v>
      </c>
      <c r="H102" s="29">
        <v>289.59278831827419</v>
      </c>
      <c r="I102" s="29">
        <v>278.8768022517753</v>
      </c>
      <c r="J102" s="29">
        <v>267.38313150234467</v>
      </c>
      <c r="K102" s="29">
        <v>248.61168496812164</v>
      </c>
      <c r="L102" s="29">
        <v>228.76698647897553</v>
      </c>
      <c r="M102" s="29">
        <v>216.37655796832414</v>
      </c>
      <c r="N102" s="29">
        <v>203.82855119483506</v>
      </c>
      <c r="O102" s="29">
        <v>189.67657208033728</v>
      </c>
      <c r="P102" s="29">
        <v>174.50001614648318</v>
      </c>
      <c r="Q102" s="29">
        <v>169.47597309180659</v>
      </c>
      <c r="R102" s="29">
        <v>168.88670617653818</v>
      </c>
      <c r="S102" s="29">
        <v>167.80739094913122</v>
      </c>
      <c r="T102" s="29">
        <v>165.94992034104587</v>
      </c>
      <c r="U102" s="29">
        <v>163.73208234869421</v>
      </c>
      <c r="V102" s="29">
        <v>161.70266247340879</v>
      </c>
      <c r="W102" s="29">
        <v>160.08563584867471</v>
      </c>
      <c r="X102" s="29">
        <v>158.4686092239406</v>
      </c>
      <c r="Y102" s="29">
        <v>156.85158259920652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75.871229027024057</v>
      </c>
      <c r="D104" s="31">
        <v>75.273829036959896</v>
      </c>
      <c r="E104" s="31">
        <v>73.475655279510221</v>
      </c>
      <c r="F104" s="31">
        <v>71.868642513708082</v>
      </c>
      <c r="G104" s="31">
        <v>69.348782555344926</v>
      </c>
      <c r="H104" s="31">
        <v>66.943177878272152</v>
      </c>
      <c r="I104" s="31">
        <v>63.60621580782432</v>
      </c>
      <c r="J104" s="31">
        <v>60.473786656212852</v>
      </c>
      <c r="K104" s="31">
        <v>56.364475177414533</v>
      </c>
      <c r="L104" s="31">
        <v>52.643456274806759</v>
      </c>
      <c r="M104" s="31">
        <v>49.443648274293267</v>
      </c>
      <c r="N104" s="31">
        <v>47.407590909412605</v>
      </c>
      <c r="O104" s="31">
        <v>45.280434107433969</v>
      </c>
      <c r="P104" s="31">
        <v>41.395341884718675</v>
      </c>
      <c r="Q104" s="31">
        <v>36.191844626979297</v>
      </c>
      <c r="R104" s="31">
        <v>29.855665016692765</v>
      </c>
      <c r="S104" s="31">
        <v>23.694786107334462</v>
      </c>
      <c r="T104" s="31">
        <v>18.529936019980482</v>
      </c>
      <c r="U104" s="31">
        <v>14.790404021657945</v>
      </c>
      <c r="V104" s="31">
        <v>13.163512771912249</v>
      </c>
      <c r="W104" s="31">
        <v>12.373702005597513</v>
      </c>
      <c r="X104" s="31">
        <v>11.583891239282778</v>
      </c>
      <c r="Y104" s="31">
        <v>10.794080472968043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8794.362114622787</v>
      </c>
      <c r="D105" s="33">
        <v>8683.3928201708422</v>
      </c>
      <c r="E105" s="33">
        <v>8492.6538473683904</v>
      </c>
      <c r="F105" s="33">
        <v>8396.3847086461119</v>
      </c>
      <c r="G105" s="33">
        <v>8307.454536169118</v>
      </c>
      <c r="H105" s="33">
        <v>8256.4210847926133</v>
      </c>
      <c r="I105" s="33">
        <v>8230.3132796619939</v>
      </c>
      <c r="J105" s="33">
        <v>8101.4887571749314</v>
      </c>
      <c r="K105" s="33">
        <v>7988.9444136724887</v>
      </c>
      <c r="L105" s="33">
        <v>7819.2136017671291</v>
      </c>
      <c r="M105" s="33">
        <v>7653.2473508966777</v>
      </c>
      <c r="N105" s="33">
        <v>7411.4794332804468</v>
      </c>
      <c r="O105" s="33">
        <v>7219.2286201407442</v>
      </c>
      <c r="P105" s="33">
        <v>7010.8731687321942</v>
      </c>
      <c r="Q105" s="33">
        <v>6950.6637402483357</v>
      </c>
      <c r="R105" s="33">
        <v>6912.7267555361977</v>
      </c>
      <c r="S105" s="33">
        <v>6785.3378751722157</v>
      </c>
      <c r="T105" s="33">
        <v>6649.0122644399016</v>
      </c>
      <c r="U105" s="33">
        <v>6511.1992474782337</v>
      </c>
      <c r="V105" s="33">
        <v>6378.2548685593056</v>
      </c>
      <c r="W105" s="33">
        <v>6314.4723198737129</v>
      </c>
      <c r="X105" s="33">
        <v>6250.6897711881193</v>
      </c>
      <c r="Y105" s="33">
        <v>6186.9072225025266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0.91126731714796716</v>
      </c>
      <c r="C109" s="43">
        <f>C31/RES_summary!C$6</f>
        <v>0.92200029275477668</v>
      </c>
      <c r="D109" s="43">
        <f>D31/RES_summary!D$6</f>
        <v>0.93879621138485037</v>
      </c>
      <c r="E109" s="43">
        <f>E31/RES_summary!E$6</f>
        <v>0.96017823794948787</v>
      </c>
      <c r="F109" s="43">
        <f>F31/RES_summary!F$6</f>
        <v>0.98474437097540946</v>
      </c>
      <c r="G109" s="43">
        <f>G31/RES_summary!G$6</f>
        <v>1.0113331016515279</v>
      </c>
      <c r="H109" s="43">
        <f>H31/RES_summary!H$6</f>
        <v>1.0560001571901794</v>
      </c>
      <c r="I109" s="43">
        <f>I31/RES_summary!I$6</f>
        <v>1.0510001141124496</v>
      </c>
      <c r="J109" s="43">
        <f>J31/RES_summary!J$6</f>
        <v>1.0359995776767348</v>
      </c>
      <c r="K109" s="43">
        <f>K31/RES_summary!K$6</f>
        <v>1.0459998718347767</v>
      </c>
      <c r="L109" s="43">
        <f>L31/RES_summary!L$6</f>
        <v>1.0459995075173298</v>
      </c>
      <c r="M109" s="43">
        <f>M31/RES_summary!M$6</f>
        <v>1.0730004074268087</v>
      </c>
      <c r="N109" s="43">
        <f>N31/RES_summary!N$6</f>
        <v>1.0729997140942176</v>
      </c>
      <c r="O109" s="43">
        <f>O31/RES_summary!O$6</f>
        <v>1.0865000094316488</v>
      </c>
      <c r="P109" s="43">
        <f>P31/RES_summary!P$6</f>
        <v>1.0730000470854129</v>
      </c>
      <c r="Q109" s="43">
        <f>Q31/RES_summary!Q$6</f>
        <v>1.1000002408744707</v>
      </c>
      <c r="R109" s="43">
        <f>R31/RES_summary!R$6</f>
        <v>1.1080354844051623</v>
      </c>
      <c r="S109" s="43">
        <f>S31/RES_summary!S$6</f>
        <v>1.1146990135343982</v>
      </c>
      <c r="T109" s="43">
        <f>T31/RES_summary!T$6</f>
        <v>1.1208812902088658</v>
      </c>
      <c r="U109" s="43">
        <f>U31/RES_summary!U$6</f>
        <v>1.1268817932561388</v>
      </c>
      <c r="V109" s="43">
        <f>V31/RES_summary!V$6</f>
        <v>1.1330001063236277</v>
      </c>
      <c r="W109" s="43">
        <f>W31/RES_summary!W$6</f>
        <v>1.1392082621937014</v>
      </c>
      <c r="X109" s="43">
        <f>X31/RES_summary!X$6</f>
        <v>1.1451554349695243</v>
      </c>
      <c r="Y109" s="43">
        <f>Y31/RES_summary!Y$6</f>
        <v>1.1509923351636717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0.71826729540677203</v>
      </c>
      <c r="C110" s="43">
        <f>C32/RES_summary!C$6</f>
        <v>0.72799993595989254</v>
      </c>
      <c r="D110" s="43">
        <f>D32/RES_summary!D$6</f>
        <v>0.74381510752078805</v>
      </c>
      <c r="E110" s="43">
        <f>E32/RES_summary!E$6</f>
        <v>0.76423285469340541</v>
      </c>
      <c r="F110" s="43">
        <f>F32/RES_summary!F$6</f>
        <v>0.78781778769496025</v>
      </c>
      <c r="G110" s="43">
        <f>G32/RES_summary!G$6</f>
        <v>0.81333374218357835</v>
      </c>
      <c r="H110" s="43">
        <f>H32/RES_summary!H$6</f>
        <v>0.85599992602815089</v>
      </c>
      <c r="I110" s="43">
        <f>I32/RES_summary!I$6</f>
        <v>0.85530774264615128</v>
      </c>
      <c r="J110" s="43">
        <f>J32/RES_summary!J$6</f>
        <v>0.85369283407916707</v>
      </c>
      <c r="K110" s="43">
        <f>K32/RES_summary!K$6</f>
        <v>0.85346137649449805</v>
      </c>
      <c r="L110" s="43">
        <f>L32/RES_summary!L$6</f>
        <v>0.85299973052835032</v>
      </c>
      <c r="M110" s="43">
        <f>M32/RES_summary!M$6</f>
        <v>0.86122228042605209</v>
      </c>
      <c r="N110" s="43">
        <f>N32/RES_summary!N$6</f>
        <v>0.86944417103727556</v>
      </c>
      <c r="O110" s="43">
        <f>O32/RES_summary!O$6</f>
        <v>0.86944475883273908</v>
      </c>
      <c r="P110" s="43">
        <f>P32/RES_summary!P$6</f>
        <v>0.87355565495809395</v>
      </c>
      <c r="Q110" s="43">
        <f>Q32/RES_summary!Q$6</f>
        <v>0.88999985547531757</v>
      </c>
      <c r="R110" s="43">
        <f>R32/RES_summary!R$6</f>
        <v>0.89752602765888267</v>
      </c>
      <c r="S110" s="43">
        <f>S32/RES_summary!S$6</f>
        <v>0.90441709336018627</v>
      </c>
      <c r="T110" s="43">
        <f>T32/RES_summary!T$6</f>
        <v>0.91106019212126554</v>
      </c>
      <c r="U110" s="43">
        <f>U32/RES_summary!U$6</f>
        <v>0.91756192460215513</v>
      </c>
      <c r="V110" s="43">
        <f>V32/RES_summary!V$6</f>
        <v>0.92400010990757009</v>
      </c>
      <c r="W110" s="43">
        <f>W32/RES_summary!W$6</f>
        <v>0.93016706711957076</v>
      </c>
      <c r="X110" s="43">
        <f>X32/RES_summary!X$6</f>
        <v>0.93591531803504213</v>
      </c>
      <c r="Y110" s="43">
        <f>Y32/RES_summary!Y$6</f>
        <v>0.9414844562389133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4.9352512881658097E-3</v>
      </c>
      <c r="C111" s="43">
        <f>C33/RES_summary!C$6</f>
        <v>6.0003293491237937E-3</v>
      </c>
      <c r="D111" s="43">
        <f>D33/RES_summary!D$6</f>
        <v>6.8291700011105273E-3</v>
      </c>
      <c r="E111" s="43">
        <f>E33/RES_summary!E$6</f>
        <v>7.4790578394923002E-3</v>
      </c>
      <c r="F111" s="43">
        <f>F33/RES_summary!F$6</f>
        <v>8.0406513496238969E-3</v>
      </c>
      <c r="G111" s="43">
        <f>G33/RES_summary!G$6</f>
        <v>8.6664894982271794E-3</v>
      </c>
      <c r="H111" s="43">
        <f>H33/RES_summary!H$6</f>
        <v>1.0000069348608521E-2</v>
      </c>
      <c r="I111" s="43">
        <f>I33/RES_summary!I$6</f>
        <v>1.1000207265469806E-2</v>
      </c>
      <c r="J111" s="43">
        <f>J33/RES_summary!J$6</f>
        <v>1.2199805313615633E-2</v>
      </c>
      <c r="K111" s="43">
        <f>K33/RES_summary!K$6</f>
        <v>1.3320028562535474E-2</v>
      </c>
      <c r="L111" s="43">
        <f>L33/RES_summary!L$6</f>
        <v>1.4999814157482949E-2</v>
      </c>
      <c r="M111" s="43">
        <f>M33/RES_summary!M$6</f>
        <v>1.500029101914906E-2</v>
      </c>
      <c r="N111" s="43">
        <f>N33/RES_summary!N$6</f>
        <v>1.4999507867095994E-2</v>
      </c>
      <c r="O111" s="43">
        <f>O33/RES_summary!O$6</f>
        <v>1.4999858525267386E-2</v>
      </c>
      <c r="P111" s="43">
        <f>P33/RES_summary!P$6</f>
        <v>1.5000235427064695E-2</v>
      </c>
      <c r="Q111" s="43">
        <f>Q33/RES_summary!Q$6</f>
        <v>2.3999527886037469E-2</v>
      </c>
      <c r="R111" s="43">
        <f>R33/RES_summary!R$6</f>
        <v>2.8029972452323422E-2</v>
      </c>
      <c r="S111" s="43">
        <f>S33/RES_summary!S$6</f>
        <v>3.1585402159383519E-2</v>
      </c>
      <c r="T111" s="43">
        <f>T33/RES_summary!T$6</f>
        <v>3.5263358890749393E-2</v>
      </c>
      <c r="U111" s="43">
        <f>U33/RES_summary!U$6</f>
        <v>3.9476204044074717E-2</v>
      </c>
      <c r="V111" s="43">
        <f>V33/RES_summary!V$6</f>
        <v>4.4999982080287479E-2</v>
      </c>
      <c r="W111" s="43">
        <f>W33/RES_summary!W$6</f>
        <v>5.3893274422350174E-2</v>
      </c>
      <c r="X111" s="43">
        <f>X33/RES_summary!X$6</f>
        <v>6.5896258860844145E-2</v>
      </c>
      <c r="Y111" s="43">
        <f>Y33/RES_summary!Y$6</f>
        <v>7.9233892786396212E-2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4.5851036196801302E-3</v>
      </c>
      <c r="C112" s="43">
        <f>C34/RES_summary!C$6</f>
        <v>6.9998124539711725E-3</v>
      </c>
      <c r="D112" s="43">
        <f>D34/RES_summary!D$6</f>
        <v>1.1305625106616339E-2</v>
      </c>
      <c r="E112" s="43">
        <f>E34/RES_summary!E$6</f>
        <v>1.7043490561625223E-2</v>
      </c>
      <c r="F112" s="43">
        <f>F34/RES_summary!F$6</f>
        <v>2.375119699936994E-2</v>
      </c>
      <c r="G112" s="43">
        <f>G34/RES_summary!G$6</f>
        <v>3.0999934129682754E-2</v>
      </c>
      <c r="H112" s="43">
        <f>H34/RES_summary!H$6</f>
        <v>4.2999604712931433E-2</v>
      </c>
      <c r="I112" s="43">
        <f>I34/RES_summary!I$6</f>
        <v>4.7999422451275149E-2</v>
      </c>
      <c r="J112" s="43">
        <f>J34/RES_summary!J$6</f>
        <v>5.350046815230091E-2</v>
      </c>
      <c r="K112" s="43">
        <f>K34/RES_summary!K$6</f>
        <v>5.3499826061482687E-2</v>
      </c>
      <c r="L112" s="43">
        <f>L34/RES_summary!L$6</f>
        <v>6.3999516809455662E-2</v>
      </c>
      <c r="M112" s="43">
        <f>M34/RES_summary!M$6</f>
        <v>6.3999767184680756E-2</v>
      </c>
      <c r="N112" s="43">
        <f>N34/RES_summary!N$6</f>
        <v>7.9666943198488924E-2</v>
      </c>
      <c r="O112" s="43">
        <f>O34/RES_summary!O$6</f>
        <v>9.53327485711052E-2</v>
      </c>
      <c r="P112" s="43">
        <f>P34/RES_summary!P$6</f>
        <v>0.1</v>
      </c>
      <c r="Q112" s="43">
        <f>Q34/RES_summary!Q$6</f>
        <v>0.11099977357799756</v>
      </c>
      <c r="R112" s="43">
        <f>R34/RES_summary!R$6</f>
        <v>0.11748074744981524</v>
      </c>
      <c r="S112" s="43">
        <f>S34/RES_summary!S$6</f>
        <v>0.12353889345531016</v>
      </c>
      <c r="T112" s="43">
        <f>T34/RES_summary!T$6</f>
        <v>0.12969184219029994</v>
      </c>
      <c r="U112" s="43">
        <f>U34/RES_summary!U$6</f>
        <v>0.13629251112844537</v>
      </c>
      <c r="V112" s="43">
        <f>V34/RES_summary!V$6</f>
        <v>0.14400042051592046</v>
      </c>
      <c r="W112" s="43">
        <f>W34/RES_summary!W$6</f>
        <v>0.15455172174835627</v>
      </c>
      <c r="X112" s="43">
        <f>X34/RES_summary!X$6</f>
        <v>0.16771953875843093</v>
      </c>
      <c r="Y112" s="43">
        <f>Y34/RES_summary!Y$6</f>
        <v>0.18201163135383877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0.22704373150331578</v>
      </c>
      <c r="C114" s="43">
        <f>C36/RES_summary!C$6</f>
        <v>0.25736442565754913</v>
      </c>
      <c r="D114" s="43">
        <f>D36/RES_summary!D$6</f>
        <v>0.29985797672746273</v>
      </c>
      <c r="E114" s="43">
        <f>E36/RES_summary!E$6</f>
        <v>0.34602899697393802</v>
      </c>
      <c r="F114" s="43">
        <f>F36/RES_summary!F$6</f>
        <v>0.38628032560766751</v>
      </c>
      <c r="G114" s="43">
        <f>G36/RES_summary!G$6</f>
        <v>0.43102603810844953</v>
      </c>
      <c r="H114" s="43">
        <f>H36/RES_summary!H$6</f>
        <v>0.49233719885850813</v>
      </c>
      <c r="I114" s="43">
        <f>I36/RES_summary!I$6</f>
        <v>0.5793123396772899</v>
      </c>
      <c r="J114" s="43">
        <f>J36/RES_summary!J$6</f>
        <v>0.65586334305701266</v>
      </c>
      <c r="K114" s="43">
        <f>K36/RES_summary!K$6</f>
        <v>0.7527826429545974</v>
      </c>
      <c r="L114" s="43">
        <f>L36/RES_summary!L$6</f>
        <v>0.82623496387140316</v>
      </c>
      <c r="M114" s="43">
        <f>M36/RES_summary!M$6</f>
        <v>0.89690802035323913</v>
      </c>
      <c r="N114" s="43">
        <f>N36/RES_summary!N$6</f>
        <v>0.9869784446161326</v>
      </c>
      <c r="O114" s="43">
        <f>O36/RES_summary!O$6</f>
        <v>1.0723359273687094</v>
      </c>
      <c r="P114" s="43">
        <f>P36/RES_summary!P$6</f>
        <v>1.2307851157759135</v>
      </c>
      <c r="Q114" s="43">
        <f>Q36/RES_summary!Q$6</f>
        <v>1.3725319210273137</v>
      </c>
      <c r="R114" s="43">
        <f>R36/RES_summary!R$6</f>
        <v>1.5200398581123242</v>
      </c>
      <c r="S114" s="43">
        <f>S36/RES_summary!S$6</f>
        <v>1.682551202289839</v>
      </c>
      <c r="T114" s="43">
        <f>T36/RES_summary!T$6</f>
        <v>1.8872757686716763</v>
      </c>
      <c r="U114" s="43">
        <f>U36/RES_summary!U$6</f>
        <v>2.0701066610597998</v>
      </c>
      <c r="V114" s="43">
        <f>V36/RES_summary!V$6</f>
        <v>2.2070462288660404</v>
      </c>
      <c r="W114" s="43">
        <f>W36/RES_summary!W$6</f>
        <v>2.3246707890384415</v>
      </c>
      <c r="X114" s="43">
        <f>X36/RES_summary!X$6</f>
        <v>2.4358833342011654</v>
      </c>
      <c r="Y114" s="43">
        <f>Y36/RES_summary!Y$6</f>
        <v>2.5405164253435943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1.9546140768207199E-2</v>
      </c>
      <c r="C115" s="43">
        <f>C37/RES_summary!C$6</f>
        <v>3.2247342741060468E-2</v>
      </c>
      <c r="D115" s="43">
        <f>D37/RES_summary!D$6</f>
        <v>4.32422851354234E-2</v>
      </c>
      <c r="E115" s="43">
        <f>E37/RES_summary!E$6</f>
        <v>6.5258144945456939E-2</v>
      </c>
      <c r="F115" s="43">
        <f>F37/RES_summary!F$6</f>
        <v>0.12071458652506825</v>
      </c>
      <c r="G115" s="43">
        <f>G37/RES_summary!G$6</f>
        <v>0.21067375262195057</v>
      </c>
      <c r="H115" s="43">
        <f>H37/RES_summary!H$6</f>
        <v>0.29877731679720732</v>
      </c>
      <c r="I115" s="43">
        <f>I37/RES_summary!I$6</f>
        <v>0.39347510807389041</v>
      </c>
      <c r="J115" s="43">
        <f>J37/RES_summary!J$6</f>
        <v>0.47081008153889997</v>
      </c>
      <c r="K115" s="43">
        <f>K37/RES_summary!K$6</f>
        <v>0.54793763198742496</v>
      </c>
      <c r="L115" s="43">
        <f>L37/RES_summary!L$6</f>
        <v>0.62292239566382812</v>
      </c>
      <c r="M115" s="43">
        <f>M37/RES_summary!M$6</f>
        <v>0.70186148993432163</v>
      </c>
      <c r="N115" s="43">
        <f>N37/RES_summary!N$6</f>
        <v>0.78611008543520733</v>
      </c>
      <c r="O115" s="43">
        <f>O37/RES_summary!O$6</f>
        <v>0.8727703164517262</v>
      </c>
      <c r="P115" s="43">
        <f>P37/RES_summary!P$6</f>
        <v>0.98265134412070576</v>
      </c>
      <c r="Q115" s="43">
        <f>Q37/RES_summary!Q$6</f>
        <v>1.1160830174903398</v>
      </c>
      <c r="R115" s="43">
        <f>R37/RES_summary!R$6</f>
        <v>1.2604006307666733</v>
      </c>
      <c r="S115" s="43">
        <f>S37/RES_summary!S$6</f>
        <v>1.3680383646977685</v>
      </c>
      <c r="T115" s="43">
        <f>T37/RES_summary!T$6</f>
        <v>1.4922072641849031</v>
      </c>
      <c r="U115" s="43">
        <f>U37/RES_summary!U$6</f>
        <v>1.6012646455888944</v>
      </c>
      <c r="V115" s="43">
        <f>V37/RES_summary!V$6</f>
        <v>1.7358578227315411</v>
      </c>
      <c r="W115" s="43">
        <f>W37/RES_summary!W$6</f>
        <v>1.831052026422741</v>
      </c>
      <c r="X115" s="43">
        <f>X37/RES_summary!X$6</f>
        <v>1.9058581964788879</v>
      </c>
      <c r="Y115" s="43">
        <f>Y37/RES_summary!Y$6</f>
        <v>1.963961677623095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6.3163594055744827</v>
      </c>
      <c r="C117" s="44">
        <f>C39/RES_summary!C$6</f>
        <v>6.5716300918826613</v>
      </c>
      <c r="D117" s="44">
        <f>D39/RES_summary!D$6</f>
        <v>6.8336837598142228</v>
      </c>
      <c r="E117" s="44">
        <f>E39/RES_summary!E$6</f>
        <v>7.1509070181985717</v>
      </c>
      <c r="F117" s="44">
        <f>F39/RES_summary!F$6</f>
        <v>7.4706363617128746</v>
      </c>
      <c r="G117" s="44">
        <f>G39/RES_summary!G$6</f>
        <v>7.834751695495795</v>
      </c>
      <c r="H117" s="44">
        <f>H39/RES_summary!H$6</f>
        <v>8.1209355191634547</v>
      </c>
      <c r="I117" s="44">
        <f>I39/RES_summary!I$6</f>
        <v>8.4738495987832465</v>
      </c>
      <c r="J117" s="44">
        <f>J39/RES_summary!J$6</f>
        <v>8.7339651812883545</v>
      </c>
      <c r="K117" s="44">
        <f>K39/RES_summary!K$6</f>
        <v>8.9511341438210632</v>
      </c>
      <c r="L117" s="44">
        <f>L39/RES_summary!L$6</f>
        <v>9.2616344824223269</v>
      </c>
      <c r="M117" s="44">
        <f>M39/RES_summary!M$6</f>
        <v>9.3735712981650909</v>
      </c>
      <c r="N117" s="44">
        <f>N39/RES_summary!N$6</f>
        <v>9.4467859666699248</v>
      </c>
      <c r="O117" s="44">
        <f>O39/RES_summary!O$6</f>
        <v>9.571633900277595</v>
      </c>
      <c r="P117" s="44">
        <f>P39/RES_summary!P$6</f>
        <v>9.7216680921045793</v>
      </c>
      <c r="Q117" s="44">
        <f>Q39/RES_summary!Q$6</f>
        <v>9.8369577481696027</v>
      </c>
      <c r="R117" s="44">
        <f>R39/RES_summary!R$6</f>
        <v>10.002834076867867</v>
      </c>
      <c r="S117" s="44">
        <f>S39/RES_summary!S$6</f>
        <v>9.947286229172958</v>
      </c>
      <c r="T117" s="44">
        <f>T39/RES_summary!T$6</f>
        <v>10.002513296509777</v>
      </c>
      <c r="U117" s="44">
        <f>U39/RES_summary!U$6</f>
        <v>10.088125897359033</v>
      </c>
      <c r="V117" s="44">
        <f>V39/RES_summary!V$6</f>
        <v>10.48982961246878</v>
      </c>
      <c r="W117" s="44">
        <f>W39/RES_summary!W$6</f>
        <v>10.885663301492547</v>
      </c>
      <c r="X117" s="44">
        <f>X39/RES_summary!X$6</f>
        <v>11.250987237380809</v>
      </c>
      <c r="Y117" s="44">
        <f>Y39/RES_summary!Y$6</f>
        <v>11.62468673063738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0.20479729386126327</v>
      </c>
      <c r="C118" s="45">
        <f>C40/RES_summary!C$6</f>
        <v>0.22956335411540985</v>
      </c>
      <c r="D118" s="45">
        <f>D40/RES_summary!D$6</f>
        <v>0.2518954251481495</v>
      </c>
      <c r="E118" s="45">
        <f>E40/RES_summary!E$6</f>
        <v>0.27685438122106459</v>
      </c>
      <c r="F118" s="45">
        <f>F40/RES_summary!F$6</f>
        <v>0.30125989124534547</v>
      </c>
      <c r="G118" s="45">
        <f>G40/RES_summary!G$6</f>
        <v>0.3377769522129167</v>
      </c>
      <c r="H118" s="45">
        <f>H40/RES_summary!H$6</f>
        <v>0.36518390693941</v>
      </c>
      <c r="I118" s="45">
        <f>I40/RES_summary!I$6</f>
        <v>0.40074783777062367</v>
      </c>
      <c r="J118" s="45">
        <f>J40/RES_summary!J$6</f>
        <v>0.42920709822596481</v>
      </c>
      <c r="K118" s="45">
        <f>K40/RES_summary!K$6</f>
        <v>0.46337464033918724</v>
      </c>
      <c r="L118" s="45">
        <f>L40/RES_summary!L$6</f>
        <v>0.48684700948293969</v>
      </c>
      <c r="M118" s="45">
        <f>M40/RES_summary!M$6</f>
        <v>0.49811360532487298</v>
      </c>
      <c r="N118" s="45">
        <f>N40/RES_summary!N$6</f>
        <v>0.52281022926455456</v>
      </c>
      <c r="O118" s="45">
        <f>O40/RES_summary!O$6</f>
        <v>0.54287488860341182</v>
      </c>
      <c r="P118" s="45">
        <f>P40/RES_summary!P$6</f>
        <v>0.56924769431904887</v>
      </c>
      <c r="Q118" s="45">
        <f>Q40/RES_summary!Q$6</f>
        <v>0.59739102653734655</v>
      </c>
      <c r="R118" s="45">
        <f>R40/RES_summary!R$6</f>
        <v>0.62441191046104449</v>
      </c>
      <c r="S118" s="45">
        <f>S40/RES_summary!S$6</f>
        <v>0.63073373818900347</v>
      </c>
      <c r="T118" s="45">
        <f>T40/RES_summary!T$6</f>
        <v>0.67348126496072702</v>
      </c>
      <c r="U118" s="45">
        <f>U40/RES_summary!U$6</f>
        <v>0.71089105629139993</v>
      </c>
      <c r="V118" s="45">
        <f>V40/RES_summary!V$6</f>
        <v>0.755046957604252</v>
      </c>
      <c r="W118" s="45">
        <f>W40/RES_summary!W$6</f>
        <v>0.76866857862203675</v>
      </c>
      <c r="X118" s="45">
        <f>X40/RES_summary!X$6</f>
        <v>0.78113802326711368</v>
      </c>
      <c r="Y118" s="45">
        <f>Y40/RES_summary!Y$6</f>
        <v>0.79253338059744483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52.668042685044853</v>
      </c>
      <c r="C122" s="29">
        <f t="shared" si="82"/>
        <v>52.503195203062077</v>
      </c>
      <c r="D122" s="29">
        <f t="shared" si="82"/>
        <v>52.488979742688812</v>
      </c>
      <c r="E122" s="29">
        <f t="shared" si="82"/>
        <v>52.462963890799706</v>
      </c>
      <c r="F122" s="29">
        <f t="shared" si="82"/>
        <v>52.459232263123781</v>
      </c>
      <c r="G122" s="29">
        <f t="shared" si="82"/>
        <v>52.461051056756673</v>
      </c>
      <c r="H122" s="29">
        <f t="shared" si="82"/>
        <v>53.316105534259144</v>
      </c>
      <c r="I122" s="29">
        <f t="shared" si="82"/>
        <v>52.122856751045219</v>
      </c>
      <c r="J122" s="29">
        <f t="shared" si="82"/>
        <v>50.327577206393876</v>
      </c>
      <c r="K122" s="29">
        <f t="shared" si="82"/>
        <v>49.104397085565012</v>
      </c>
      <c r="L122" s="29">
        <f t="shared" si="82"/>
        <v>47.953659997925229</v>
      </c>
      <c r="M122" s="29">
        <f t="shared" si="82"/>
        <v>47.326525071840543</v>
      </c>
      <c r="N122" s="29">
        <f t="shared" si="82"/>
        <v>45.886110875039691</v>
      </c>
      <c r="O122" s="29">
        <f t="shared" si="82"/>
        <v>44.741731446702971</v>
      </c>
      <c r="P122" s="29">
        <f t="shared" si="82"/>
        <v>42.679008213677449</v>
      </c>
      <c r="Q122" s="29">
        <f t="shared" si="82"/>
        <v>41.895107722135045</v>
      </c>
      <c r="R122" s="29">
        <f t="shared" ref="R122:V122" si="83">R83*R109</f>
        <v>40.264134126323384</v>
      </c>
      <c r="S122" s="29">
        <f t="shared" si="83"/>
        <v>38.27559534557286</v>
      </c>
      <c r="T122" s="29">
        <f t="shared" si="83"/>
        <v>36.403608336457026</v>
      </c>
      <c r="U122" s="29">
        <f t="shared" si="83"/>
        <v>35.15322474741523</v>
      </c>
      <c r="V122" s="29">
        <f t="shared" si="83"/>
        <v>34.196350462279348</v>
      </c>
      <c r="W122" s="29">
        <f t="shared" ref="W122:Y122" si="84">W83*W109</f>
        <v>32.912121124353398</v>
      </c>
      <c r="X122" s="29">
        <f t="shared" si="84"/>
        <v>31.604481640007261</v>
      </c>
      <c r="Y122" s="29">
        <f t="shared" si="84"/>
        <v>30.208363024113726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601.21057070556446</v>
      </c>
      <c r="C123" s="29">
        <f t="shared" si="85"/>
        <v>602.12966820028737</v>
      </c>
      <c r="D123" s="29">
        <f t="shared" si="85"/>
        <v>604.15994526061331</v>
      </c>
      <c r="E123" s="29">
        <f t="shared" si="85"/>
        <v>605.9683179575552</v>
      </c>
      <c r="F123" s="29">
        <f t="shared" si="85"/>
        <v>608.44118760409492</v>
      </c>
      <c r="G123" s="29">
        <f t="shared" si="85"/>
        <v>610.40511531562652</v>
      </c>
      <c r="H123" s="29">
        <f t="shared" si="85"/>
        <v>622.84913538507828</v>
      </c>
      <c r="I123" s="29">
        <f t="shared" si="85"/>
        <v>608.79226305605016</v>
      </c>
      <c r="J123" s="29">
        <f t="shared" si="85"/>
        <v>590.93060517877245</v>
      </c>
      <c r="K123" s="29">
        <f t="shared" si="85"/>
        <v>570.91076574751287</v>
      </c>
      <c r="L123" s="29">
        <f t="shared" si="85"/>
        <v>554.19661814947312</v>
      </c>
      <c r="M123" s="29">
        <f t="shared" si="85"/>
        <v>537.59289605495439</v>
      </c>
      <c r="N123" s="29">
        <f t="shared" si="85"/>
        <v>520.38985413914554</v>
      </c>
      <c r="O123" s="29">
        <f t="shared" si="85"/>
        <v>498.44660725021998</v>
      </c>
      <c r="P123" s="29">
        <f t="shared" si="85"/>
        <v>476.21714878913912</v>
      </c>
      <c r="Q123" s="29">
        <f t="shared" si="85"/>
        <v>460.90416147764267</v>
      </c>
      <c r="R123" s="29">
        <f t="shared" ref="R123:V123" si="86">R84*R110</f>
        <v>445.86190095799964</v>
      </c>
      <c r="S123" s="29">
        <f t="shared" si="86"/>
        <v>429.59645440300625</v>
      </c>
      <c r="T123" s="29">
        <f t="shared" si="86"/>
        <v>414.22062391041544</v>
      </c>
      <c r="U123" s="29">
        <f t="shared" si="86"/>
        <v>399.18690552972151</v>
      </c>
      <c r="V123" s="29">
        <f t="shared" si="86"/>
        <v>387.00067041608912</v>
      </c>
      <c r="W123" s="29">
        <f t="shared" ref="W123:Y123" si="87">W84*W110</f>
        <v>374.14185285162444</v>
      </c>
      <c r="X123" s="29">
        <f t="shared" si="87"/>
        <v>368.67987618459568</v>
      </c>
      <c r="Y123" s="29">
        <f t="shared" si="87"/>
        <v>362.10023356420874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9.4004363706304197</v>
      </c>
      <c r="C124" s="29">
        <f t="shared" si="88"/>
        <v>11.296680379785172</v>
      </c>
      <c r="D124" s="29">
        <f t="shared" si="88"/>
        <v>12.708378004100332</v>
      </c>
      <c r="E124" s="29">
        <f t="shared" si="88"/>
        <v>13.758361729180507</v>
      </c>
      <c r="F124" s="29">
        <f t="shared" si="88"/>
        <v>14.614634058370914</v>
      </c>
      <c r="G124" s="29">
        <f t="shared" si="88"/>
        <v>15.54894390582553</v>
      </c>
      <c r="H124" s="29">
        <f t="shared" si="88"/>
        <v>17.61765749005253</v>
      </c>
      <c r="I124" s="29">
        <f t="shared" si="88"/>
        <v>19.085762395093639</v>
      </c>
      <c r="J124" s="29">
        <f t="shared" si="88"/>
        <v>20.808350473517681</v>
      </c>
      <c r="K124" s="29">
        <f t="shared" si="88"/>
        <v>22.346243572263894</v>
      </c>
      <c r="L124" s="29">
        <f t="shared" si="88"/>
        <v>24.767885838351457</v>
      </c>
      <c r="M124" s="29">
        <f t="shared" si="88"/>
        <v>24.548698035038655</v>
      </c>
      <c r="N124" s="29">
        <f t="shared" si="88"/>
        <v>24.298321686566425</v>
      </c>
      <c r="O124" s="29">
        <f t="shared" si="88"/>
        <v>23.576986739122923</v>
      </c>
      <c r="P124" s="29">
        <f t="shared" si="88"/>
        <v>22.837930944483439</v>
      </c>
      <c r="Q124" s="29">
        <f t="shared" si="88"/>
        <v>31.46175408611478</v>
      </c>
      <c r="R124" s="29">
        <f t="shared" ref="R124:V124" si="89">R85*R111</f>
        <v>34.669783408955361</v>
      </c>
      <c r="S124" s="29">
        <f t="shared" si="89"/>
        <v>37.099300314469801</v>
      </c>
      <c r="T124" s="29">
        <f t="shared" si="89"/>
        <v>39.30553284422794</v>
      </c>
      <c r="U124" s="29">
        <f t="shared" si="89"/>
        <v>42.128238828451906</v>
      </c>
      <c r="V124" s="29">
        <f t="shared" si="89"/>
        <v>46.044310134154188</v>
      </c>
      <c r="W124" s="29">
        <f t="shared" ref="W124:Y124" si="90">W85*W111</f>
        <v>52.689282178997928</v>
      </c>
      <c r="X124" s="29">
        <f t="shared" si="90"/>
        <v>61.842587303883242</v>
      </c>
      <c r="Y124" s="29">
        <f t="shared" si="90"/>
        <v>73.016858603481097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3.412643447472691</v>
      </c>
      <c r="C125" s="29">
        <f t="shared" si="91"/>
        <v>5.0257074470864582</v>
      </c>
      <c r="D125" s="29">
        <f t="shared" si="91"/>
        <v>7.8129094511625494</v>
      </c>
      <c r="E125" s="29">
        <f t="shared" si="91"/>
        <v>11.428340670808307</v>
      </c>
      <c r="F125" s="29">
        <f t="shared" si="91"/>
        <v>15.553380857754041</v>
      </c>
      <c r="G125" s="29">
        <f t="shared" si="91"/>
        <v>19.896519739568866</v>
      </c>
      <c r="H125" s="29">
        <f t="shared" si="91"/>
        <v>26.952688449973614</v>
      </c>
      <c r="I125" s="29">
        <f t="shared" si="91"/>
        <v>29.794128122524494</v>
      </c>
      <c r="J125" s="29">
        <f t="shared" si="91"/>
        <v>32.801585472192322</v>
      </c>
      <c r="K125" s="29">
        <f t="shared" si="91"/>
        <v>32.681321123910386</v>
      </c>
      <c r="L125" s="29">
        <f t="shared" si="91"/>
        <v>38.164191364364243</v>
      </c>
      <c r="M125" s="29">
        <f t="shared" si="91"/>
        <v>38.090635209372884</v>
      </c>
      <c r="N125" s="29">
        <f t="shared" si="91"/>
        <v>45.748413240304814</v>
      </c>
      <c r="O125" s="29">
        <f t="shared" si="91"/>
        <v>53.053385341429696</v>
      </c>
      <c r="P125" s="29">
        <f t="shared" si="91"/>
        <v>55.103246031941751</v>
      </c>
      <c r="Q125" s="29">
        <f t="shared" si="91"/>
        <v>60.307290476122013</v>
      </c>
      <c r="R125" s="29">
        <f t="shared" ref="R125:V125" si="92">R86*R112</f>
        <v>62.747443921621993</v>
      </c>
      <c r="S125" s="29">
        <f t="shared" si="92"/>
        <v>64.427569603608049</v>
      </c>
      <c r="T125" s="29">
        <f t="shared" si="92"/>
        <v>65.961097076443878</v>
      </c>
      <c r="U125" s="29">
        <f t="shared" si="92"/>
        <v>67.552370278306654</v>
      </c>
      <c r="V125" s="29">
        <f t="shared" si="92"/>
        <v>69.761628284720672</v>
      </c>
      <c r="W125" s="29">
        <f t="shared" ref="W125:Y125" si="93">W86*W112</f>
        <v>72.439636699165163</v>
      </c>
      <c r="X125" s="29">
        <f t="shared" si="93"/>
        <v>77.36869818543633</v>
      </c>
      <c r="Y125" s="29">
        <f t="shared" si="93"/>
        <v>82.604753613579803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85.342453068557134</v>
      </c>
      <c r="C127" s="29">
        <f t="shared" si="94"/>
        <v>95.097297651219449</v>
      </c>
      <c r="D127" s="29">
        <f t="shared" si="94"/>
        <v>108.16896426176208</v>
      </c>
      <c r="E127" s="29">
        <f t="shared" si="94"/>
        <v>121.75118014904579</v>
      </c>
      <c r="F127" s="29">
        <f t="shared" si="94"/>
        <v>132.75088687769309</v>
      </c>
      <c r="G127" s="29">
        <f t="shared" si="94"/>
        <v>144.54226075315768</v>
      </c>
      <c r="H127" s="29">
        <f t="shared" si="94"/>
        <v>160.42750921517171</v>
      </c>
      <c r="I127" s="29">
        <f t="shared" si="94"/>
        <v>181.83126047808136</v>
      </c>
      <c r="J127" s="29">
        <f t="shared" si="94"/>
        <v>198.62352802208605</v>
      </c>
      <c r="K127" s="29">
        <f t="shared" si="94"/>
        <v>218.11520701387403</v>
      </c>
      <c r="L127" s="29">
        <f t="shared" si="94"/>
        <v>230.04064459571262</v>
      </c>
      <c r="M127" s="29">
        <f t="shared" si="94"/>
        <v>237.21025621804506</v>
      </c>
      <c r="N127" s="29">
        <f t="shared" si="94"/>
        <v>248.75887725310832</v>
      </c>
      <c r="O127" s="29">
        <f t="shared" si="94"/>
        <v>255.67434308639213</v>
      </c>
      <c r="P127" s="29">
        <f t="shared" si="94"/>
        <v>270.13845784270518</v>
      </c>
      <c r="Q127" s="29">
        <f t="shared" si="94"/>
        <v>273.06087486583544</v>
      </c>
      <c r="R127" s="29">
        <f t="shared" ref="R127:V127" si="95">R88*R114</f>
        <v>272.4809358995476</v>
      </c>
      <c r="S127" s="29">
        <f t="shared" si="95"/>
        <v>266.7194592937459</v>
      </c>
      <c r="T127" s="29">
        <f t="shared" si="95"/>
        <v>272.65477420515026</v>
      </c>
      <c r="U127" s="29">
        <f t="shared" si="95"/>
        <v>277.42006872685386</v>
      </c>
      <c r="V127" s="29">
        <f t="shared" si="95"/>
        <v>277.9151498305024</v>
      </c>
      <c r="W127" s="29">
        <f t="shared" ref="W127:Y127" si="96">W88*W114</f>
        <v>277.86561756486162</v>
      </c>
      <c r="X127" s="29">
        <f t="shared" si="96"/>
        <v>274.49065927448527</v>
      </c>
      <c r="Y127" s="29">
        <f t="shared" si="96"/>
        <v>278.06261021244586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7.359599808453738</v>
      </c>
      <c r="C128" s="29">
        <f t="shared" si="97"/>
        <v>11.788923331961932</v>
      </c>
      <c r="D128" s="29">
        <f t="shared" si="97"/>
        <v>15.412123393143482</v>
      </c>
      <c r="E128" s="29">
        <f t="shared" si="97"/>
        <v>22.495994121691286</v>
      </c>
      <c r="F128" s="29">
        <f t="shared" si="97"/>
        <v>40.025806893035984</v>
      </c>
      <c r="G128" s="29">
        <f t="shared" si="97"/>
        <v>67.236076433576187</v>
      </c>
      <c r="H128" s="29">
        <f t="shared" si="97"/>
        <v>91.780082813520252</v>
      </c>
      <c r="I128" s="29">
        <f t="shared" si="97"/>
        <v>117.31386570625881</v>
      </c>
      <c r="J128" s="29">
        <f t="shared" si="97"/>
        <v>136.28479409929892</v>
      </c>
      <c r="K128" s="29">
        <f t="shared" si="97"/>
        <v>150.89394464778246</v>
      </c>
      <c r="L128" s="29">
        <f t="shared" si="97"/>
        <v>161.00531376041394</v>
      </c>
      <c r="M128" s="29">
        <f t="shared" si="97"/>
        <v>170.70299107138439</v>
      </c>
      <c r="N128" s="29">
        <f t="shared" si="97"/>
        <v>179.94196165538929</v>
      </c>
      <c r="O128" s="29">
        <f t="shared" si="97"/>
        <v>188.25808499888367</v>
      </c>
      <c r="P128" s="29">
        <f t="shared" si="97"/>
        <v>196.42773276944834</v>
      </c>
      <c r="Q128" s="29">
        <f t="shared" si="97"/>
        <v>209.70083709703121</v>
      </c>
      <c r="R128" s="29">
        <f t="shared" ref="R128:V128" si="98">R89*R115</f>
        <v>225.31499099273188</v>
      </c>
      <c r="S128" s="29">
        <f t="shared" si="98"/>
        <v>236.27216862072672</v>
      </c>
      <c r="T128" s="29">
        <f t="shared" si="98"/>
        <v>252.32778806374134</v>
      </c>
      <c r="U128" s="29">
        <f t="shared" si="98"/>
        <v>267.36782396532061</v>
      </c>
      <c r="V128" s="29">
        <f t="shared" si="98"/>
        <v>287.16830929986963</v>
      </c>
      <c r="W128" s="29">
        <f t="shared" ref="W128:Y128" si="99">W89*W115</f>
        <v>299.56985070584631</v>
      </c>
      <c r="X128" s="29">
        <f t="shared" si="99"/>
        <v>308.39808077710063</v>
      </c>
      <c r="Y128" s="29">
        <f t="shared" si="99"/>
        <v>314.40958391122007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481.31167285938358</v>
      </c>
      <c r="C130" s="31">
        <f t="shared" si="100"/>
        <v>500.17730785950511</v>
      </c>
      <c r="D130" s="31">
        <f t="shared" si="100"/>
        <v>518.48626146966114</v>
      </c>
      <c r="E130" s="31">
        <f t="shared" si="100"/>
        <v>537.48911008606558</v>
      </c>
      <c r="F130" s="31">
        <f t="shared" si="100"/>
        <v>553.71395236602962</v>
      </c>
      <c r="G130" s="31">
        <f t="shared" si="100"/>
        <v>568.29119473344281</v>
      </c>
      <c r="H130" s="31">
        <f t="shared" si="100"/>
        <v>574.17303542358422</v>
      </c>
      <c r="I130" s="31">
        <f t="shared" si="100"/>
        <v>577.81932560982875</v>
      </c>
      <c r="J130" s="31">
        <f t="shared" si="100"/>
        <v>570.87145528716269</v>
      </c>
      <c r="K130" s="31">
        <f t="shared" si="100"/>
        <v>555.66077497160575</v>
      </c>
      <c r="L130" s="31">
        <f t="shared" si="100"/>
        <v>544.06205697353835</v>
      </c>
      <c r="M130" s="31">
        <f t="shared" si="100"/>
        <v>519.35970781729077</v>
      </c>
      <c r="N130" s="31">
        <f t="shared" si="100"/>
        <v>496.04419541212695</v>
      </c>
      <c r="O130" s="31">
        <f t="shared" si="100"/>
        <v>482.52531218542401</v>
      </c>
      <c r="P130" s="31">
        <f t="shared" si="100"/>
        <v>468.36360271146629</v>
      </c>
      <c r="Q130" s="31">
        <f t="shared" si="100"/>
        <v>444.96901997426647</v>
      </c>
      <c r="R130" s="31">
        <f t="shared" ref="R130:V130" si="101">R91*R117</f>
        <v>419.76585420690014</v>
      </c>
      <c r="S130" s="31">
        <f t="shared" si="101"/>
        <v>386.8653587887448</v>
      </c>
      <c r="T130" s="31">
        <f t="shared" si="101"/>
        <v>355.70954308207035</v>
      </c>
      <c r="U130" s="31">
        <f t="shared" si="101"/>
        <v>327.60748440508456</v>
      </c>
      <c r="V130" s="31">
        <f t="shared" si="101"/>
        <v>313.11814775198832</v>
      </c>
      <c r="W130" s="31">
        <f t="shared" ref="W130:Y130" si="102">W91*W117</f>
        <v>297.93301888552867</v>
      </c>
      <c r="X130" s="31">
        <f t="shared" si="102"/>
        <v>283.93648803905489</v>
      </c>
      <c r="Y130" s="31">
        <f t="shared" si="102"/>
        <v>267.41127247691543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1943.5917039956082</v>
      </c>
      <c r="C131" s="33">
        <f t="shared" si="103"/>
        <v>2144.5479568885116</v>
      </c>
      <c r="D131" s="33">
        <f t="shared" si="103"/>
        <v>2318.8500827252592</v>
      </c>
      <c r="E131" s="33">
        <f t="shared" si="103"/>
        <v>2505.3797115462667</v>
      </c>
      <c r="F131" s="33">
        <f t="shared" si="103"/>
        <v>2682.1669773882618</v>
      </c>
      <c r="G131" s="33">
        <f t="shared" si="103"/>
        <v>2954.9901739238599</v>
      </c>
      <c r="H131" s="33">
        <f t="shared" si="103"/>
        <v>3151.5069239750064</v>
      </c>
      <c r="I131" s="33">
        <f t="shared" si="103"/>
        <v>3411.0647615804182</v>
      </c>
      <c r="J131" s="33">
        <f t="shared" si="103"/>
        <v>3602.7932654378014</v>
      </c>
      <c r="K131" s="33">
        <f t="shared" si="103"/>
        <v>3833.9053796142489</v>
      </c>
      <c r="L131" s="33">
        <f t="shared" si="103"/>
        <v>3979.7539003896381</v>
      </c>
      <c r="M131" s="33">
        <f t="shared" si="103"/>
        <v>4023.1022536857363</v>
      </c>
      <c r="N131" s="33">
        <f t="shared" si="103"/>
        <v>4157.1160813350652</v>
      </c>
      <c r="O131" s="33">
        <f t="shared" si="103"/>
        <v>4233.6663497138261</v>
      </c>
      <c r="P131" s="33">
        <f t="shared" si="103"/>
        <v>4357.09723740554</v>
      </c>
      <c r="Q131" s="33">
        <f t="shared" si="103"/>
        <v>4482.5468983383726</v>
      </c>
      <c r="R131" s="33">
        <f t="shared" ref="R131:V131" si="104">R92*R118</f>
        <v>4599.488047367262</v>
      </c>
      <c r="S131" s="33">
        <f t="shared" si="104"/>
        <v>4524.4866177001904</v>
      </c>
      <c r="T131" s="33">
        <f t="shared" si="104"/>
        <v>4730.1283541464281</v>
      </c>
      <c r="U131" s="33">
        <f t="shared" si="104"/>
        <v>4900.5990925666483</v>
      </c>
      <c r="V131" s="33">
        <f t="shared" si="104"/>
        <v>5113.3533842553688</v>
      </c>
      <c r="W131" s="33">
        <f t="shared" ref="W131:Y131" si="105">W92*W118</f>
        <v>5124.4264267787239</v>
      </c>
      <c r="X131" s="33">
        <f t="shared" si="105"/>
        <v>5143.5743967705748</v>
      </c>
      <c r="Y131" s="33">
        <f t="shared" si="105"/>
        <v>5151.9533904973969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1118.828781142447</v>
      </c>
      <c r="C133" s="19">
        <f t="shared" ref="C133:Q133" si="107">SUM(C134,C139,C142)</f>
        <v>1151.4402263590046</v>
      </c>
      <c r="D133" s="19">
        <f t="shared" si="107"/>
        <v>1193.5481086017849</v>
      </c>
      <c r="E133" s="19">
        <f t="shared" si="107"/>
        <v>1237.2659525068852</v>
      </c>
      <c r="F133" s="19">
        <f t="shared" si="107"/>
        <v>1283.2731528191039</v>
      </c>
      <c r="G133" s="19">
        <f t="shared" si="107"/>
        <v>1338.1433964534181</v>
      </c>
      <c r="H133" s="19">
        <f t="shared" si="107"/>
        <v>1405.9147075084586</v>
      </c>
      <c r="I133" s="19">
        <f t="shared" si="107"/>
        <v>1451.3238371628236</v>
      </c>
      <c r="J133" s="19">
        <f t="shared" si="107"/>
        <v>1468.6717670958874</v>
      </c>
      <c r="K133" s="19">
        <f t="shared" si="107"/>
        <v>1486.0835193492317</v>
      </c>
      <c r="L133" s="19">
        <f t="shared" si="107"/>
        <v>1496.105197567535</v>
      </c>
      <c r="M133" s="19">
        <f t="shared" si="107"/>
        <v>1487.2737472585375</v>
      </c>
      <c r="N133" s="19">
        <f t="shared" si="107"/>
        <v>1483.7731604388853</v>
      </c>
      <c r="O133" s="19">
        <f t="shared" si="107"/>
        <v>1478.7672494471904</v>
      </c>
      <c r="P133" s="19">
        <f t="shared" si="107"/>
        <v>1472.9990137621855</v>
      </c>
      <c r="Q133" s="19">
        <f t="shared" si="107"/>
        <v>1471.7869369618811</v>
      </c>
      <c r="R133" s="19">
        <f t="shared" ref="R133:V133" si="108">SUM(R134,R139,R142)</f>
        <v>1465.9941035110483</v>
      </c>
      <c r="S133" s="19">
        <f t="shared" si="108"/>
        <v>1446.9708029137773</v>
      </c>
      <c r="T133" s="19">
        <f t="shared" si="108"/>
        <v>1428.5809784845669</v>
      </c>
      <c r="U133" s="19">
        <f t="shared" si="108"/>
        <v>1415.9944847429531</v>
      </c>
      <c r="V133" s="19">
        <f t="shared" si="108"/>
        <v>1459.3145187722589</v>
      </c>
      <c r="W133" s="19">
        <f t="shared" ref="W133:Y133" si="109">SUM(W134,W139,W142)</f>
        <v>1488.7559077364983</v>
      </c>
      <c r="X133" s="19">
        <f t="shared" si="109"/>
        <v>1435.2018809493334</v>
      </c>
      <c r="Y133" s="19">
        <f t="shared" si="109"/>
        <v>1407.3604941423046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695.04674765992036</v>
      </c>
      <c r="C134" s="22">
        <f t="shared" ref="C134:Q134" si="111">SUM(C135:C138)</f>
        <v>692.76248201209353</v>
      </c>
      <c r="D134" s="22">
        <f t="shared" si="111"/>
        <v>697.0405355062536</v>
      </c>
      <c r="E134" s="22">
        <f t="shared" si="111"/>
        <v>699.56614624736596</v>
      </c>
      <c r="F134" s="22">
        <f t="shared" si="111"/>
        <v>703.49335724434025</v>
      </c>
      <c r="G134" s="22">
        <f t="shared" si="111"/>
        <v>706.97843774994055</v>
      </c>
      <c r="H134" s="22">
        <f t="shared" si="111"/>
        <v>724.01065104612098</v>
      </c>
      <c r="I134" s="22">
        <f t="shared" si="111"/>
        <v>709.44257916213064</v>
      </c>
      <c r="J134" s="22">
        <f t="shared" si="111"/>
        <v>687.73661757679827</v>
      </c>
      <c r="K134" s="22">
        <f t="shared" si="111"/>
        <v>670.11742602976528</v>
      </c>
      <c r="L134" s="22">
        <f t="shared" si="111"/>
        <v>657.14157456643295</v>
      </c>
      <c r="M134" s="22">
        <f t="shared" si="111"/>
        <v>644.17412933073479</v>
      </c>
      <c r="N134" s="22">
        <f t="shared" si="111"/>
        <v>628.8091086074179</v>
      </c>
      <c r="O134" s="22">
        <f t="shared" si="111"/>
        <v>614.29871550116081</v>
      </c>
      <c r="P134" s="22">
        <f t="shared" si="111"/>
        <v>587.4606904834111</v>
      </c>
      <c r="Q134" s="22">
        <f t="shared" si="111"/>
        <v>580.53647886234376</v>
      </c>
      <c r="R134" s="22">
        <f t="shared" ref="R134:V134" si="112">SUM(R135:R138)</f>
        <v>563.27721241178961</v>
      </c>
      <c r="S134" s="22">
        <f t="shared" si="112"/>
        <v>544.41362853052067</v>
      </c>
      <c r="T134" s="22">
        <f t="shared" si="112"/>
        <v>521.60315603349295</v>
      </c>
      <c r="U134" s="22">
        <f t="shared" si="112"/>
        <v>504.31025336414177</v>
      </c>
      <c r="V134" s="22">
        <f t="shared" si="112"/>
        <v>494.33645956956155</v>
      </c>
      <c r="W134" s="22">
        <f t="shared" ref="W134:Y134" si="113">SUM(W135:W138)</f>
        <v>481.13658049184295</v>
      </c>
      <c r="X134" s="22">
        <f t="shared" si="113"/>
        <v>470.0803149555</v>
      </c>
      <c r="Y134" s="22">
        <f t="shared" si="113"/>
        <v>459.30452942886279</v>
      </c>
      <c r="DA134" s="57"/>
    </row>
    <row r="135" spans="1:105" ht="12" customHeight="1" x14ac:dyDescent="0.25">
      <c r="A135" s="28" t="s">
        <v>32</v>
      </c>
      <c r="B135" s="29">
        <f>B5*1000*11630/RES_summary!B$6</f>
        <v>461.37205392099264</v>
      </c>
      <c r="C135" s="29">
        <f>C5*1000*11630/RES_summary!C$6</f>
        <v>459.92798997882358</v>
      </c>
      <c r="D135" s="29">
        <f>D5*1000*11630/RES_summary!D$6</f>
        <v>459.80346254595366</v>
      </c>
      <c r="E135" s="29">
        <f>E5*1000*11630/RES_summary!E$6</f>
        <v>459.57556368340522</v>
      </c>
      <c r="F135" s="29">
        <f>F5*1000*11630/RES_summary!F$6</f>
        <v>459.54287462496399</v>
      </c>
      <c r="G135" s="29">
        <f>G5*1000*11630/RES_summary!G$6</f>
        <v>459.55880725718816</v>
      </c>
      <c r="H135" s="29">
        <f>H5*1000*11630/RES_summary!H$6</f>
        <v>467.04908448010985</v>
      </c>
      <c r="I135" s="29">
        <f>I5*1000*11630/RES_summary!I$6</f>
        <v>456.59622513915593</v>
      </c>
      <c r="J135" s="29">
        <f>J5*1000*11630/RES_summary!J$6</f>
        <v>440.86957632801006</v>
      </c>
      <c r="K135" s="29">
        <f>K5*1000*11630/RES_summary!K$6</f>
        <v>430.15451846954926</v>
      </c>
      <c r="L135" s="29">
        <f>L5*1000*11630/RES_summary!L$6</f>
        <v>420.07406158182499</v>
      </c>
      <c r="M135" s="29">
        <f>M5*1000*11630/RES_summary!M$6</f>
        <v>414.58035962932308</v>
      </c>
      <c r="N135" s="29">
        <f>N5*1000*11630/RES_summary!N$6</f>
        <v>401.96233126534759</v>
      </c>
      <c r="O135" s="29">
        <f>O5*1000*11630/RES_summary!O$6</f>
        <v>391.93756747311772</v>
      </c>
      <c r="P135" s="29">
        <f>P5*1000*11630/RES_summary!P$6</f>
        <v>373.86811195181434</v>
      </c>
      <c r="Q135" s="29">
        <f>Q5*1000*11630/RES_summary!Q$6</f>
        <v>367.00114364590274</v>
      </c>
      <c r="R135" s="29">
        <f>R5*1000*11630/RES_summary!R$6</f>
        <v>352.71381494659278</v>
      </c>
      <c r="S135" s="29">
        <f>S5*1000*11630/RES_summary!S$6</f>
        <v>335.29421522721805</v>
      </c>
      <c r="T135" s="29">
        <f>T5*1000*11630/RES_summary!T$6</f>
        <v>318.89560902736338</v>
      </c>
      <c r="U135" s="29">
        <f>U5*1000*11630/RES_summary!U$6</f>
        <v>307.9422487873573</v>
      </c>
      <c r="V135" s="29">
        <f>V5*1000*11630/RES_summary!V$6</f>
        <v>299.56003004956693</v>
      </c>
      <c r="W135" s="29">
        <f>W5*1000*11630/RES_summary!W$6</f>
        <v>288.3101810493356</v>
      </c>
      <c r="X135" s="29">
        <f>X5*1000*11630/RES_summary!X$6</f>
        <v>276.85525916646361</v>
      </c>
      <c r="Y135" s="29">
        <f>Y5*1000*11630/RES_summary!Y$6</f>
        <v>264.62526009123616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229.74003728117245</v>
      </c>
      <c r="C136" s="29">
        <f>C6*1000*11630/RES_summary!C$6</f>
        <v>227.7038630385008</v>
      </c>
      <c r="D136" s="29">
        <f>D6*1000*11630/RES_summary!D$6</f>
        <v>230.54574902475707</v>
      </c>
      <c r="E136" s="29">
        <f>E6*1000*11630/RES_summary!E$6</f>
        <v>231.42938687291766</v>
      </c>
      <c r="F136" s="29">
        <f>F6*1000*11630/RES_summary!F$6</f>
        <v>233.36803716491733</v>
      </c>
      <c r="G136" s="29">
        <f>G6*1000*11630/RES_summary!G$6</f>
        <v>234.6768464451244</v>
      </c>
      <c r="H136" s="29">
        <f>H6*1000*11630/RES_summary!H$6</f>
        <v>240.53964751224942</v>
      </c>
      <c r="I136" s="29">
        <f>I6*1000*11630/RES_summary!I$6</f>
        <v>234.76312518594625</v>
      </c>
      <c r="J136" s="29">
        <f>J6*1000*11630/RES_summary!J$6</f>
        <v>227.04941620147179</v>
      </c>
      <c r="K136" s="29">
        <f>K6*1000*11630/RES_summary!K$6</f>
        <v>219.92205271983715</v>
      </c>
      <c r="L136" s="29">
        <f>L6*1000*11630/RES_summary!L$6</f>
        <v>214.04024910305361</v>
      </c>
      <c r="M136" s="29">
        <f>M6*1000*11630/RES_summary!M$6</f>
        <v>207.02217246440838</v>
      </c>
      <c r="N136" s="29">
        <f>N6*1000*11630/RES_summary!N$6</f>
        <v>200.7867245194216</v>
      </c>
      <c r="O136" s="29">
        <f>O6*1000*11630/RES_summary!O$6</f>
        <v>193.03940449723714</v>
      </c>
      <c r="P136" s="29">
        <f>P6*1000*11630/RES_summary!P$6</f>
        <v>183.3877749789439</v>
      </c>
      <c r="Q136" s="29">
        <f>Q6*1000*11630/RES_summary!Q$6</f>
        <v>178.80191837344364</v>
      </c>
      <c r="R136" s="29">
        <f>R6*1000*11630/RES_summary!R$6</f>
        <v>173.98684503047579</v>
      </c>
      <c r="S136" s="29">
        <f>S6*1000*11630/RES_summary!S$6</f>
        <v>170.45021147675044</v>
      </c>
      <c r="T136" s="29">
        <f>T6*1000*11630/RES_summary!T$6</f>
        <v>162.91318713213539</v>
      </c>
      <c r="U136" s="29">
        <f>U6*1000*11630/RES_summary!U$6</f>
        <v>155.27978127905146</v>
      </c>
      <c r="V136" s="29">
        <f>V6*1000*11630/RES_summary!V$6</f>
        <v>150.63311020807521</v>
      </c>
      <c r="W136" s="29">
        <f>W6*1000*11630/RES_summary!W$6</f>
        <v>144.25095886378548</v>
      </c>
      <c r="X136" s="29">
        <f>X6*1000*11630/RES_summary!X$6</f>
        <v>141.73861697492114</v>
      </c>
      <c r="Y136" s="29">
        <f>Y6*1000*11630/RES_summary!Y$6</f>
        <v>139.00947258808111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2.5032336412462866</v>
      </c>
      <c r="C137" s="29">
        <f>C7*1000*11630/RES_summary!C$6</f>
        <v>3.0013151503731392</v>
      </c>
      <c r="D137" s="29">
        <f>D7*1000*11630/RES_summary!D$6</f>
        <v>3.3548165511772563</v>
      </c>
      <c r="E137" s="29">
        <f>E7*1000*11630/RES_summary!E$6</f>
        <v>3.6397285828009531</v>
      </c>
      <c r="F137" s="29">
        <f>F7*1000*11630/RES_summary!F$6</f>
        <v>3.8322589282487849</v>
      </c>
      <c r="G137" s="29">
        <f>G7*1000*11630/RES_summary!G$6</f>
        <v>4.0383120902897423</v>
      </c>
      <c r="H137" s="29">
        <f>H7*1000*11630/RES_summary!H$6</f>
        <v>4.5336371307306402</v>
      </c>
      <c r="I137" s="29">
        <f>I7*1000*11630/RES_summary!I$6</f>
        <v>4.8596138228321006</v>
      </c>
      <c r="J137" s="29">
        <f>J7*1000*11630/RES_summary!J$6</f>
        <v>5.2251201204555953</v>
      </c>
      <c r="K137" s="29">
        <f>K7*1000*11630/RES_summary!K$6</f>
        <v>5.5101768846356318</v>
      </c>
      <c r="L137" s="29">
        <f>L7*1000*11630/RES_summary!L$6</f>
        <v>6.0005640252339711</v>
      </c>
      <c r="M137" s="29">
        <f>M7*1000*11630/RES_summary!M$6</f>
        <v>5.8695108255442321</v>
      </c>
      <c r="N137" s="29">
        <f>N7*1000*11630/RES_summary!N$6</f>
        <v>5.7808522805405076</v>
      </c>
      <c r="O137" s="29">
        <f>O7*1000*11630/RES_summary!O$6</f>
        <v>5.6226458931873262</v>
      </c>
      <c r="P137" s="29">
        <f>P7*1000*11630/RES_summary!P$6</f>
        <v>5.4396640302515875</v>
      </c>
      <c r="Q137" s="29">
        <f>Q7*1000*11630/RES_summary!Q$6</f>
        <v>7.5103810169730609</v>
      </c>
      <c r="R137" s="29">
        <f>R7*1000*11630/RES_summary!R$6</f>
        <v>8.3959877983587159</v>
      </c>
      <c r="S137" s="29">
        <f>S7*1000*11630/RES_summary!S$6</f>
        <v>9.1518957681620332</v>
      </c>
      <c r="T137" s="29">
        <f>T7*1000*11630/RES_summary!T$6</f>
        <v>9.6288546146901766</v>
      </c>
      <c r="U137" s="29">
        <f>U7*1000*11630/RES_summary!U$6</f>
        <v>10.251938494301683</v>
      </c>
      <c r="V137" s="29">
        <f>V7*1000*11630/RES_summary!V$6</f>
        <v>11.131126108343119</v>
      </c>
      <c r="W137" s="29">
        <f>W7*1000*11630/RES_summary!W$6</f>
        <v>12.671633290438981</v>
      </c>
      <c r="X137" s="29">
        <f>X7*1000*11630/RES_summary!X$6</f>
        <v>14.539332193597867</v>
      </c>
      <c r="Y137" s="29">
        <f>Y7*1000*11630/RES_summary!Y$6</f>
        <v>16.969462103878669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1.4314228165089828</v>
      </c>
      <c r="C138" s="29">
        <f>C8*1000*11630/RES_summary!C$6</f>
        <v>2.129313844396076</v>
      </c>
      <c r="D138" s="29">
        <f>D8*1000*11630/RES_summary!D$6</f>
        <v>3.3365073843656488</v>
      </c>
      <c r="E138" s="29">
        <f>E8*1000*11630/RES_summary!E$6</f>
        <v>4.9214671082421564</v>
      </c>
      <c r="F138" s="29">
        <f>F8*1000*11630/RES_summary!F$6</f>
        <v>6.7501865262101477</v>
      </c>
      <c r="G138" s="29">
        <f>G8*1000*11630/RES_summary!G$6</f>
        <v>8.7044719573382583</v>
      </c>
      <c r="H138" s="29">
        <f>H8*1000*11630/RES_summary!H$6</f>
        <v>11.888281923031098</v>
      </c>
      <c r="I138" s="29">
        <f>I8*1000*11630/RES_summary!I$6</f>
        <v>13.223615014196341</v>
      </c>
      <c r="J138" s="29">
        <f>J8*1000*11630/RES_summary!J$6</f>
        <v>14.592504926860945</v>
      </c>
      <c r="K138" s="29">
        <f>K8*1000*11630/RES_summary!K$6</f>
        <v>14.530677955743251</v>
      </c>
      <c r="L138" s="29">
        <f>L8*1000*11630/RES_summary!L$6</f>
        <v>17.026699856320377</v>
      </c>
      <c r="M138" s="29">
        <f>M8*1000*11630/RES_summary!M$6</f>
        <v>16.702086411459078</v>
      </c>
      <c r="N138" s="29">
        <f>N8*1000*11630/RES_summary!N$6</f>
        <v>20.279200542108139</v>
      </c>
      <c r="O138" s="29">
        <f>O8*1000*11630/RES_summary!O$6</f>
        <v>23.6990976376186</v>
      </c>
      <c r="P138" s="29">
        <f>P8*1000*11630/RES_summary!P$6</f>
        <v>24.76513952240121</v>
      </c>
      <c r="Q138" s="29">
        <f>Q8*1000*11630/RES_summary!Q$6</f>
        <v>27.223035826024379</v>
      </c>
      <c r="R138" s="29">
        <f>R8*1000*11630/RES_summary!R$6</f>
        <v>28.180564636362362</v>
      </c>
      <c r="S138" s="29">
        <f>S8*1000*11630/RES_summary!S$6</f>
        <v>29.517306058390183</v>
      </c>
      <c r="T138" s="29">
        <f>T8*1000*11630/RES_summary!T$6</f>
        <v>30.165505259304012</v>
      </c>
      <c r="U138" s="29">
        <f>U8*1000*11630/RES_summary!U$6</f>
        <v>30.83628480343134</v>
      </c>
      <c r="V138" s="29">
        <f>V8*1000*11630/RES_summary!V$6</f>
        <v>33.012193203576302</v>
      </c>
      <c r="W138" s="29">
        <f>W8*1000*11630/RES_summary!W$6</f>
        <v>35.903807288282835</v>
      </c>
      <c r="X138" s="29">
        <f>X8*1000*11630/RES_summary!X$6</f>
        <v>36.947106620517395</v>
      </c>
      <c r="Y138" s="29">
        <f>Y8*1000*11630/RES_summary!Y$6</f>
        <v>38.700334645666914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129.61737554534068</v>
      </c>
      <c r="C139" s="22">
        <f t="shared" ref="C139:Q139" si="115">SUM(C140:C141)</f>
        <v>147.53346018364078</v>
      </c>
      <c r="D139" s="22">
        <f t="shared" si="115"/>
        <v>169.77234760014349</v>
      </c>
      <c r="E139" s="22">
        <f t="shared" si="115"/>
        <v>194.7733945968302</v>
      </c>
      <c r="F139" s="22">
        <f t="shared" si="115"/>
        <v>222.25951495371211</v>
      </c>
      <c r="G139" s="22">
        <f t="shared" si="115"/>
        <v>256.8359715933932</v>
      </c>
      <c r="H139" s="22">
        <f t="shared" si="115"/>
        <v>296.75037336160267</v>
      </c>
      <c r="I139" s="22">
        <f t="shared" si="115"/>
        <v>345.44099960376184</v>
      </c>
      <c r="J139" s="22">
        <f t="shared" si="115"/>
        <v>382.05774923977287</v>
      </c>
      <c r="K139" s="22">
        <f t="shared" si="115"/>
        <v>418.95596497514805</v>
      </c>
      <c r="L139" s="22">
        <f t="shared" si="115"/>
        <v>443.15137387447669</v>
      </c>
      <c r="M139" s="22">
        <f t="shared" si="115"/>
        <v>458.21107499194102</v>
      </c>
      <c r="N139" s="22">
        <f t="shared" si="115"/>
        <v>477.45973815364778</v>
      </c>
      <c r="O139" s="22">
        <f t="shared" si="115"/>
        <v>491.05919985507956</v>
      </c>
      <c r="P139" s="22">
        <f t="shared" si="115"/>
        <v>515.10279584164562</v>
      </c>
      <c r="Q139" s="22">
        <f t="shared" si="115"/>
        <v>526.9939815860555</v>
      </c>
      <c r="R139" s="22">
        <f t="shared" ref="R139:V139" si="116">SUM(R140:R141)</f>
        <v>544.15466228528271</v>
      </c>
      <c r="S139" s="22">
        <f t="shared" si="116"/>
        <v>555.71168682161897</v>
      </c>
      <c r="T139" s="22">
        <f t="shared" si="116"/>
        <v>571.20181128771424</v>
      </c>
      <c r="U139" s="22">
        <f t="shared" si="116"/>
        <v>585.26745519904671</v>
      </c>
      <c r="V139" s="22">
        <f t="shared" si="116"/>
        <v>624.63526918739456</v>
      </c>
      <c r="W139" s="22">
        <f t="shared" ref="W139:Y139" si="117">SUM(W140:W141)</f>
        <v>661.5273573277708</v>
      </c>
      <c r="X139" s="22">
        <f t="shared" si="117"/>
        <v>637.88151878711437</v>
      </c>
      <c r="Y139" s="22">
        <f t="shared" si="117"/>
        <v>634.95075618169983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125.30129450436097</v>
      </c>
      <c r="C140" s="29">
        <f>C10*1000*11630/RES_summary!C$6</f>
        <v>140.53508120596345</v>
      </c>
      <c r="D140" s="29">
        <f>D10*1000*11630/RES_summary!D$6</f>
        <v>160.52399689893747</v>
      </c>
      <c r="E140" s="29">
        <f>E10*1000*11630/RES_summary!E$6</f>
        <v>181.1383185803343</v>
      </c>
      <c r="F140" s="29">
        <f>F10*1000*11630/RES_summary!F$6</f>
        <v>197.76839355972112</v>
      </c>
      <c r="G140" s="29">
        <f>G10*1000*11630/RES_summary!G$6</f>
        <v>215.3337502659196</v>
      </c>
      <c r="H140" s="29">
        <f>H10*1000*11630/RES_summary!H$6</f>
        <v>239.14254959911622</v>
      </c>
      <c r="I140" s="29">
        <f>I10*1000*11630/RES_summary!I$6</f>
        <v>270.67889190585316</v>
      </c>
      <c r="J140" s="29">
        <f>J10*1000*11630/RES_summary!J$6</f>
        <v>294.19579498656759</v>
      </c>
      <c r="K140" s="29">
        <f>K10*1000*11630/RES_summary!K$6</f>
        <v>320.26328735960305</v>
      </c>
      <c r="L140" s="29">
        <f>L10*1000*11630/RES_summary!L$6</f>
        <v>335.93219970708788</v>
      </c>
      <c r="M140" s="29">
        <f>M10*1000*11630/RES_summary!M$6</f>
        <v>343.84326761038034</v>
      </c>
      <c r="N140" s="29">
        <f>N10*1000*11630/RES_summary!N$6</f>
        <v>356.22123452857022</v>
      </c>
      <c r="O140" s="29">
        <f>O10*1000*11630/RES_summary!O$6</f>
        <v>363.39577493539605</v>
      </c>
      <c r="P140" s="29">
        <f>P10*1000*11630/RES_summary!P$6</f>
        <v>381.04407032601972</v>
      </c>
      <c r="Q140" s="29">
        <f>Q10*1000*11630/RES_summary!Q$6</f>
        <v>382.50934207573448</v>
      </c>
      <c r="R140" s="29">
        <f>R10*1000*11630/RES_summary!R$6</f>
        <v>387.21356970911</v>
      </c>
      <c r="S140" s="29">
        <f>S10*1000*11630/RES_summary!S$6</f>
        <v>387.60263638364597</v>
      </c>
      <c r="T140" s="29">
        <f>T10*1000*11630/RES_summary!T$6</f>
        <v>393.58960672582828</v>
      </c>
      <c r="U140" s="29">
        <f>U10*1000*11630/RES_summary!U$6</f>
        <v>398.59112895065283</v>
      </c>
      <c r="V140" s="29">
        <f>V10*1000*11630/RES_summary!V$6</f>
        <v>416.2799106691877</v>
      </c>
      <c r="W140" s="29">
        <f>W10*1000*11630/RES_summary!W$6</f>
        <v>435.8763056022367</v>
      </c>
      <c r="X140" s="29">
        <f>X10*1000*11630/RES_summary!X$6</f>
        <v>413.12302647751062</v>
      </c>
      <c r="Y140" s="29">
        <f>Y10*1000*11630/RES_summary!Y$6</f>
        <v>409.65584372486887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4.3160810409797046</v>
      </c>
      <c r="C141" s="29">
        <f>C11*1000*11630/RES_summary!C$6</f>
        <v>6.9983789776773353</v>
      </c>
      <c r="D141" s="29">
        <f>D11*1000*11630/RES_summary!D$6</f>
        <v>9.2483507012060233</v>
      </c>
      <c r="E141" s="29">
        <f>E11*1000*11630/RES_summary!E$6</f>
        <v>13.63507601649591</v>
      </c>
      <c r="F141" s="29">
        <f>F11*1000*11630/RES_summary!F$6</f>
        <v>24.491121393990987</v>
      </c>
      <c r="G141" s="29">
        <f>G11*1000*11630/RES_summary!G$6</f>
        <v>41.50222132747362</v>
      </c>
      <c r="H141" s="29">
        <f>H11*1000*11630/RES_summary!H$6</f>
        <v>57.607823762486454</v>
      </c>
      <c r="I141" s="29">
        <f>I11*1000*11630/RES_summary!I$6</f>
        <v>74.762107697908689</v>
      </c>
      <c r="J141" s="29">
        <f>J11*1000*11630/RES_summary!J$6</f>
        <v>87.861954253205298</v>
      </c>
      <c r="K141" s="29">
        <f>K11*1000*11630/RES_summary!K$6</f>
        <v>98.692677615545023</v>
      </c>
      <c r="L141" s="29">
        <f>L11*1000*11630/RES_summary!L$6</f>
        <v>107.2191741673888</v>
      </c>
      <c r="M141" s="29">
        <f>M11*1000*11630/RES_summary!M$6</f>
        <v>114.36780738156065</v>
      </c>
      <c r="N141" s="29">
        <f>N11*1000*11630/RES_summary!N$6</f>
        <v>121.23850362507753</v>
      </c>
      <c r="O141" s="29">
        <f>O11*1000*11630/RES_summary!O$6</f>
        <v>127.66342491968351</v>
      </c>
      <c r="P141" s="29">
        <f>P11*1000*11630/RES_summary!P$6</f>
        <v>134.05872551562587</v>
      </c>
      <c r="Q141" s="29">
        <f>Q11*1000*11630/RES_summary!Q$6</f>
        <v>144.48463951032096</v>
      </c>
      <c r="R141" s="29">
        <f>R11*1000*11630/RES_summary!R$6</f>
        <v>156.94109257617274</v>
      </c>
      <c r="S141" s="29">
        <f>S11*1000*11630/RES_summary!S$6</f>
        <v>168.10905043797305</v>
      </c>
      <c r="T141" s="29">
        <f>T11*1000*11630/RES_summary!T$6</f>
        <v>177.6122045618859</v>
      </c>
      <c r="U141" s="29">
        <f>U11*1000*11630/RES_summary!U$6</f>
        <v>186.67632624839391</v>
      </c>
      <c r="V141" s="29">
        <f>V11*1000*11630/RES_summary!V$6</f>
        <v>208.35535851820688</v>
      </c>
      <c r="W141" s="29">
        <f>W11*1000*11630/RES_summary!W$6</f>
        <v>225.65105172553413</v>
      </c>
      <c r="X141" s="29">
        <f>X11*1000*11630/RES_summary!X$6</f>
        <v>224.75849230960375</v>
      </c>
      <c r="Y141" s="29">
        <f>Y11*1000*11630/RES_summary!Y$6</f>
        <v>225.29491245683096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294.16465793718601</v>
      </c>
      <c r="C142" s="22">
        <f t="shared" ref="C142:Q142" si="119">SUM(C143:C144)</f>
        <v>311.14428416327024</v>
      </c>
      <c r="D142" s="22">
        <f t="shared" si="119"/>
        <v>326.73522549538779</v>
      </c>
      <c r="E142" s="22">
        <f t="shared" si="119"/>
        <v>342.92641166268913</v>
      </c>
      <c r="F142" s="22">
        <f t="shared" si="119"/>
        <v>357.52028062105148</v>
      </c>
      <c r="G142" s="22">
        <f t="shared" si="119"/>
        <v>374.32898711008443</v>
      </c>
      <c r="H142" s="22">
        <f t="shared" si="119"/>
        <v>385.15368310073501</v>
      </c>
      <c r="I142" s="22">
        <f t="shared" si="119"/>
        <v>396.44025839693114</v>
      </c>
      <c r="J142" s="22">
        <f t="shared" si="119"/>
        <v>398.87740027931625</v>
      </c>
      <c r="K142" s="22">
        <f t="shared" si="119"/>
        <v>397.0101283443181</v>
      </c>
      <c r="L142" s="22">
        <f t="shared" si="119"/>
        <v>395.81224912662537</v>
      </c>
      <c r="M142" s="22">
        <f t="shared" si="119"/>
        <v>384.88854293586184</v>
      </c>
      <c r="N142" s="22">
        <f t="shared" si="119"/>
        <v>377.50431367781971</v>
      </c>
      <c r="O142" s="22">
        <f t="shared" si="119"/>
        <v>373.40933409094987</v>
      </c>
      <c r="P142" s="22">
        <f t="shared" si="119"/>
        <v>370.435527437129</v>
      </c>
      <c r="Q142" s="22">
        <f t="shared" si="119"/>
        <v>364.25647651348174</v>
      </c>
      <c r="R142" s="22">
        <f t="shared" ref="R142:V142" si="120">SUM(R143:R144)</f>
        <v>358.56222881397588</v>
      </c>
      <c r="S142" s="22">
        <f t="shared" si="120"/>
        <v>346.8454875616377</v>
      </c>
      <c r="T142" s="22">
        <f t="shared" si="120"/>
        <v>335.77601116335961</v>
      </c>
      <c r="U142" s="22">
        <f t="shared" si="120"/>
        <v>326.41677617976467</v>
      </c>
      <c r="V142" s="22">
        <f t="shared" si="120"/>
        <v>340.34279001530291</v>
      </c>
      <c r="W142" s="22">
        <f t="shared" ref="W142:Y142" si="121">SUM(W143:W144)</f>
        <v>346.09196991688458</v>
      </c>
      <c r="X142" s="22">
        <f t="shared" si="121"/>
        <v>327.24004720671917</v>
      </c>
      <c r="Y142" s="22">
        <f t="shared" si="121"/>
        <v>313.10520853174182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232.22876756823115</v>
      </c>
      <c r="C143" s="31">
        <f>C13*1000*11630/RES_summary!C$6</f>
        <v>242.30641743897712</v>
      </c>
      <c r="D143" s="31">
        <f>D13*1000*11630/RES_summary!D$6</f>
        <v>251.93892299111602</v>
      </c>
      <c r="E143" s="31">
        <f>E13*1000*11630/RES_summary!E$6</f>
        <v>261.85129176556626</v>
      </c>
      <c r="F143" s="31">
        <f>F13*1000*11630/RES_summary!F$6</f>
        <v>270.51482522835573</v>
      </c>
      <c r="G143" s="31">
        <f>G13*1000*11630/RES_summary!G$6</f>
        <v>278.35336255554654</v>
      </c>
      <c r="H143" s="31">
        <f>H13*1000*11630/RES_summary!H$6</f>
        <v>282.54116538063653</v>
      </c>
      <c r="I143" s="31">
        <f>I13*1000*11630/RES_summary!I$6</f>
        <v>285.31693508991145</v>
      </c>
      <c r="J143" s="31">
        <f>J13*1000*11630/RES_summary!J$6</f>
        <v>281.91701239003447</v>
      </c>
      <c r="K143" s="31">
        <f>K13*1000*11630/RES_summary!K$6</f>
        <v>273.48781716423269</v>
      </c>
      <c r="L143" s="31">
        <f>L13*1000*11630/RES_summary!L$6</f>
        <v>268.07047473846404</v>
      </c>
      <c r="M143" s="31">
        <f>M13*1000*11630/RES_summary!M$6</f>
        <v>255.97658858303748</v>
      </c>
      <c r="N143" s="31">
        <f>N13*1000*11630/RES_summary!N$6</f>
        <v>244.57445883353262</v>
      </c>
      <c r="O143" s="31">
        <f>O13*1000*11630/RES_summary!O$6</f>
        <v>238.23200664272215</v>
      </c>
      <c r="P143" s="31">
        <f>P13*1000*11630/RES_summary!P$6</f>
        <v>231.56688769799428</v>
      </c>
      <c r="Q143" s="31">
        <f>Q13*1000*11630/RES_summary!Q$6</f>
        <v>221.15182282097624</v>
      </c>
      <c r="R143" s="31">
        <f>R13*1000*11630/RES_summary!R$6</f>
        <v>209.60686044790629</v>
      </c>
      <c r="S143" s="31">
        <f>S13*1000*11630/RES_summary!S$6</f>
        <v>195.35712585749971</v>
      </c>
      <c r="T143" s="31">
        <f>T13*1000*11630/RES_summary!T$6</f>
        <v>178.1247830679483</v>
      </c>
      <c r="U143" s="31">
        <f>U13*1000*11630/RES_summary!U$6</f>
        <v>163.40489731939846</v>
      </c>
      <c r="V143" s="31">
        <f>V13*1000*11630/RES_summary!V$6</f>
        <v>162.85166442001164</v>
      </c>
      <c r="W143" s="31">
        <f>W13*1000*11630/RES_summary!W$6</f>
        <v>161.10738844867456</v>
      </c>
      <c r="X143" s="31">
        <f>X13*1000*11630/RES_summary!X$6</f>
        <v>147.79774789215722</v>
      </c>
      <c r="Y143" s="31">
        <f>Y13*1000*11630/RES_summary!Y$6</f>
        <v>136.49241954845763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61.935890368954887</v>
      </c>
      <c r="C144" s="33">
        <f>C14*1000*11630/RES_summary!C$6</f>
        <v>68.837866724293136</v>
      </c>
      <c r="D144" s="33">
        <f>D14*1000*11630/RES_summary!D$6</f>
        <v>74.796302504271807</v>
      </c>
      <c r="E144" s="33">
        <f>E14*1000*11630/RES_summary!E$6</f>
        <v>81.075119897122903</v>
      </c>
      <c r="F144" s="33">
        <f>F14*1000*11630/RES_summary!F$6</f>
        <v>87.005455392695779</v>
      </c>
      <c r="G144" s="33">
        <f>G14*1000*11630/RES_summary!G$6</f>
        <v>95.975624554537887</v>
      </c>
      <c r="H144" s="33">
        <f>H14*1000*11630/RES_summary!H$6</f>
        <v>102.61251772009847</v>
      </c>
      <c r="I144" s="33">
        <f>I14*1000*11630/RES_summary!I$6</f>
        <v>111.12332330701969</v>
      </c>
      <c r="J144" s="33">
        <f>J14*1000*11630/RES_summary!J$6</f>
        <v>116.96038788928175</v>
      </c>
      <c r="K144" s="33">
        <f>K14*1000*11630/RES_summary!K$6</f>
        <v>123.52231118008544</v>
      </c>
      <c r="L144" s="33">
        <f>L14*1000*11630/RES_summary!L$6</f>
        <v>127.74177438816136</v>
      </c>
      <c r="M144" s="33">
        <f>M14*1000*11630/RES_summary!M$6</f>
        <v>128.91195435282435</v>
      </c>
      <c r="N144" s="33">
        <f>N14*1000*11630/RES_summary!N$6</f>
        <v>132.92985484428706</v>
      </c>
      <c r="O144" s="33">
        <f>O14*1000*11630/RES_summary!O$6</f>
        <v>135.17732744822771</v>
      </c>
      <c r="P144" s="33">
        <f>P14*1000*11630/RES_summary!P$6</f>
        <v>138.86863973913472</v>
      </c>
      <c r="Q144" s="33">
        <f>Q14*1000*11630/RES_summary!Q$6</f>
        <v>143.10465369250551</v>
      </c>
      <c r="R144" s="33">
        <f>R14*1000*11630/RES_summary!R$6</f>
        <v>148.95536836606959</v>
      </c>
      <c r="S144" s="33">
        <f>S14*1000*11630/RES_summary!S$6</f>
        <v>151.48836170413801</v>
      </c>
      <c r="T144" s="33">
        <f>T14*1000*11630/RES_summary!T$6</f>
        <v>157.65122809541128</v>
      </c>
      <c r="U144" s="33">
        <f>U14*1000*11630/RES_summary!U$6</f>
        <v>163.01187886036621</v>
      </c>
      <c r="V144" s="33">
        <f>V14*1000*11630/RES_summary!V$6</f>
        <v>177.49112559529127</v>
      </c>
      <c r="W144" s="33">
        <f>W14*1000*11630/RES_summary!W$6</f>
        <v>184.98458146821002</v>
      </c>
      <c r="X144" s="33">
        <f>X14*1000*11630/RES_summary!X$6</f>
        <v>179.44229931456192</v>
      </c>
      <c r="Y144" s="33">
        <f>Y14*1000*11630/RES_summary!Y$6</f>
        <v>176.61278898328416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34.66903536083165</v>
      </c>
      <c r="C3" s="49">
        <f t="shared" ref="C3:W3" si="0">C5*C11/11630</f>
        <v>34.581681057004488</v>
      </c>
      <c r="D3" s="49">
        <f t="shared" si="0"/>
        <v>34.533058692341029</v>
      </c>
      <c r="E3" s="49">
        <f t="shared" si="0"/>
        <v>34.639312741974464</v>
      </c>
      <c r="F3" s="49">
        <f t="shared" si="0"/>
        <v>34.743575054685088</v>
      </c>
      <c r="G3" s="49">
        <f t="shared" si="0"/>
        <v>34.793620107350371</v>
      </c>
      <c r="H3" s="49">
        <f t="shared" si="0"/>
        <v>34.745319483893731</v>
      </c>
      <c r="I3" s="49">
        <f t="shared" si="0"/>
        <v>33.716745601200117</v>
      </c>
      <c r="J3" s="49">
        <f t="shared" si="0"/>
        <v>32.672832929280787</v>
      </c>
      <c r="K3" s="49">
        <f t="shared" si="0"/>
        <v>32.321581200689764</v>
      </c>
      <c r="L3" s="49">
        <f t="shared" si="0"/>
        <v>31.097183394196275</v>
      </c>
      <c r="M3" s="49">
        <f t="shared" si="0"/>
        <v>30.62298004639467</v>
      </c>
      <c r="N3" s="49">
        <f t="shared" si="0"/>
        <v>29.496638731480918</v>
      </c>
      <c r="O3" s="49">
        <f t="shared" si="0"/>
        <v>28.585088583941381</v>
      </c>
      <c r="P3" s="49">
        <f t="shared" si="0"/>
        <v>27.3094100142137</v>
      </c>
      <c r="Q3" s="49">
        <f t="shared" si="0"/>
        <v>26.201546481370784</v>
      </c>
      <c r="R3" s="49">
        <f t="shared" si="0"/>
        <v>25.090083414326017</v>
      </c>
      <c r="S3" s="49">
        <f t="shared" si="0"/>
        <v>24.306985476735601</v>
      </c>
      <c r="T3" s="49">
        <f t="shared" si="0"/>
        <v>23.335179335555626</v>
      </c>
      <c r="U3" s="49">
        <f t="shared" si="0"/>
        <v>22.675034904603308</v>
      </c>
      <c r="V3" s="49">
        <f t="shared" si="0"/>
        <v>21.560775208383564</v>
      </c>
      <c r="W3" s="49">
        <f t="shared" si="0"/>
        <v>20.748640062139412</v>
      </c>
      <c r="X3" s="49">
        <f t="shared" ref="X3:Y3" si="1">X5*X11/11630</f>
        <v>19.934340428540263</v>
      </c>
      <c r="Y3" s="49">
        <f t="shared" si="1"/>
        <v>19.343264626631239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46.027497859186347</v>
      </c>
      <c r="C5" s="49">
        <f t="shared" ref="C5:W5" si="2">C7*C13/1000000</f>
        <v>45.911524051708035</v>
      </c>
      <c r="D5" s="49">
        <f t="shared" si="2"/>
        <v>45.846971757069227</v>
      </c>
      <c r="E5" s="49">
        <f t="shared" si="2"/>
        <v>45.988037350361097</v>
      </c>
      <c r="F5" s="49">
        <f t="shared" si="2"/>
        <v>46.126458662784003</v>
      </c>
      <c r="G5" s="49">
        <f t="shared" si="2"/>
        <v>46.192899754393274</v>
      </c>
      <c r="H5" s="49">
        <f t="shared" si="2"/>
        <v>46.128774611607803</v>
      </c>
      <c r="I5" s="49">
        <f t="shared" si="2"/>
        <v>44.763213623511135</v>
      </c>
      <c r="J5" s="49">
        <f t="shared" si="2"/>
        <v>43.37728846661367</v>
      </c>
      <c r="K5" s="49">
        <f t="shared" si="2"/>
        <v>42.910957689956867</v>
      </c>
      <c r="L5" s="49">
        <f t="shared" si="2"/>
        <v>41.285415853253738</v>
      </c>
      <c r="M5" s="49">
        <f t="shared" si="2"/>
        <v>40.655851362964626</v>
      </c>
      <c r="N5" s="49">
        <f t="shared" si="2"/>
        <v>39.160491831863382</v>
      </c>
      <c r="O5" s="49">
        <f t="shared" si="2"/>
        <v>37.950294546945038</v>
      </c>
      <c r="P5" s="49">
        <f t="shared" si="2"/>
        <v>36.256671057683278</v>
      </c>
      <c r="Q5" s="49">
        <f t="shared" si="2"/>
        <v>34.785843102550501</v>
      </c>
      <c r="R5" s="49">
        <f t="shared" si="2"/>
        <v>33.310236313768456</v>
      </c>
      <c r="S5" s="49">
        <f t="shared" si="2"/>
        <v>32.270575467401279</v>
      </c>
      <c r="T5" s="49">
        <f t="shared" si="2"/>
        <v>30.980380784533338</v>
      </c>
      <c r="U5" s="49">
        <f t="shared" si="2"/>
        <v>30.103956157595494</v>
      </c>
      <c r="V5" s="49">
        <f t="shared" si="2"/>
        <v>28.624636492408786</v>
      </c>
      <c r="W5" s="49">
        <f t="shared" si="2"/>
        <v>27.546425105328936</v>
      </c>
      <c r="X5" s="49">
        <f t="shared" ref="X5:Y5" si="3">X7*X13/1000000</f>
        <v>26.465340089488965</v>
      </c>
      <c r="Y5" s="49">
        <f t="shared" si="3"/>
        <v>25.680612740607465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796372</v>
      </c>
      <c r="C7" s="35">
        <v>806245</v>
      </c>
      <c r="D7" s="35">
        <v>820000</v>
      </c>
      <c r="E7" s="35">
        <v>841674</v>
      </c>
      <c r="F7" s="35">
        <v>865868</v>
      </c>
      <c r="G7" s="35">
        <v>890497</v>
      </c>
      <c r="H7" s="35">
        <v>913645</v>
      </c>
      <c r="I7" s="35">
        <v>902601</v>
      </c>
      <c r="J7" s="35">
        <v>892927</v>
      </c>
      <c r="K7" s="35">
        <v>914070</v>
      </c>
      <c r="L7" s="35">
        <v>900547</v>
      </c>
      <c r="M7" s="35">
        <v>921761</v>
      </c>
      <c r="N7" s="35">
        <v>915728</v>
      </c>
      <c r="O7" s="35">
        <v>921578</v>
      </c>
      <c r="P7" s="35">
        <v>911535</v>
      </c>
      <c r="Q7" s="35">
        <v>913339</v>
      </c>
      <c r="R7" s="35">
        <v>916670</v>
      </c>
      <c r="S7" s="35">
        <v>939815</v>
      </c>
      <c r="T7" s="35">
        <v>953898</v>
      </c>
      <c r="U7" s="35">
        <v>965021</v>
      </c>
      <c r="V7" s="35">
        <v>948397</v>
      </c>
      <c r="W7" s="35">
        <v>953482</v>
      </c>
      <c r="X7" s="35">
        <v>958944</v>
      </c>
      <c r="Y7" s="35">
        <v>978477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51746.046054044156</v>
      </c>
      <c r="D8" s="52">
        <v>55897.384394292487</v>
      </c>
      <c r="E8" s="52">
        <v>64087.455188908731</v>
      </c>
      <c r="F8" s="52">
        <v>66880.269581490429</v>
      </c>
      <c r="G8" s="52">
        <v>67589.838787314016</v>
      </c>
      <c r="H8" s="52">
        <v>66385.174093795358</v>
      </c>
      <c r="I8" s="52">
        <v>32471.286860954016</v>
      </c>
      <c r="J8" s="52">
        <v>34121.188521880191</v>
      </c>
      <c r="K8" s="52">
        <v>65219.890583204338</v>
      </c>
      <c r="L8" s="52">
        <v>30837.4046255711</v>
      </c>
      <c r="M8" s="52">
        <v>65859.742304114392</v>
      </c>
      <c r="N8" s="52">
        <v>38899.915348937269</v>
      </c>
      <c r="O8" s="52">
        <v>51071.935565593652</v>
      </c>
      <c r="P8" s="52">
        <v>35469.814835574012</v>
      </c>
      <c r="Q8" s="52">
        <v>47609.565116793732</v>
      </c>
      <c r="R8" s="52">
        <v>49431.198444084381</v>
      </c>
      <c r="S8" s="52">
        <v>69541.726929688826</v>
      </c>
      <c r="T8" s="52">
        <v>60778.162763759028</v>
      </c>
      <c r="U8" s="52">
        <v>62869.046054044156</v>
      </c>
      <c r="V8" s="52">
        <v>39273.384394292487</v>
      </c>
      <c r="W8" s="52">
        <v>69172.455188908731</v>
      </c>
      <c r="X8" s="52">
        <v>72342.269581490429</v>
      </c>
      <c r="Y8" s="52">
        <v>87122.838787314016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41873.046054044156</v>
      </c>
      <c r="D9" s="36">
        <v>42142.384394292487</v>
      </c>
      <c r="E9" s="36">
        <v>42413.455188908731</v>
      </c>
      <c r="F9" s="36">
        <v>42686.269581490429</v>
      </c>
      <c r="G9" s="36">
        <v>42960.838787314016</v>
      </c>
      <c r="H9" s="36">
        <v>43237.174093795358</v>
      </c>
      <c r="I9" s="36">
        <v>43515.286860954016</v>
      </c>
      <c r="J9" s="36">
        <v>43795.188521880191</v>
      </c>
      <c r="K9" s="36">
        <v>44076.890583204338</v>
      </c>
      <c r="L9" s="36">
        <v>44360.4046255711</v>
      </c>
      <c r="M9" s="36">
        <v>44645.742304114392</v>
      </c>
      <c r="N9" s="36">
        <v>44932.915348937269</v>
      </c>
      <c r="O9" s="36">
        <v>45221.935565593652</v>
      </c>
      <c r="P9" s="36">
        <v>45512.814835574012</v>
      </c>
      <c r="Q9" s="36">
        <v>45805.565116793732</v>
      </c>
      <c r="R9" s="36">
        <v>46100.198444084381</v>
      </c>
      <c r="S9" s="36">
        <v>46396.726929688826</v>
      </c>
      <c r="T9" s="36">
        <v>46695.162763759028</v>
      </c>
      <c r="U9" s="36">
        <v>51746.046054044156</v>
      </c>
      <c r="V9" s="36">
        <v>55897.384394292487</v>
      </c>
      <c r="W9" s="36">
        <v>64087.455188908731</v>
      </c>
      <c r="X9" s="36">
        <v>66880.269581490429</v>
      </c>
      <c r="Y9" s="36">
        <v>67589.838787314016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8759.9999999999945</v>
      </c>
      <c r="D11" s="54">
        <v>8759.9999999999945</v>
      </c>
      <c r="E11" s="54">
        <v>8759.9999999999964</v>
      </c>
      <c r="F11" s="54">
        <v>8759.9999999999927</v>
      </c>
      <c r="G11" s="54">
        <v>8759.9999999999945</v>
      </c>
      <c r="H11" s="54">
        <v>8759.9999999999945</v>
      </c>
      <c r="I11" s="54">
        <v>8759.9999999999964</v>
      </c>
      <c r="J11" s="54">
        <v>8759.9999999999964</v>
      </c>
      <c r="K11" s="54">
        <v>8759.9999999999964</v>
      </c>
      <c r="L11" s="54">
        <v>8759.9999999999982</v>
      </c>
      <c r="M11" s="54">
        <v>8759.9999999999964</v>
      </c>
      <c r="N11" s="54">
        <v>8759.9999999999964</v>
      </c>
      <c r="O11" s="54">
        <v>8759.9999999999927</v>
      </c>
      <c r="P11" s="54">
        <v>8759.9999999999945</v>
      </c>
      <c r="Q11" s="54">
        <v>8759.9999999999945</v>
      </c>
      <c r="R11" s="54">
        <v>8759.9999999999964</v>
      </c>
      <c r="S11" s="54">
        <v>8759.9999999999945</v>
      </c>
      <c r="T11" s="54">
        <v>8759.9999999999964</v>
      </c>
      <c r="U11" s="54">
        <v>8759.9999999999982</v>
      </c>
      <c r="V11" s="54">
        <v>8759.9999999999964</v>
      </c>
      <c r="W11" s="54">
        <v>8759.9999999999964</v>
      </c>
      <c r="X11" s="54">
        <v>8759.9999999999964</v>
      </c>
      <c r="Y11" s="54">
        <v>8759.9999999999964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57.796479357870872</v>
      </c>
      <c r="C13" s="35">
        <v>56.944879102143936</v>
      </c>
      <c r="D13" s="35">
        <v>55.910941167157596</v>
      </c>
      <c r="E13" s="35">
        <v>54.63877623683409</v>
      </c>
      <c r="F13" s="35">
        <v>53.271929050136976</v>
      </c>
      <c r="G13" s="35">
        <v>51.873167180117697</v>
      </c>
      <c r="H13" s="35">
        <v>50.488728785915541</v>
      </c>
      <c r="I13" s="35">
        <v>49.593578584015681</v>
      </c>
      <c r="J13" s="35">
        <v>48.578762280246508</v>
      </c>
      <c r="K13" s="35">
        <v>46.944936044238261</v>
      </c>
      <c r="L13" s="35">
        <v>45.844820818073615</v>
      </c>
      <c r="M13" s="35">
        <v>44.106716776870165</v>
      </c>
      <c r="N13" s="35">
        <v>42.764327214919035</v>
      </c>
      <c r="O13" s="35">
        <v>41.179688042623667</v>
      </c>
      <c r="P13" s="35">
        <v>39.775401995187536</v>
      </c>
      <c r="Q13" s="35">
        <v>38.086453225527983</v>
      </c>
      <c r="R13" s="35">
        <v>36.338307475720221</v>
      </c>
      <c r="S13" s="35">
        <v>34.337157278189089</v>
      </c>
      <c r="T13" s="35">
        <v>32.477666149350704</v>
      </c>
      <c r="U13" s="35">
        <v>31.195130631971214</v>
      </c>
      <c r="V13" s="35">
        <v>30.182124671850275</v>
      </c>
      <c r="W13" s="35">
        <v>28.890346231317356</v>
      </c>
      <c r="X13" s="35">
        <v>27.598420856159446</v>
      </c>
      <c r="Y13" s="35">
        <v>26.24549451914298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44.527862709142347</v>
      </c>
      <c r="D14" s="36">
        <v>42.419322134498472</v>
      </c>
      <c r="E14" s="36">
        <v>40.451192405315801</v>
      </c>
      <c r="F14" s="36">
        <v>38.958237271745872</v>
      </c>
      <c r="G14" s="36">
        <v>37.719076854131849</v>
      </c>
      <c r="H14" s="36">
        <v>36.677335420994474</v>
      </c>
      <c r="I14" s="36">
        <v>35.399563794205548</v>
      </c>
      <c r="J14" s="36">
        <v>33.565142426004158</v>
      </c>
      <c r="K14" s="36">
        <v>31.909871382557053</v>
      </c>
      <c r="L14" s="36">
        <v>30.428415910442755</v>
      </c>
      <c r="M14" s="36">
        <v>29.620556730990874</v>
      </c>
      <c r="N14" s="36">
        <v>28.318950657630857</v>
      </c>
      <c r="O14" s="36">
        <v>27.480285698569599</v>
      </c>
      <c r="P14" s="36">
        <v>26.412795731921424</v>
      </c>
      <c r="Q14" s="36">
        <v>24.712942467113209</v>
      </c>
      <c r="R14" s="36">
        <v>24.050041601358245</v>
      </c>
      <c r="S14" s="36">
        <v>23.610380362820553</v>
      </c>
      <c r="T14" s="36">
        <v>23.176438113065508</v>
      </c>
      <c r="U14" s="36">
        <v>22.709366486494471</v>
      </c>
      <c r="V14" s="36">
        <v>22.707732059890368</v>
      </c>
      <c r="W14" s="36">
        <v>21.890253705734313</v>
      </c>
      <c r="X14" s="36">
        <v>21.072775351578262</v>
      </c>
      <c r="Y14" s="36">
        <v>20.255296997422207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0.91126731714796716</v>
      </c>
      <c r="C16" s="44">
        <f>C7/RES_summary!C$6</f>
        <v>0.92200029275477668</v>
      </c>
      <c r="D16" s="44">
        <f>D7/RES_summary!D$6</f>
        <v>0.93879621138485037</v>
      </c>
      <c r="E16" s="44">
        <f>E7/RES_summary!E$6</f>
        <v>0.96017823794948787</v>
      </c>
      <c r="F16" s="44">
        <f>F7/RES_summary!F$6</f>
        <v>0.98474437097540946</v>
      </c>
      <c r="G16" s="44">
        <f>G7/RES_summary!G$6</f>
        <v>1.0113331016515279</v>
      </c>
      <c r="H16" s="44">
        <f>H7/RES_summary!H$6</f>
        <v>1.0560001571901794</v>
      </c>
      <c r="I16" s="44">
        <f>I7/RES_summary!I$6</f>
        <v>1.0510001141124496</v>
      </c>
      <c r="J16" s="44">
        <f>J7/RES_summary!J$6</f>
        <v>1.0359995776767348</v>
      </c>
      <c r="K16" s="44">
        <f>K7/RES_summary!K$6</f>
        <v>1.0459998718347767</v>
      </c>
      <c r="L16" s="44">
        <f>L7/RES_summary!L$6</f>
        <v>1.0459995075173298</v>
      </c>
      <c r="M16" s="44">
        <f>M7/RES_summary!M$6</f>
        <v>1.0730004074268087</v>
      </c>
      <c r="N16" s="44">
        <f>N7/RES_summary!N$6</f>
        <v>1.0729997140942176</v>
      </c>
      <c r="O16" s="44">
        <f>O7/RES_summary!O$6</f>
        <v>1.0865000094316488</v>
      </c>
      <c r="P16" s="44">
        <f>P7/RES_summary!P$6</f>
        <v>1.0730000470854129</v>
      </c>
      <c r="Q16" s="44">
        <f>Q7/RES_summary!Q$6</f>
        <v>1.1000002408744707</v>
      </c>
      <c r="R16" s="44">
        <f>R7/RES_summary!R$6</f>
        <v>1.1080354844051623</v>
      </c>
      <c r="S16" s="44">
        <f>S7/RES_summary!S$6</f>
        <v>1.1146990135343982</v>
      </c>
      <c r="T16" s="44">
        <f>T7/RES_summary!T$6</f>
        <v>1.1208812902088658</v>
      </c>
      <c r="U16" s="44">
        <f>U7/RES_summary!U$6</f>
        <v>1.1268817932561388</v>
      </c>
      <c r="V16" s="44">
        <f>V7/RES_summary!V$6</f>
        <v>1.1330001063236277</v>
      </c>
      <c r="W16" s="44">
        <f>W7/RES_summary!W$6</f>
        <v>1.1392082621937014</v>
      </c>
      <c r="X16" s="44">
        <f>X7/RES_summary!X$6</f>
        <v>1.1451554349695243</v>
      </c>
      <c r="Y16" s="44">
        <f>Y7/RES_summary!Y$6</f>
        <v>1.1509923351636717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52.668042685044853</v>
      </c>
      <c r="C17" s="52">
        <f t="shared" si="4"/>
        <v>52.503195203062077</v>
      </c>
      <c r="D17" s="52">
        <f t="shared" si="4"/>
        <v>52.488979742688812</v>
      </c>
      <c r="E17" s="52">
        <f t="shared" si="4"/>
        <v>52.462963890799706</v>
      </c>
      <c r="F17" s="52">
        <f t="shared" si="4"/>
        <v>52.459232263123781</v>
      </c>
      <c r="G17" s="52">
        <f t="shared" si="4"/>
        <v>52.461051056756673</v>
      </c>
      <c r="H17" s="52">
        <f t="shared" si="4"/>
        <v>53.316105534259144</v>
      </c>
      <c r="I17" s="52">
        <f t="shared" si="4"/>
        <v>52.122856751045219</v>
      </c>
      <c r="J17" s="52">
        <f t="shared" si="4"/>
        <v>50.327577206393876</v>
      </c>
      <c r="K17" s="52">
        <f t="shared" si="4"/>
        <v>49.104397085565012</v>
      </c>
      <c r="L17" s="52">
        <f t="shared" si="4"/>
        <v>47.953659997925229</v>
      </c>
      <c r="M17" s="52">
        <f t="shared" si="4"/>
        <v>47.326525071840543</v>
      </c>
      <c r="N17" s="52">
        <f t="shared" si="4"/>
        <v>45.886110875039691</v>
      </c>
      <c r="O17" s="52">
        <f t="shared" si="4"/>
        <v>44.741731446702971</v>
      </c>
      <c r="P17" s="52">
        <f t="shared" si="4"/>
        <v>42.679008213677449</v>
      </c>
      <c r="Q17" s="52">
        <f t="shared" si="4"/>
        <v>41.895107722135045</v>
      </c>
      <c r="R17" s="52">
        <f t="shared" ref="R17:V17" si="5">R13*R16</f>
        <v>40.264134126323384</v>
      </c>
      <c r="S17" s="52">
        <f t="shared" si="5"/>
        <v>38.27559534557286</v>
      </c>
      <c r="T17" s="52">
        <f t="shared" si="5"/>
        <v>36.403608336457026</v>
      </c>
      <c r="U17" s="52">
        <f t="shared" si="5"/>
        <v>35.15322474741523</v>
      </c>
      <c r="V17" s="52">
        <f t="shared" si="5"/>
        <v>34.196350462279348</v>
      </c>
      <c r="W17" s="52">
        <f t="shared" ref="W17:Y17" si="6">W13*W16</f>
        <v>32.912121124353398</v>
      </c>
      <c r="X17" s="52">
        <f t="shared" si="6"/>
        <v>31.604481640007261</v>
      </c>
      <c r="Y17" s="52">
        <f t="shared" si="6"/>
        <v>30.208363024113726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461.37205392099258</v>
      </c>
      <c r="C18" s="36">
        <f>C3*11630*1000/RES_summary!C$6</f>
        <v>459.92798997882358</v>
      </c>
      <c r="D18" s="36">
        <f>D3*11630*1000/RES_summary!D$6</f>
        <v>459.80346254595366</v>
      </c>
      <c r="E18" s="36">
        <f>E3*11630*1000/RES_summary!E$6</f>
        <v>459.57556368340522</v>
      </c>
      <c r="F18" s="36">
        <f>F3*11630*1000/RES_summary!F$6</f>
        <v>459.54287462496399</v>
      </c>
      <c r="G18" s="36">
        <f>G3*11630*1000/RES_summary!G$6</f>
        <v>459.55880725718816</v>
      </c>
      <c r="H18" s="36">
        <f>H3*11630*1000/RES_summary!H$6</f>
        <v>467.04908448010974</v>
      </c>
      <c r="I18" s="36">
        <f>I3*11630*1000/RES_summary!I$6</f>
        <v>456.59622513915593</v>
      </c>
      <c r="J18" s="36">
        <f>J3*11630*1000/RES_summary!J$6</f>
        <v>440.86957632801006</v>
      </c>
      <c r="K18" s="36">
        <f>K3*11630*1000/RES_summary!K$6</f>
        <v>430.1545184695492</v>
      </c>
      <c r="L18" s="36">
        <f>L3*11630*1000/RES_summary!L$6</f>
        <v>420.07406158182488</v>
      </c>
      <c r="M18" s="36">
        <f>M3*11630*1000/RES_summary!M$6</f>
        <v>414.58035962932308</v>
      </c>
      <c r="N18" s="36">
        <f>N3*11630*1000/RES_summary!N$6</f>
        <v>401.96233126534759</v>
      </c>
      <c r="O18" s="36">
        <f>O3*11630*1000/RES_summary!O$6</f>
        <v>391.93756747311772</v>
      </c>
      <c r="P18" s="36">
        <f>P3*11630*1000/RES_summary!P$6</f>
        <v>373.86811195181434</v>
      </c>
      <c r="Q18" s="36">
        <f>Q3*11630*1000/RES_summary!Q$6</f>
        <v>367.00114364590274</v>
      </c>
      <c r="R18" s="36">
        <f>R3*11630*1000/RES_summary!R$6</f>
        <v>352.71381494659278</v>
      </c>
      <c r="S18" s="36">
        <f>S3*11630*1000/RES_summary!S$6</f>
        <v>335.29421522721805</v>
      </c>
      <c r="T18" s="36">
        <f>T3*11630*1000/RES_summary!T$6</f>
        <v>318.89560902736338</v>
      </c>
      <c r="U18" s="36">
        <f>U3*11630*1000/RES_summary!U$6</f>
        <v>307.9422487873573</v>
      </c>
      <c r="V18" s="36">
        <f>V3*11630*1000/RES_summary!V$6</f>
        <v>299.56003004956693</v>
      </c>
      <c r="W18" s="36">
        <f>W3*11630*1000/RES_summary!W$6</f>
        <v>288.31018104933554</v>
      </c>
      <c r="X18" s="36">
        <f>X3*11630*1000/RES_summary!X$6</f>
        <v>276.85525916646361</v>
      </c>
      <c r="Y18" s="36">
        <f>Y3*11630*1000/RES_summary!Y$6</f>
        <v>264.62526009123616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17.263432859901151</v>
      </c>
      <c r="C3" s="49">
        <f t="shared" ref="C3:W3" si="0">C5*C11/11630</f>
        <v>17.120902703503276</v>
      </c>
      <c r="D3" s="49">
        <f t="shared" si="0"/>
        <v>17.314897626604925</v>
      </c>
      <c r="E3" s="49">
        <f t="shared" si="0"/>
        <v>17.443388080348154</v>
      </c>
      <c r="F3" s="49">
        <f t="shared" si="0"/>
        <v>17.643707175790443</v>
      </c>
      <c r="G3" s="49">
        <f t="shared" si="0"/>
        <v>17.767599955130528</v>
      </c>
      <c r="H3" s="49">
        <f t="shared" si="0"/>
        <v>17.894536525340765</v>
      </c>
      <c r="I3" s="49">
        <f t="shared" si="0"/>
        <v>17.335773124328547</v>
      </c>
      <c r="J3" s="49">
        <f t="shared" si="0"/>
        <v>16.826626377870365</v>
      </c>
      <c r="K3" s="49">
        <f t="shared" si="0"/>
        <v>16.524825800033494</v>
      </c>
      <c r="L3" s="49">
        <f t="shared" si="0"/>
        <v>15.844941377797024</v>
      </c>
      <c r="M3" s="49">
        <f t="shared" si="0"/>
        <v>15.291693659118661</v>
      </c>
      <c r="N3" s="49">
        <f t="shared" si="0"/>
        <v>14.734050965877984</v>
      </c>
      <c r="O3" s="49">
        <f t="shared" si="0"/>
        <v>14.078896578657998</v>
      </c>
      <c r="P3" s="49">
        <f t="shared" si="0"/>
        <v>13.395664883930559</v>
      </c>
      <c r="Q3" s="49">
        <f t="shared" si="0"/>
        <v>12.765319281239661</v>
      </c>
      <c r="R3" s="49">
        <f t="shared" si="0"/>
        <v>12.376448752003217</v>
      </c>
      <c r="S3" s="49">
        <f t="shared" si="0"/>
        <v>12.356702342938483</v>
      </c>
      <c r="T3" s="49">
        <f t="shared" si="0"/>
        <v>11.921168966390846</v>
      </c>
      <c r="U3" s="49">
        <f t="shared" si="0"/>
        <v>11.433879158663252</v>
      </c>
      <c r="V3" s="49">
        <f t="shared" si="0"/>
        <v>10.841788964964994</v>
      </c>
      <c r="W3" s="49">
        <f t="shared" si="0"/>
        <v>10.381219328397565</v>
      </c>
      <c r="X3" s="49">
        <f t="shared" ref="X3:Y3" si="1">X5*X11/11630</f>
        <v>10.205570416669232</v>
      </c>
      <c r="Y3" s="49">
        <f t="shared" si="1"/>
        <v>10.161150197651692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525.40813831929472</v>
      </c>
      <c r="C5" s="49">
        <f t="shared" ref="C5:W5" si="2">C7*C13/1000000</f>
        <v>526.53349261707774</v>
      </c>
      <c r="D5" s="49">
        <f t="shared" si="2"/>
        <v>527.70894162739</v>
      </c>
      <c r="E5" s="49">
        <f t="shared" si="2"/>
        <v>531.18031412355174</v>
      </c>
      <c r="F5" s="49">
        <f t="shared" si="2"/>
        <v>534.99138431890378</v>
      </c>
      <c r="G5" s="49">
        <f t="shared" si="2"/>
        <v>537.47269132748477</v>
      </c>
      <c r="H5" s="49">
        <f t="shared" si="2"/>
        <v>538.88533484035747</v>
      </c>
      <c r="I5" s="49">
        <f t="shared" si="2"/>
        <v>522.83201309706203</v>
      </c>
      <c r="J5" s="49">
        <f t="shared" si="2"/>
        <v>509.32249767297878</v>
      </c>
      <c r="K5" s="49">
        <f t="shared" si="2"/>
        <v>498.90293268531059</v>
      </c>
      <c r="L5" s="49">
        <f t="shared" si="2"/>
        <v>477.13225321608002</v>
      </c>
      <c r="M5" s="49">
        <f t="shared" si="2"/>
        <v>461.81917735600854</v>
      </c>
      <c r="N5" s="49">
        <f t="shared" si="2"/>
        <v>444.11527243826271</v>
      </c>
      <c r="O5" s="49">
        <f t="shared" si="2"/>
        <v>422.78639984249463</v>
      </c>
      <c r="P5" s="49">
        <f t="shared" si="2"/>
        <v>404.55599223934945</v>
      </c>
      <c r="Q5" s="49">
        <f t="shared" si="2"/>
        <v>382.69241250817851</v>
      </c>
      <c r="R5" s="49">
        <f t="shared" si="2"/>
        <v>368.85842962924642</v>
      </c>
      <c r="S5" s="49">
        <f t="shared" si="2"/>
        <v>362.19749626817304</v>
      </c>
      <c r="T5" s="49">
        <f t="shared" si="2"/>
        <v>352.51210646336125</v>
      </c>
      <c r="U5" s="49">
        <f t="shared" si="2"/>
        <v>341.84929516705449</v>
      </c>
      <c r="V5" s="49">
        <f t="shared" si="2"/>
        <v>323.94549018318452</v>
      </c>
      <c r="W5" s="49">
        <f t="shared" si="2"/>
        <v>313.14513243937125</v>
      </c>
      <c r="X5" s="49">
        <f t="shared" ref="X5:Y5" si="3">X7*X13/1000000</f>
        <v>308.72957887797094</v>
      </c>
      <c r="Y5" s="49">
        <f t="shared" si="3"/>
        <v>307.82720215667086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627706</v>
      </c>
      <c r="C7" s="35">
        <v>636601</v>
      </c>
      <c r="D7" s="35">
        <v>649692</v>
      </c>
      <c r="E7" s="35">
        <v>669912</v>
      </c>
      <c r="F7" s="35">
        <v>692714</v>
      </c>
      <c r="G7" s="35">
        <v>716155</v>
      </c>
      <c r="H7" s="35">
        <v>740606</v>
      </c>
      <c r="I7" s="35">
        <v>734540</v>
      </c>
      <c r="J7" s="35">
        <v>735797</v>
      </c>
      <c r="K7" s="35">
        <v>745816</v>
      </c>
      <c r="L7" s="35">
        <v>734385</v>
      </c>
      <c r="M7" s="35">
        <v>739833</v>
      </c>
      <c r="N7" s="35">
        <v>742008</v>
      </c>
      <c r="O7" s="35">
        <v>737470</v>
      </c>
      <c r="P7" s="35">
        <v>742103</v>
      </c>
      <c r="Q7" s="35">
        <v>738974</v>
      </c>
      <c r="R7" s="35">
        <v>742517</v>
      </c>
      <c r="S7" s="35">
        <v>762524</v>
      </c>
      <c r="T7" s="35">
        <v>775335</v>
      </c>
      <c r="U7" s="35">
        <v>785767</v>
      </c>
      <c r="V7" s="35">
        <v>773450</v>
      </c>
      <c r="W7" s="35">
        <v>778521</v>
      </c>
      <c r="X7" s="35">
        <v>783728</v>
      </c>
      <c r="Y7" s="35">
        <v>800371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47089.470099892351</v>
      </c>
      <c r="D8" s="52">
        <v>51778.582510566222</v>
      </c>
      <c r="E8" s="52">
        <v>59407.061283934047</v>
      </c>
      <c r="F8" s="52">
        <v>62494.988613372203</v>
      </c>
      <c r="G8" s="52">
        <v>63646.447753420449</v>
      </c>
      <c r="H8" s="52">
        <v>65175.523033482139</v>
      </c>
      <c r="I8" s="52">
        <v>35184.299871701398</v>
      </c>
      <c r="J8" s="52">
        <v>43039.864789019339</v>
      </c>
      <c r="K8" s="52">
        <v>52341.305423412006</v>
      </c>
      <c r="L8" s="52">
        <v>31437.710544311209</v>
      </c>
      <c r="M8" s="52">
        <v>48870.170067213243</v>
      </c>
      <c r="N8" s="52">
        <v>46157.775068474701</v>
      </c>
      <c r="O8" s="52">
        <v>40012.61780030001</v>
      </c>
      <c r="P8" s="52">
        <v>49758.791705921991</v>
      </c>
      <c r="Q8" s="52">
        <v>42579.391434978927</v>
      </c>
      <c r="R8" s="52">
        <v>50632.470099892351</v>
      </c>
      <c r="S8" s="52">
        <v>71785.582510566222</v>
      </c>
      <c r="T8" s="52">
        <v>72218.061283934047</v>
      </c>
      <c r="U8" s="52">
        <v>72926.988613372203</v>
      </c>
      <c r="V8" s="52">
        <v>51329.447753420449</v>
      </c>
      <c r="W8" s="52">
        <v>70246.523033482139</v>
      </c>
      <c r="X8" s="52">
        <v>40391.299871701398</v>
      </c>
      <c r="Y8" s="52">
        <v>59682.864789019339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38194.470099892351</v>
      </c>
      <c r="D9" s="36">
        <v>38687.582510566222</v>
      </c>
      <c r="E9" s="36">
        <v>39187.061283934047</v>
      </c>
      <c r="F9" s="36">
        <v>39692.988613372203</v>
      </c>
      <c r="G9" s="36">
        <v>40205.447753420449</v>
      </c>
      <c r="H9" s="36">
        <v>40724.523033482139</v>
      </c>
      <c r="I9" s="36">
        <v>41250.299871701398</v>
      </c>
      <c r="J9" s="36">
        <v>41782.864789019339</v>
      </c>
      <c r="K9" s="36">
        <v>42322.305423412006</v>
      </c>
      <c r="L9" s="36">
        <v>42868.710544311209</v>
      </c>
      <c r="M9" s="36">
        <v>43422.170067213243</v>
      </c>
      <c r="N9" s="36">
        <v>43982.775068474701</v>
      </c>
      <c r="O9" s="36">
        <v>44550.61780030001</v>
      </c>
      <c r="P9" s="36">
        <v>45125.791705921991</v>
      </c>
      <c r="Q9" s="36">
        <v>45708.391434978927</v>
      </c>
      <c r="R9" s="36">
        <v>47089.470099892351</v>
      </c>
      <c r="S9" s="36">
        <v>51778.582510566222</v>
      </c>
      <c r="T9" s="36">
        <v>59407.061283934047</v>
      </c>
      <c r="U9" s="36">
        <v>62494.988613372203</v>
      </c>
      <c r="V9" s="36">
        <v>63646.447753420449</v>
      </c>
      <c r="W9" s="36">
        <v>65175.523033482139</v>
      </c>
      <c r="X9" s="36">
        <v>35184.299871701398</v>
      </c>
      <c r="Y9" s="36">
        <v>43039.864789019339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382.12907170204238</v>
      </c>
      <c r="C11" s="54">
        <v>378.16416473728589</v>
      </c>
      <c r="D11" s="54">
        <v>381.59720920477071</v>
      </c>
      <c r="E11" s="54">
        <v>381.91664483872904</v>
      </c>
      <c r="F11" s="54">
        <v>383.55068972872857</v>
      </c>
      <c r="G11" s="54">
        <v>384.46081226527468</v>
      </c>
      <c r="H11" s="54">
        <v>386.19247237701478</v>
      </c>
      <c r="I11" s="54">
        <v>385.62107213299475</v>
      </c>
      <c r="J11" s="54">
        <v>384.22348446952282</v>
      </c>
      <c r="K11" s="54">
        <v>385.21265653816442</v>
      </c>
      <c r="L11" s="54">
        <v>386.21716931034126</v>
      </c>
      <c r="M11" s="54">
        <v>385.09097494332582</v>
      </c>
      <c r="N11" s="54">
        <v>385.83904532799335</v>
      </c>
      <c r="O11" s="54">
        <v>387.28201113089619</v>
      </c>
      <c r="P11" s="54">
        <v>385.09275746418967</v>
      </c>
      <c r="Q11" s="54">
        <v>387.93730523111566</v>
      </c>
      <c r="R11" s="54">
        <v>390.22586288857502</v>
      </c>
      <c r="S11" s="54">
        <v>396.76819892198267</v>
      </c>
      <c r="T11" s="54">
        <v>393.30052085327623</v>
      </c>
      <c r="U11" s="54">
        <v>388.99016758326525</v>
      </c>
      <c r="V11" s="54">
        <v>389.23216863195586</v>
      </c>
      <c r="W11" s="54">
        <v>385.55151679593547</v>
      </c>
      <c r="X11" s="54">
        <v>384.44901968002591</v>
      </c>
      <c r="Y11" s="54">
        <v>383.89777112207116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837.02902046387123</v>
      </c>
      <c r="C13" s="35">
        <v>827.10126534057872</v>
      </c>
      <c r="D13" s="35">
        <v>812.2447892653596</v>
      </c>
      <c r="E13" s="35">
        <v>792.91058246986427</v>
      </c>
      <c r="F13" s="35">
        <v>772.31207153154662</v>
      </c>
      <c r="G13" s="35">
        <v>750.49771533744058</v>
      </c>
      <c r="H13" s="35">
        <v>727.62755748718939</v>
      </c>
      <c r="I13" s="35">
        <v>711.78154096041328</v>
      </c>
      <c r="J13" s="35">
        <v>692.20518386590152</v>
      </c>
      <c r="K13" s="35">
        <v>668.93567942402763</v>
      </c>
      <c r="L13" s="35">
        <v>649.70315735762574</v>
      </c>
      <c r="M13" s="35">
        <v>624.2208408600435</v>
      </c>
      <c r="N13" s="35">
        <v>598.53164984509965</v>
      </c>
      <c r="O13" s="35">
        <v>573.29301509552204</v>
      </c>
      <c r="P13" s="35">
        <v>545.14803502930113</v>
      </c>
      <c r="Q13" s="35">
        <v>517.86992845239286</v>
      </c>
      <c r="R13" s="35">
        <v>496.76765599878036</v>
      </c>
      <c r="S13" s="35">
        <v>474.99815909817005</v>
      </c>
      <c r="T13" s="35">
        <v>454.65780141920754</v>
      </c>
      <c r="U13" s="35">
        <v>435.05173310543006</v>
      </c>
      <c r="V13" s="35">
        <v>418.83184457066972</v>
      </c>
      <c r="W13" s="35">
        <v>402.23081000945541</v>
      </c>
      <c r="X13" s="35">
        <v>393.92439580820252</v>
      </c>
      <c r="Y13" s="35">
        <v>384.60564182944017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702.81602495051425</v>
      </c>
      <c r="D14" s="36">
        <v>648.10731920671344</v>
      </c>
      <c r="E14" s="36">
        <v>610.56849528626822</v>
      </c>
      <c r="F14" s="36">
        <v>592.61157407047017</v>
      </c>
      <c r="G14" s="36">
        <v>567.73684682183864</v>
      </c>
      <c r="H14" s="36">
        <v>544.68686224749388</v>
      </c>
      <c r="I14" s="36">
        <v>525.07443432218224</v>
      </c>
      <c r="J14" s="36">
        <v>498.6994050204396</v>
      </c>
      <c r="K14" s="36">
        <v>477.73804383332003</v>
      </c>
      <c r="L14" s="36">
        <v>448.8773222316284</v>
      </c>
      <c r="M14" s="36">
        <v>430.37584253905322</v>
      </c>
      <c r="N14" s="36">
        <v>414.03542928036234</v>
      </c>
      <c r="O14" s="36">
        <v>398.90635154987763</v>
      </c>
      <c r="P14" s="36">
        <v>392.7183308953563</v>
      </c>
      <c r="Q14" s="36">
        <v>385.06117222614216</v>
      </c>
      <c r="R14" s="36">
        <v>380.41302894565268</v>
      </c>
      <c r="S14" s="36">
        <v>374.68728401297409</v>
      </c>
      <c r="T14" s="36">
        <v>368.14461285758085</v>
      </c>
      <c r="U14" s="36">
        <v>361.62801699101061</v>
      </c>
      <c r="V14" s="36">
        <v>355.16899894667273</v>
      </c>
      <c r="W14" s="36">
        <v>351.61730895720598</v>
      </c>
      <c r="X14" s="36">
        <v>348.06561896773928</v>
      </c>
      <c r="Y14" s="36">
        <v>344.51392897827253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0.71826729540677203</v>
      </c>
      <c r="C16" s="44">
        <f>C7/RES_summary!C$6</f>
        <v>0.72799993595989254</v>
      </c>
      <c r="D16" s="44">
        <f>D7/RES_summary!D$6</f>
        <v>0.74381510752078805</v>
      </c>
      <c r="E16" s="44">
        <f>E7/RES_summary!E$6</f>
        <v>0.76423285469340541</v>
      </c>
      <c r="F16" s="44">
        <f>F7/RES_summary!F$6</f>
        <v>0.78781778769496025</v>
      </c>
      <c r="G16" s="44">
        <f>G7/RES_summary!G$6</f>
        <v>0.81333374218357835</v>
      </c>
      <c r="H16" s="44">
        <f>H7/RES_summary!H$6</f>
        <v>0.85599992602815089</v>
      </c>
      <c r="I16" s="44">
        <f>I7/RES_summary!I$6</f>
        <v>0.85530774264615128</v>
      </c>
      <c r="J16" s="44">
        <f>J7/RES_summary!J$6</f>
        <v>0.85369283407916707</v>
      </c>
      <c r="K16" s="44">
        <f>K7/RES_summary!K$6</f>
        <v>0.85346137649449805</v>
      </c>
      <c r="L16" s="44">
        <f>L7/RES_summary!L$6</f>
        <v>0.85299973052835032</v>
      </c>
      <c r="M16" s="44">
        <f>M7/RES_summary!M$6</f>
        <v>0.86122228042605209</v>
      </c>
      <c r="N16" s="44">
        <f>N7/RES_summary!N$6</f>
        <v>0.86944417103727556</v>
      </c>
      <c r="O16" s="44">
        <f>O7/RES_summary!O$6</f>
        <v>0.86944475883273908</v>
      </c>
      <c r="P16" s="44">
        <f>P7/RES_summary!P$6</f>
        <v>0.87355565495809395</v>
      </c>
      <c r="Q16" s="44">
        <f>Q7/RES_summary!Q$6</f>
        <v>0.88999985547531757</v>
      </c>
      <c r="R16" s="44">
        <f>R7/RES_summary!R$6</f>
        <v>0.89752602765888267</v>
      </c>
      <c r="S16" s="44">
        <f>S7/RES_summary!S$6</f>
        <v>0.90441709336018627</v>
      </c>
      <c r="T16" s="44">
        <f>T7/RES_summary!T$6</f>
        <v>0.91106019212126554</v>
      </c>
      <c r="U16" s="44">
        <f>U7/RES_summary!U$6</f>
        <v>0.91756192460215513</v>
      </c>
      <c r="V16" s="44">
        <f>V7/RES_summary!V$6</f>
        <v>0.92400010990757009</v>
      </c>
      <c r="W16" s="44">
        <f>W7/RES_summary!W$6</f>
        <v>0.93016706711957076</v>
      </c>
      <c r="X16" s="44">
        <f>X7/RES_summary!X$6</f>
        <v>0.93591531803504213</v>
      </c>
      <c r="Y16" s="44">
        <f>Y7/RES_summary!Y$6</f>
        <v>0.9414844562389133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601.21057070556446</v>
      </c>
      <c r="C17" s="52">
        <f t="shared" si="4"/>
        <v>602.12966820028737</v>
      </c>
      <c r="D17" s="52">
        <f t="shared" si="4"/>
        <v>604.15994526061331</v>
      </c>
      <c r="E17" s="52">
        <f t="shared" si="4"/>
        <v>605.9683179575552</v>
      </c>
      <c r="F17" s="52">
        <f t="shared" si="4"/>
        <v>608.44118760409492</v>
      </c>
      <c r="G17" s="52">
        <f t="shared" si="4"/>
        <v>610.40511531562652</v>
      </c>
      <c r="H17" s="52">
        <f t="shared" si="4"/>
        <v>622.84913538507828</v>
      </c>
      <c r="I17" s="52">
        <f t="shared" si="4"/>
        <v>608.79226305605016</v>
      </c>
      <c r="J17" s="52">
        <f t="shared" si="4"/>
        <v>590.93060517877245</v>
      </c>
      <c r="K17" s="52">
        <f t="shared" si="4"/>
        <v>570.91076574751287</v>
      </c>
      <c r="L17" s="52">
        <f t="shared" si="4"/>
        <v>554.19661814947312</v>
      </c>
      <c r="M17" s="52">
        <f t="shared" si="4"/>
        <v>537.59289605495439</v>
      </c>
      <c r="N17" s="52">
        <f t="shared" si="4"/>
        <v>520.38985413914554</v>
      </c>
      <c r="O17" s="52">
        <f t="shared" si="4"/>
        <v>498.44660725021998</v>
      </c>
      <c r="P17" s="52">
        <f t="shared" si="4"/>
        <v>476.21714878913912</v>
      </c>
      <c r="Q17" s="52">
        <f t="shared" si="4"/>
        <v>460.90416147764267</v>
      </c>
      <c r="R17" s="52">
        <f t="shared" ref="R17:V17" si="5">R13*R16</f>
        <v>445.86190095799964</v>
      </c>
      <c r="S17" s="52">
        <f t="shared" si="5"/>
        <v>429.59645440300625</v>
      </c>
      <c r="T17" s="52">
        <f t="shared" si="5"/>
        <v>414.22062391041544</v>
      </c>
      <c r="U17" s="52">
        <f t="shared" si="5"/>
        <v>399.18690552972151</v>
      </c>
      <c r="V17" s="52">
        <f t="shared" si="5"/>
        <v>387.00067041608912</v>
      </c>
      <c r="W17" s="52">
        <f t="shared" ref="W17:Y17" si="6">W13*W16</f>
        <v>374.14185285162444</v>
      </c>
      <c r="X17" s="52">
        <f t="shared" si="6"/>
        <v>368.67987618459568</v>
      </c>
      <c r="Y17" s="52">
        <f t="shared" si="6"/>
        <v>362.10023356420874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229.74003728117248</v>
      </c>
      <c r="C18" s="36">
        <f>C3*11630*1000/RES_summary!C$6</f>
        <v>227.70386303850077</v>
      </c>
      <c r="D18" s="36">
        <f>D3*11630*1000/RES_summary!D$6</f>
        <v>230.54574902475707</v>
      </c>
      <c r="E18" s="36">
        <f>E3*11630*1000/RES_summary!E$6</f>
        <v>231.42938687291763</v>
      </c>
      <c r="F18" s="36">
        <f>F3*11630*1000/RES_summary!F$6</f>
        <v>233.36803716491735</v>
      </c>
      <c r="G18" s="36">
        <f>G3*11630*1000/RES_summary!G$6</f>
        <v>234.6768464451244</v>
      </c>
      <c r="H18" s="36">
        <f>H3*11630*1000/RES_summary!H$6</f>
        <v>240.53964751224936</v>
      </c>
      <c r="I18" s="36">
        <f>I3*11630*1000/RES_summary!I$6</f>
        <v>234.76312518594625</v>
      </c>
      <c r="J18" s="36">
        <f>J3*11630*1000/RES_summary!J$6</f>
        <v>227.04941620147179</v>
      </c>
      <c r="K18" s="36">
        <f>K3*11630*1000/RES_summary!K$6</f>
        <v>219.92205271983713</v>
      </c>
      <c r="L18" s="36">
        <f>L3*11630*1000/RES_summary!L$6</f>
        <v>214.04024910305361</v>
      </c>
      <c r="M18" s="36">
        <f>M3*11630*1000/RES_summary!M$6</f>
        <v>207.02217246440838</v>
      </c>
      <c r="N18" s="36">
        <f>N3*11630*1000/RES_summary!N$6</f>
        <v>200.7867245194216</v>
      </c>
      <c r="O18" s="36">
        <f>O3*11630*1000/RES_summary!O$6</f>
        <v>193.03940449723714</v>
      </c>
      <c r="P18" s="36">
        <f>P3*11630*1000/RES_summary!P$6</f>
        <v>183.38777497894384</v>
      </c>
      <c r="Q18" s="36">
        <f>Q3*11630*1000/RES_summary!Q$6</f>
        <v>178.80191837344364</v>
      </c>
      <c r="R18" s="36">
        <f>R3*11630*1000/RES_summary!R$6</f>
        <v>173.98684503047579</v>
      </c>
      <c r="S18" s="36">
        <f>S3*11630*1000/RES_summary!S$6</f>
        <v>170.4502114767505</v>
      </c>
      <c r="T18" s="36">
        <f>T3*11630*1000/RES_summary!T$6</f>
        <v>162.91318713213542</v>
      </c>
      <c r="U18" s="36">
        <f>U3*11630*1000/RES_summary!U$6</f>
        <v>155.27978127905146</v>
      </c>
      <c r="V18" s="36">
        <f>V3*11630*1000/RES_summary!V$6</f>
        <v>150.63311020807521</v>
      </c>
      <c r="W18" s="36">
        <f>W3*11630*1000/RES_summary!W$6</f>
        <v>144.25095886378548</v>
      </c>
      <c r="X18" s="36">
        <f>X3*11630*1000/RES_summary!X$6</f>
        <v>141.73861697492114</v>
      </c>
      <c r="Y18" s="36">
        <f>Y3*11630*1000/RES_summary!Y$6</f>
        <v>139.00947258808114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0.18810132709002847</v>
      </c>
      <c r="C3" s="49">
        <f t="shared" ref="C3:W3" si="0">C5*C11/11630</f>
        <v>0.22566689904334417</v>
      </c>
      <c r="D3" s="49">
        <f t="shared" si="0"/>
        <v>0.25195999225922056</v>
      </c>
      <c r="E3" s="49">
        <f t="shared" si="0"/>
        <v>0.27433507487878267</v>
      </c>
      <c r="F3" s="49">
        <f t="shared" si="0"/>
        <v>0.28973656878318554</v>
      </c>
      <c r="G3" s="49">
        <f t="shared" si="0"/>
        <v>0.3057443237418524</v>
      </c>
      <c r="H3" s="49">
        <f t="shared" si="0"/>
        <v>0.33727219636159633</v>
      </c>
      <c r="I3" s="49">
        <f t="shared" si="0"/>
        <v>0.3588517687253529</v>
      </c>
      <c r="J3" s="49">
        <f t="shared" si="0"/>
        <v>0.38723351734312622</v>
      </c>
      <c r="K3" s="49">
        <f t="shared" si="0"/>
        <v>0.414031753613956</v>
      </c>
      <c r="L3" s="49">
        <f t="shared" si="0"/>
        <v>0.44420890749278036</v>
      </c>
      <c r="M3" s="49">
        <f t="shared" si="0"/>
        <v>0.43355144236317905</v>
      </c>
      <c r="N3" s="49">
        <f t="shared" si="0"/>
        <v>0.42420818573320068</v>
      </c>
      <c r="O3" s="49">
        <f t="shared" si="0"/>
        <v>0.4100750840729695</v>
      </c>
      <c r="P3" s="49">
        <f t="shared" si="0"/>
        <v>0.39734336947371696</v>
      </c>
      <c r="Q3" s="49">
        <f t="shared" si="0"/>
        <v>0.53619341714882784</v>
      </c>
      <c r="R3" s="49">
        <f t="shared" si="0"/>
        <v>0.59724350246496793</v>
      </c>
      <c r="S3" s="49">
        <f t="shared" si="0"/>
        <v>0.66346208022277375</v>
      </c>
      <c r="T3" s="49">
        <f t="shared" si="0"/>
        <v>0.70459122944683639</v>
      </c>
      <c r="U3" s="49">
        <f t="shared" si="0"/>
        <v>0.75489175036407274</v>
      </c>
      <c r="V3" s="49">
        <f t="shared" si="0"/>
        <v>0.80116064816272148</v>
      </c>
      <c r="W3" s="49">
        <f t="shared" si="0"/>
        <v>0.91193157725412077</v>
      </c>
      <c r="X3" s="49">
        <f t="shared" ref="X3:Y3" si="1">X5*X11/11630</f>
        <v>1.0468719229803358</v>
      </c>
      <c r="Y3" s="49">
        <f t="shared" si="1"/>
        <v>1.2404136926827962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8.2152011517122236</v>
      </c>
      <c r="C5" s="49">
        <f t="shared" ref="C5:W5" si="2">C7*C13/1000000</f>
        <v>9.8784047514639042</v>
      </c>
      <c r="D5" s="49">
        <f t="shared" si="2"/>
        <v>11.100247143083472</v>
      </c>
      <c r="E5" s="49">
        <f t="shared" si="2"/>
        <v>12.060318482926778</v>
      </c>
      <c r="F5" s="49">
        <f t="shared" si="2"/>
        <v>12.850384664112495</v>
      </c>
      <c r="G5" s="49">
        <f t="shared" si="2"/>
        <v>13.691124990069685</v>
      </c>
      <c r="H5" s="49">
        <f t="shared" si="2"/>
        <v>15.242691554448507</v>
      </c>
      <c r="I5" s="49">
        <f t="shared" si="2"/>
        <v>16.390890916431207</v>
      </c>
      <c r="J5" s="49">
        <f t="shared" si="2"/>
        <v>17.934696464774415</v>
      </c>
      <c r="K5" s="49">
        <f t="shared" si="2"/>
        <v>19.527756562981395</v>
      </c>
      <c r="L5" s="49">
        <f t="shared" si="2"/>
        <v>21.32376270521366</v>
      </c>
      <c r="M5" s="49">
        <f t="shared" si="2"/>
        <v>21.088559046999958</v>
      </c>
      <c r="N5" s="49">
        <f t="shared" si="2"/>
        <v>20.73686808032301</v>
      </c>
      <c r="O5" s="49">
        <f t="shared" si="2"/>
        <v>19.998188768017979</v>
      </c>
      <c r="P5" s="49">
        <f t="shared" si="2"/>
        <v>19.40127909595757</v>
      </c>
      <c r="Q5" s="49">
        <f t="shared" si="2"/>
        <v>26.122946111733789</v>
      </c>
      <c r="R5" s="49">
        <f t="shared" si="2"/>
        <v>28.68206912574491</v>
      </c>
      <c r="S5" s="49">
        <f t="shared" si="2"/>
        <v>31.278828187432953</v>
      </c>
      <c r="T5" s="49">
        <f t="shared" si="2"/>
        <v>33.449991088759084</v>
      </c>
      <c r="U5" s="49">
        <f t="shared" si="2"/>
        <v>36.077107116088392</v>
      </c>
      <c r="V5" s="49">
        <f t="shared" si="2"/>
        <v>38.542172551066045</v>
      </c>
      <c r="W5" s="49">
        <f t="shared" si="2"/>
        <v>44.099295816073713</v>
      </c>
      <c r="X5" s="49">
        <f t="shared" ref="X5:Y5" si="3">X7*X13/1000000</f>
        <v>51.786487867573392</v>
      </c>
      <c r="Y5" s="49">
        <f t="shared" si="3"/>
        <v>62.072799768556933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4313</v>
      </c>
      <c r="C7" s="35">
        <v>5247</v>
      </c>
      <c r="D7" s="35">
        <v>5965</v>
      </c>
      <c r="E7" s="35">
        <v>6556</v>
      </c>
      <c r="F7" s="35">
        <v>7070</v>
      </c>
      <c r="G7" s="35">
        <v>7631</v>
      </c>
      <c r="H7" s="35">
        <v>8652</v>
      </c>
      <c r="I7" s="35">
        <v>9447</v>
      </c>
      <c r="J7" s="35">
        <v>10515</v>
      </c>
      <c r="K7" s="35">
        <v>11640</v>
      </c>
      <c r="L7" s="35">
        <v>12914</v>
      </c>
      <c r="M7" s="35">
        <v>12886</v>
      </c>
      <c r="N7" s="35">
        <v>12801</v>
      </c>
      <c r="O7" s="35">
        <v>12723</v>
      </c>
      <c r="P7" s="35">
        <v>12743</v>
      </c>
      <c r="Q7" s="35">
        <v>19927</v>
      </c>
      <c r="R7" s="35">
        <v>23189</v>
      </c>
      <c r="S7" s="35">
        <v>26630</v>
      </c>
      <c r="T7" s="35">
        <v>30010</v>
      </c>
      <c r="U7" s="35">
        <v>33806</v>
      </c>
      <c r="V7" s="35">
        <v>37668</v>
      </c>
      <c r="W7" s="35">
        <v>45107</v>
      </c>
      <c r="X7" s="35">
        <v>55181</v>
      </c>
      <c r="Y7" s="35">
        <v>67358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1211.8789339676991</v>
      </c>
      <c r="D8" s="52">
        <v>1008.5612041885252</v>
      </c>
      <c r="E8" s="52">
        <v>894.82228754807056</v>
      </c>
      <c r="F8" s="52">
        <v>831.68860081902221</v>
      </c>
      <c r="G8" s="52">
        <v>893.18776642374996</v>
      </c>
      <c r="H8" s="52">
        <v>1368.3486674596243</v>
      </c>
      <c r="I8" s="52">
        <v>1158.2015052356564</v>
      </c>
      <c r="J8" s="52">
        <v>1447.7778594350893</v>
      </c>
      <c r="K8" s="52">
        <v>1522.110751023778</v>
      </c>
      <c r="L8" s="52">
        <v>1689.2347080296877</v>
      </c>
      <c r="M8" s="52">
        <v>406.18583432452942</v>
      </c>
      <c r="N8" s="52">
        <v>369.00188154456919</v>
      </c>
      <c r="O8" s="52">
        <v>1133.8789339676987</v>
      </c>
      <c r="P8" s="52">
        <v>1028.5612041885252</v>
      </c>
      <c r="Q8" s="52">
        <v>8078.8222875480715</v>
      </c>
      <c r="R8" s="52">
        <v>4093.6886008190231</v>
      </c>
      <c r="S8" s="52">
        <v>4334.1877664237509</v>
      </c>
      <c r="T8" s="52">
        <v>4748.3486674596243</v>
      </c>
      <c r="U8" s="52">
        <v>4954.2015052356583</v>
      </c>
      <c r="V8" s="52">
        <v>5309.7778594350893</v>
      </c>
      <c r="W8" s="52">
        <v>8961.110751023778</v>
      </c>
      <c r="X8" s="52">
        <v>11763.23470802969</v>
      </c>
      <c r="Y8" s="52">
        <v>12583.185834324526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277.87893396769869</v>
      </c>
      <c r="D9" s="36">
        <v>290.56120418852515</v>
      </c>
      <c r="E9" s="36">
        <v>303.82228754807056</v>
      </c>
      <c r="F9" s="36">
        <v>317.68860081902221</v>
      </c>
      <c r="G9" s="36">
        <v>332.18776642374996</v>
      </c>
      <c r="H9" s="36">
        <v>347.34866745962427</v>
      </c>
      <c r="I9" s="36">
        <v>363.20150523565644</v>
      </c>
      <c r="J9" s="36">
        <v>379.77785943508934</v>
      </c>
      <c r="K9" s="36">
        <v>397.11075102377799</v>
      </c>
      <c r="L9" s="36">
        <v>415.23470802968768</v>
      </c>
      <c r="M9" s="36">
        <v>434.18583432452942</v>
      </c>
      <c r="N9" s="36">
        <v>454.00188154456919</v>
      </c>
      <c r="O9" s="36">
        <v>1211.8789339676987</v>
      </c>
      <c r="P9" s="36">
        <v>1008.5612041885252</v>
      </c>
      <c r="Q9" s="36">
        <v>894.82228754807147</v>
      </c>
      <c r="R9" s="36">
        <v>831.68860081902312</v>
      </c>
      <c r="S9" s="36">
        <v>893.18776642375087</v>
      </c>
      <c r="T9" s="36">
        <v>1368.3486674596243</v>
      </c>
      <c r="U9" s="36">
        <v>1158.2015052356583</v>
      </c>
      <c r="V9" s="36">
        <v>1447.7778594350893</v>
      </c>
      <c r="W9" s="36">
        <v>1522.110751023778</v>
      </c>
      <c r="X9" s="36">
        <v>1689.2347080296895</v>
      </c>
      <c r="Y9" s="36">
        <v>406.18583432452579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266.28908941579414</v>
      </c>
      <c r="C11" s="54">
        <v>265.68116025871086</v>
      </c>
      <c r="D11" s="54">
        <v>263.98463675654216</v>
      </c>
      <c r="E11" s="54">
        <v>264.54665565896175</v>
      </c>
      <c r="F11" s="54">
        <v>262.22065588113429</v>
      </c>
      <c r="G11" s="54">
        <v>259.71616559609282</v>
      </c>
      <c r="H11" s="54">
        <v>257.3348433689593</v>
      </c>
      <c r="I11" s="54">
        <v>254.61984290873065</v>
      </c>
      <c r="J11" s="54">
        <v>251.10688745393293</v>
      </c>
      <c r="K11" s="54">
        <v>246.58179648031984</v>
      </c>
      <c r="L11" s="54">
        <v>242.27195104163826</v>
      </c>
      <c r="M11" s="54">
        <v>239.09662407214458</v>
      </c>
      <c r="N11" s="54">
        <v>237.91158727380378</v>
      </c>
      <c r="O11" s="54">
        <v>238.48025854199935</v>
      </c>
      <c r="P11" s="54">
        <v>238.18550128182923</v>
      </c>
      <c r="Q11" s="54">
        <v>238.71463099025576</v>
      </c>
      <c r="R11" s="54">
        <v>242.17018316272475</v>
      </c>
      <c r="S11" s="54">
        <v>246.68647900598074</v>
      </c>
      <c r="T11" s="54">
        <v>244.97453457380576</v>
      </c>
      <c r="U11" s="54">
        <v>243.3507495067154</v>
      </c>
      <c r="V11" s="54">
        <v>241.74813513138963</v>
      </c>
      <c r="W11" s="54">
        <v>240.49736049526075</v>
      </c>
      <c r="X11" s="54">
        <v>235.10226249355048</v>
      </c>
      <c r="Y11" s="54">
        <v>232.40471349269535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1904.7533391403256</v>
      </c>
      <c r="C13" s="35">
        <v>1882.6767203094921</v>
      </c>
      <c r="D13" s="35">
        <v>1860.896419628411</v>
      </c>
      <c r="E13" s="35">
        <v>1839.5848814714427</v>
      </c>
      <c r="F13" s="35">
        <v>1817.5933046835212</v>
      </c>
      <c r="G13" s="35">
        <v>1794.145589053818</v>
      </c>
      <c r="H13" s="35">
        <v>1761.7535314896566</v>
      </c>
      <c r="I13" s="35">
        <v>1735.0366165376529</v>
      </c>
      <c r="J13" s="35">
        <v>1705.6297160983752</v>
      </c>
      <c r="K13" s="35">
        <v>1677.6423164073362</v>
      </c>
      <c r="L13" s="35">
        <v>1651.2128469268746</v>
      </c>
      <c r="M13" s="35">
        <v>1636.5481178798664</v>
      </c>
      <c r="N13" s="35">
        <v>1619.9412608642301</v>
      </c>
      <c r="O13" s="35">
        <v>1571.8139407386604</v>
      </c>
      <c r="P13" s="35">
        <v>1522.5048337092969</v>
      </c>
      <c r="Q13" s="35">
        <v>1310.932208146424</v>
      </c>
      <c r="R13" s="35">
        <v>1236.8825359327659</v>
      </c>
      <c r="S13" s="35">
        <v>1174.5710922806215</v>
      </c>
      <c r="T13" s="35">
        <v>1114.6281602385566</v>
      </c>
      <c r="U13" s="35">
        <v>1067.1805926784709</v>
      </c>
      <c r="V13" s="35">
        <v>1023.207299327441</v>
      </c>
      <c r="W13" s="35">
        <v>977.65969397374499</v>
      </c>
      <c r="X13" s="35">
        <v>938.48404102088386</v>
      </c>
      <c r="Y13" s="35">
        <v>921.53567161371973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1809.1695182167819</v>
      </c>
      <c r="D14" s="36">
        <v>1760.2202108801805</v>
      </c>
      <c r="E14" s="36">
        <v>1719.6463230394027</v>
      </c>
      <c r="F14" s="36">
        <v>1677.532435852349</v>
      </c>
      <c r="G14" s="36">
        <v>1649.682338545759</v>
      </c>
      <c r="H14" s="36">
        <v>1617.4094740613973</v>
      </c>
      <c r="I14" s="36">
        <v>1588.6774741211598</v>
      </c>
      <c r="J14" s="36">
        <v>1565.9782883531557</v>
      </c>
      <c r="K14" s="36">
        <v>1543.552678836139</v>
      </c>
      <c r="L14" s="36">
        <v>1531.4188292378526</v>
      </c>
      <c r="M14" s="36">
        <v>1457.0012282864029</v>
      </c>
      <c r="N14" s="36">
        <v>1390.4282304021026</v>
      </c>
      <c r="O14" s="36">
        <v>1282.1607944607854</v>
      </c>
      <c r="P14" s="36">
        <v>1145.6587499735224</v>
      </c>
      <c r="Q14" s="36">
        <v>1022.4813194695265</v>
      </c>
      <c r="R14" s="36">
        <v>965.95222646454908</v>
      </c>
      <c r="S14" s="36">
        <v>939.09986468373313</v>
      </c>
      <c r="T14" s="36">
        <v>923.34057731279586</v>
      </c>
      <c r="U14" s="36">
        <v>901.68408864062167</v>
      </c>
      <c r="V14" s="36">
        <v>891.23391872271054</v>
      </c>
      <c r="W14" s="36">
        <v>882.32157953548347</v>
      </c>
      <c r="X14" s="36">
        <v>873.40924034825628</v>
      </c>
      <c r="Y14" s="36">
        <v>864.4969011610292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4.9352512881658097E-3</v>
      </c>
      <c r="C16" s="44">
        <f>C7/RES_summary!C$6</f>
        <v>6.0003293491237937E-3</v>
      </c>
      <c r="D16" s="44">
        <f>D7/RES_summary!D$6</f>
        <v>6.8291700011105273E-3</v>
      </c>
      <c r="E16" s="44">
        <f>E7/RES_summary!E$6</f>
        <v>7.4790578394923002E-3</v>
      </c>
      <c r="F16" s="44">
        <f>F7/RES_summary!F$6</f>
        <v>8.0406513496238969E-3</v>
      </c>
      <c r="G16" s="44">
        <f>G7/RES_summary!G$6</f>
        <v>8.6664894982271794E-3</v>
      </c>
      <c r="H16" s="44">
        <f>H7/RES_summary!H$6</f>
        <v>1.0000069348608521E-2</v>
      </c>
      <c r="I16" s="44">
        <f>I7/RES_summary!I$6</f>
        <v>1.1000207265469806E-2</v>
      </c>
      <c r="J16" s="44">
        <f>J7/RES_summary!J$6</f>
        <v>1.2199805313615633E-2</v>
      </c>
      <c r="K16" s="44">
        <f>K7/RES_summary!K$6</f>
        <v>1.3320028562535474E-2</v>
      </c>
      <c r="L16" s="44">
        <f>L7/RES_summary!L$6</f>
        <v>1.4999814157482949E-2</v>
      </c>
      <c r="M16" s="44">
        <f>M7/RES_summary!M$6</f>
        <v>1.500029101914906E-2</v>
      </c>
      <c r="N16" s="44">
        <f>N7/RES_summary!N$6</f>
        <v>1.4999507867095994E-2</v>
      </c>
      <c r="O16" s="44">
        <f>O7/RES_summary!O$6</f>
        <v>1.4999858525267386E-2</v>
      </c>
      <c r="P16" s="44">
        <f>P7/RES_summary!P$6</f>
        <v>1.5000235427064695E-2</v>
      </c>
      <c r="Q16" s="44">
        <f>Q7/RES_summary!Q$6</f>
        <v>2.3999527886037469E-2</v>
      </c>
      <c r="R16" s="44">
        <f>R7/RES_summary!R$6</f>
        <v>2.8029972452323422E-2</v>
      </c>
      <c r="S16" s="44">
        <f>S7/RES_summary!S$6</f>
        <v>3.1585402159383519E-2</v>
      </c>
      <c r="T16" s="44">
        <f>T7/RES_summary!T$6</f>
        <v>3.5263358890749393E-2</v>
      </c>
      <c r="U16" s="44">
        <f>U7/RES_summary!U$6</f>
        <v>3.9476204044074717E-2</v>
      </c>
      <c r="V16" s="44">
        <f>V7/RES_summary!V$6</f>
        <v>4.4999982080287479E-2</v>
      </c>
      <c r="W16" s="44">
        <f>W7/RES_summary!W$6</f>
        <v>5.3893274422350174E-2</v>
      </c>
      <c r="X16" s="44">
        <f>X7/RES_summary!X$6</f>
        <v>6.5896258860844145E-2</v>
      </c>
      <c r="Y16" s="44">
        <f>Y7/RES_summary!Y$6</f>
        <v>7.9233892786396212E-2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9.4004363706304197</v>
      </c>
      <c r="C17" s="52">
        <f t="shared" si="4"/>
        <v>11.296680379785172</v>
      </c>
      <c r="D17" s="52">
        <f t="shared" si="4"/>
        <v>12.708378004100332</v>
      </c>
      <c r="E17" s="52">
        <f t="shared" si="4"/>
        <v>13.758361729180507</v>
      </c>
      <c r="F17" s="52">
        <f t="shared" si="4"/>
        <v>14.614634058370914</v>
      </c>
      <c r="G17" s="52">
        <f t="shared" si="4"/>
        <v>15.54894390582553</v>
      </c>
      <c r="H17" s="52">
        <f t="shared" si="4"/>
        <v>17.61765749005253</v>
      </c>
      <c r="I17" s="52">
        <f t="shared" si="4"/>
        <v>19.085762395093639</v>
      </c>
      <c r="J17" s="52">
        <f t="shared" si="4"/>
        <v>20.808350473517681</v>
      </c>
      <c r="K17" s="52">
        <f t="shared" si="4"/>
        <v>22.346243572263894</v>
      </c>
      <c r="L17" s="52">
        <f t="shared" si="4"/>
        <v>24.767885838351457</v>
      </c>
      <c r="M17" s="52">
        <f t="shared" si="4"/>
        <v>24.548698035038655</v>
      </c>
      <c r="N17" s="52">
        <f t="shared" si="4"/>
        <v>24.298321686566425</v>
      </c>
      <c r="O17" s="52">
        <f t="shared" si="4"/>
        <v>23.576986739122923</v>
      </c>
      <c r="P17" s="52">
        <f t="shared" si="4"/>
        <v>22.837930944483439</v>
      </c>
      <c r="Q17" s="52">
        <f t="shared" si="4"/>
        <v>31.46175408611478</v>
      </c>
      <c r="R17" s="52">
        <f t="shared" ref="R17:V17" si="5">R13*R16</f>
        <v>34.669783408955361</v>
      </c>
      <c r="S17" s="52">
        <f t="shared" si="5"/>
        <v>37.099300314469801</v>
      </c>
      <c r="T17" s="52">
        <f t="shared" si="5"/>
        <v>39.30553284422794</v>
      </c>
      <c r="U17" s="52">
        <f t="shared" si="5"/>
        <v>42.128238828451906</v>
      </c>
      <c r="V17" s="52">
        <f t="shared" si="5"/>
        <v>46.044310134154188</v>
      </c>
      <c r="W17" s="52">
        <f t="shared" ref="W17:Y17" si="6">W13*W16</f>
        <v>52.689282178997928</v>
      </c>
      <c r="X17" s="52">
        <f t="shared" si="6"/>
        <v>61.842587303883242</v>
      </c>
      <c r="Y17" s="52">
        <f t="shared" si="6"/>
        <v>73.016858603481097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2.503233641246287</v>
      </c>
      <c r="C18" s="36">
        <f>C3*11630*1000/RES_summary!C$6</f>
        <v>3.0013151503731392</v>
      </c>
      <c r="D18" s="36">
        <f>D3*11630*1000/RES_summary!D$6</f>
        <v>3.3548165511772563</v>
      </c>
      <c r="E18" s="36">
        <f>E3*11630*1000/RES_summary!E$6</f>
        <v>3.6397285828009531</v>
      </c>
      <c r="F18" s="36">
        <f>F3*11630*1000/RES_summary!F$6</f>
        <v>3.8322589282487849</v>
      </c>
      <c r="G18" s="36">
        <f>G3*11630*1000/RES_summary!G$6</f>
        <v>4.0383120902897423</v>
      </c>
      <c r="H18" s="36">
        <f>H3*11630*1000/RES_summary!H$6</f>
        <v>4.5336371307306402</v>
      </c>
      <c r="I18" s="36">
        <f>I3*11630*1000/RES_summary!I$6</f>
        <v>4.8596138228321015</v>
      </c>
      <c r="J18" s="36">
        <f>J3*11630*1000/RES_summary!J$6</f>
        <v>5.225120120455597</v>
      </c>
      <c r="K18" s="36">
        <f>K3*11630*1000/RES_summary!K$6</f>
        <v>5.5101768846356309</v>
      </c>
      <c r="L18" s="36">
        <f>L3*11630*1000/RES_summary!L$6</f>
        <v>6.0005640252339703</v>
      </c>
      <c r="M18" s="36">
        <f>M3*11630*1000/RES_summary!M$6</f>
        <v>5.8695108255442321</v>
      </c>
      <c r="N18" s="36">
        <f>N3*11630*1000/RES_summary!N$6</f>
        <v>5.7808522805405076</v>
      </c>
      <c r="O18" s="36">
        <f>O3*11630*1000/RES_summary!O$6</f>
        <v>5.6226458931873262</v>
      </c>
      <c r="P18" s="36">
        <f>P3*11630*1000/RES_summary!P$6</f>
        <v>5.4396640302515875</v>
      </c>
      <c r="Q18" s="36">
        <f>Q3*11630*1000/RES_summary!Q$6</f>
        <v>7.5103810169730609</v>
      </c>
      <c r="R18" s="36">
        <f>R3*11630*1000/RES_summary!R$6</f>
        <v>8.3959877983587159</v>
      </c>
      <c r="S18" s="36">
        <f>S3*11630*1000/RES_summary!S$6</f>
        <v>9.1518957681620314</v>
      </c>
      <c r="T18" s="36">
        <f>T3*11630*1000/RES_summary!T$6</f>
        <v>9.6288546146901766</v>
      </c>
      <c r="U18" s="36">
        <f>U3*11630*1000/RES_summary!U$6</f>
        <v>10.251938494301683</v>
      </c>
      <c r="V18" s="36">
        <f>V3*11630*1000/RES_summary!V$6</f>
        <v>11.131126108343119</v>
      </c>
      <c r="W18" s="36">
        <f>W3*11630*1000/RES_summary!W$6</f>
        <v>12.671633290438981</v>
      </c>
      <c r="X18" s="36">
        <f>X3*11630*1000/RES_summary!X$6</f>
        <v>14.539332193597867</v>
      </c>
      <c r="Y18" s="36">
        <f>Y3*11630*1000/RES_summary!Y$6</f>
        <v>16.969462103878669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0.10756188594454691</v>
      </c>
      <c r="C3" s="49">
        <f t="shared" ref="C3:W3" si="0">C5*C11/11630</f>
        <v>0.16010169818227324</v>
      </c>
      <c r="D3" s="49">
        <f t="shared" si="0"/>
        <v>0.25058490141364015</v>
      </c>
      <c r="E3" s="49">
        <f t="shared" si="0"/>
        <v>0.37094278239123113</v>
      </c>
      <c r="F3" s="49">
        <f t="shared" si="0"/>
        <v>0.51034544360611445</v>
      </c>
      <c r="G3" s="49">
        <f t="shared" si="0"/>
        <v>0.65902358030366015</v>
      </c>
      <c r="H3" s="49">
        <f t="shared" si="0"/>
        <v>0.88440844283017772</v>
      </c>
      <c r="I3" s="49">
        <f t="shared" si="0"/>
        <v>0.97648039737075198</v>
      </c>
      <c r="J3" s="49">
        <f t="shared" si="0"/>
        <v>1.0814501637107927</v>
      </c>
      <c r="K3" s="49">
        <f t="shared" si="0"/>
        <v>1.0918273952314073</v>
      </c>
      <c r="L3" s="49">
        <f t="shared" si="0"/>
        <v>1.2604501359501197</v>
      </c>
      <c r="M3" s="49">
        <f t="shared" si="0"/>
        <v>1.2336996845884711</v>
      </c>
      <c r="N3" s="49">
        <f t="shared" si="0"/>
        <v>1.4881201685511836</v>
      </c>
      <c r="O3" s="49">
        <f t="shared" si="0"/>
        <v>1.7284406026663111</v>
      </c>
      <c r="P3" s="49">
        <f t="shared" si="0"/>
        <v>1.8089837770481751</v>
      </c>
      <c r="Q3" s="49">
        <f t="shared" si="0"/>
        <v>1.9435515417570637</v>
      </c>
      <c r="R3" s="49">
        <f t="shared" si="0"/>
        <v>2.0046073826062019</v>
      </c>
      <c r="S3" s="49">
        <f t="shared" si="0"/>
        <v>2.1398422552188654</v>
      </c>
      <c r="T3" s="49">
        <f t="shared" si="0"/>
        <v>2.2073601989079275</v>
      </c>
      <c r="U3" s="49">
        <f t="shared" si="0"/>
        <v>2.2706005330529386</v>
      </c>
      <c r="V3" s="49">
        <f t="shared" si="0"/>
        <v>2.3760462191176273</v>
      </c>
      <c r="W3" s="49">
        <f t="shared" si="0"/>
        <v>2.5838670406076347</v>
      </c>
      <c r="X3" s="49">
        <f t="shared" ref="X3:Y3" si="1">X5*X11/11630</f>
        <v>2.6602933368158475</v>
      </c>
      <c r="Y3" s="49">
        <f t="shared" si="1"/>
        <v>2.8288713402954233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2.9823671236849911</v>
      </c>
      <c r="C5" s="49">
        <f t="shared" ref="C5:W5" si="2">C7*C13/1000000</f>
        <v>4.3947399285196473</v>
      </c>
      <c r="D5" s="49">
        <f t="shared" si="2"/>
        <v>6.8242560763029898</v>
      </c>
      <c r="E5" s="49">
        <f t="shared" si="2"/>
        <v>10.017866293557818</v>
      </c>
      <c r="F5" s="49">
        <f t="shared" si="2"/>
        <v>13.675807827367688</v>
      </c>
      <c r="G5" s="49">
        <f t="shared" si="2"/>
        <v>17.519243768045701</v>
      </c>
      <c r="H5" s="49">
        <f t="shared" si="2"/>
        <v>23.319304330786473</v>
      </c>
      <c r="I5" s="49">
        <f t="shared" si="2"/>
        <v>25.587256819880281</v>
      </c>
      <c r="J5" s="49">
        <f t="shared" si="2"/>
        <v>28.271653716897088</v>
      </c>
      <c r="K5" s="49">
        <f t="shared" si="2"/>
        <v>28.559291453193818</v>
      </c>
      <c r="L5" s="49">
        <f t="shared" si="2"/>
        <v>32.857231570001211</v>
      </c>
      <c r="M5" s="49">
        <f t="shared" si="2"/>
        <v>32.721760176611767</v>
      </c>
      <c r="N5" s="49">
        <f t="shared" si="2"/>
        <v>39.042976814846853</v>
      </c>
      <c r="O5" s="49">
        <f t="shared" si="2"/>
        <v>45.000305873683402</v>
      </c>
      <c r="P5" s="49">
        <f t="shared" si="2"/>
        <v>46.811309569055155</v>
      </c>
      <c r="Q5" s="49">
        <f t="shared" si="2"/>
        <v>50.07362574064792</v>
      </c>
      <c r="R5" s="49">
        <f t="shared" si="2"/>
        <v>51.91052112425043</v>
      </c>
      <c r="S5" s="49">
        <f t="shared" si="2"/>
        <v>54.319592636067583</v>
      </c>
      <c r="T5" s="49">
        <f t="shared" si="2"/>
        <v>56.134542639480642</v>
      </c>
      <c r="U5" s="49">
        <f t="shared" si="2"/>
        <v>57.849418021011807</v>
      </c>
      <c r="V5" s="49">
        <f t="shared" si="2"/>
        <v>58.395156903406274</v>
      </c>
      <c r="W5" s="49">
        <f t="shared" si="2"/>
        <v>60.62973028846357</v>
      </c>
      <c r="X5" s="49">
        <f t="shared" ref="X5:Y5" si="3">X7*X13/1000000</f>
        <v>64.787928910898898</v>
      </c>
      <c r="Y5" s="49">
        <f t="shared" si="3"/>
        <v>70.223622722962006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4007</v>
      </c>
      <c r="C7" s="35">
        <v>6121</v>
      </c>
      <c r="D7" s="35">
        <v>9875</v>
      </c>
      <c r="E7" s="35">
        <v>14940</v>
      </c>
      <c r="F7" s="35">
        <v>20884</v>
      </c>
      <c r="G7" s="35">
        <v>27296</v>
      </c>
      <c r="H7" s="35">
        <v>37203</v>
      </c>
      <c r="I7" s="35">
        <v>41222</v>
      </c>
      <c r="J7" s="35">
        <v>46112</v>
      </c>
      <c r="K7" s="35">
        <v>46752</v>
      </c>
      <c r="L7" s="35">
        <v>55100</v>
      </c>
      <c r="M7" s="35">
        <v>54979</v>
      </c>
      <c r="N7" s="35">
        <v>67990</v>
      </c>
      <c r="O7" s="35">
        <v>80862</v>
      </c>
      <c r="P7" s="35">
        <v>84952</v>
      </c>
      <c r="Q7" s="35">
        <v>92164</v>
      </c>
      <c r="R7" s="35">
        <v>97191</v>
      </c>
      <c r="S7" s="35">
        <v>104157</v>
      </c>
      <c r="T7" s="35">
        <v>110371</v>
      </c>
      <c r="U7" s="35">
        <v>116716</v>
      </c>
      <c r="V7" s="35">
        <v>120538</v>
      </c>
      <c r="W7" s="35">
        <v>129355</v>
      </c>
      <c r="X7" s="35">
        <v>140447</v>
      </c>
      <c r="Y7" s="35">
        <v>154731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2297.1396078513135</v>
      </c>
      <c r="D8" s="52">
        <v>3946.6331944442218</v>
      </c>
      <c r="E8" s="52">
        <v>5267.6189093509038</v>
      </c>
      <c r="F8" s="52">
        <v>6157.1222635070681</v>
      </c>
      <c r="G8" s="52">
        <v>6636.1700902836965</v>
      </c>
      <c r="H8" s="52">
        <v>10142.790614039408</v>
      </c>
      <c r="I8" s="52">
        <v>4267.013522226458</v>
      </c>
      <c r="J8" s="52">
        <v>5150.8700412345133</v>
      </c>
      <c r="K8" s="52">
        <v>914.39301616611192</v>
      </c>
      <c r="L8" s="52">
        <v>8636.6169947473973</v>
      </c>
      <c r="M8" s="52">
        <v>182.57831558872567</v>
      </c>
      <c r="N8" s="52">
        <v>13330.315201020472</v>
      </c>
      <c r="O8" s="52">
        <v>13207.867854741242</v>
      </c>
      <c r="P8" s="52">
        <v>4443.2785645279946</v>
      </c>
      <c r="Q8" s="52">
        <v>7583.5918102704891</v>
      </c>
      <c r="R8" s="52">
        <v>7324.1396078513062</v>
      </c>
      <c r="S8" s="52">
        <v>10912.633194444221</v>
      </c>
      <c r="T8" s="52">
        <v>11481.618909350902</v>
      </c>
      <c r="U8" s="52">
        <v>12502.122263507074</v>
      </c>
      <c r="V8" s="52">
        <v>10458.170090283704</v>
      </c>
      <c r="W8" s="52">
        <v>18959.790614039404</v>
      </c>
      <c r="X8" s="52">
        <v>15359.013522226451</v>
      </c>
      <c r="Y8" s="52">
        <v>19434.870041234506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183.13960785131349</v>
      </c>
      <c r="D9" s="36">
        <v>192.63319444422086</v>
      </c>
      <c r="E9" s="36">
        <v>202.61890935090378</v>
      </c>
      <c r="F9" s="36">
        <v>213.12226350706624</v>
      </c>
      <c r="G9" s="36">
        <v>224.17009028369648</v>
      </c>
      <c r="H9" s="36">
        <v>235.79061403940432</v>
      </c>
      <c r="I9" s="36">
        <v>248.01352222645801</v>
      </c>
      <c r="J9" s="36">
        <v>260.87004123451334</v>
      </c>
      <c r="K9" s="36">
        <v>274.39301616611192</v>
      </c>
      <c r="L9" s="36">
        <v>288.61699474739726</v>
      </c>
      <c r="M9" s="36">
        <v>303.57831558872567</v>
      </c>
      <c r="N9" s="36">
        <v>319.31520102047944</v>
      </c>
      <c r="O9" s="36">
        <v>335.8678547412419</v>
      </c>
      <c r="P9" s="36">
        <v>353.2785645279946</v>
      </c>
      <c r="Q9" s="36">
        <v>371.59181027048908</v>
      </c>
      <c r="R9" s="36">
        <v>2297.1396078513062</v>
      </c>
      <c r="S9" s="36">
        <v>3946.6331944442209</v>
      </c>
      <c r="T9" s="36">
        <v>5267.618909350902</v>
      </c>
      <c r="U9" s="36">
        <v>6157.1222635070735</v>
      </c>
      <c r="V9" s="36">
        <v>6636.1700902837038</v>
      </c>
      <c r="W9" s="36">
        <v>10142.790614039404</v>
      </c>
      <c r="X9" s="36">
        <v>4267.0135222264507</v>
      </c>
      <c r="Y9" s="36">
        <v>5150.8700412345061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419.44692978959017</v>
      </c>
      <c r="C11" s="54">
        <v>423.68440002023965</v>
      </c>
      <c r="D11" s="54">
        <v>427.05056358603781</v>
      </c>
      <c r="E11" s="54">
        <v>430.63706709524166</v>
      </c>
      <c r="F11" s="54">
        <v>434.00123664077086</v>
      </c>
      <c r="G11" s="54">
        <v>437.48716214059209</v>
      </c>
      <c r="H11" s="54">
        <v>441.07963274597688</v>
      </c>
      <c r="I11" s="54">
        <v>443.83292438751477</v>
      </c>
      <c r="J11" s="54">
        <v>444.87193886502223</v>
      </c>
      <c r="K11" s="54">
        <v>444.61721423838895</v>
      </c>
      <c r="L11" s="54">
        <v>446.14334137887784</v>
      </c>
      <c r="M11" s="54">
        <v>438.48274830946457</v>
      </c>
      <c r="N11" s="54">
        <v>443.27658831764597</v>
      </c>
      <c r="O11" s="54">
        <v>446.7028349859483</v>
      </c>
      <c r="P11" s="54">
        <v>449.43159080039641</v>
      </c>
      <c r="Q11" s="54">
        <v>451.40538749296036</v>
      </c>
      <c r="R11" s="54">
        <v>449.11095775571005</v>
      </c>
      <c r="S11" s="54">
        <v>458.14712924910901</v>
      </c>
      <c r="T11" s="54">
        <v>457.32267345924367</v>
      </c>
      <c r="U11" s="54">
        <v>456.47968644756656</v>
      </c>
      <c r="V11" s="54">
        <v>473.21420120588982</v>
      </c>
      <c r="W11" s="54">
        <v>495.63759461395261</v>
      </c>
      <c r="X11" s="54">
        <v>477.54592602764285</v>
      </c>
      <c r="Y11" s="54">
        <v>468.50009173448797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744.2892746905394</v>
      </c>
      <c r="C13" s="35">
        <v>717.97744298638258</v>
      </c>
      <c r="D13" s="35">
        <v>691.06390646106217</v>
      </c>
      <c r="E13" s="35">
        <v>670.53991255407072</v>
      </c>
      <c r="F13" s="35">
        <v>654.84618978010383</v>
      </c>
      <c r="G13" s="35">
        <v>641.82458118573049</v>
      </c>
      <c r="H13" s="35">
        <v>626.81247025203538</v>
      </c>
      <c r="I13" s="35">
        <v>620.71847120179223</v>
      </c>
      <c r="J13" s="35">
        <v>613.10838213257045</v>
      </c>
      <c r="K13" s="35">
        <v>610.86780144579518</v>
      </c>
      <c r="L13" s="35">
        <v>596.31999219602926</v>
      </c>
      <c r="M13" s="35">
        <v>595.16834021375018</v>
      </c>
      <c r="N13" s="35">
        <v>574.24587167005222</v>
      </c>
      <c r="O13" s="35">
        <v>556.50745558709161</v>
      </c>
      <c r="P13" s="35">
        <v>551.03246031941751</v>
      </c>
      <c r="Q13" s="35">
        <v>543.31003147267825</v>
      </c>
      <c r="R13" s="35">
        <v>534.10831377648572</v>
      </c>
      <c r="S13" s="35">
        <v>521.51648603615297</v>
      </c>
      <c r="T13" s="35">
        <v>508.59865942576079</v>
      </c>
      <c r="U13" s="35">
        <v>495.64256846543583</v>
      </c>
      <c r="V13" s="35">
        <v>484.4543372497161</v>
      </c>
      <c r="W13" s="35">
        <v>468.70805371623493</v>
      </c>
      <c r="X13" s="35">
        <v>461.29806197995617</v>
      </c>
      <c r="Y13" s="35">
        <v>453.84326814253126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674.17828913673122</v>
      </c>
      <c r="D14" s="36">
        <v>651.92047033392373</v>
      </c>
      <c r="E14" s="36">
        <v>634.90114905565792</v>
      </c>
      <c r="F14" s="36">
        <v>619.862004585573</v>
      </c>
      <c r="G14" s="36">
        <v>604.30689388962605</v>
      </c>
      <c r="H14" s="36">
        <v>589.14328563302695</v>
      </c>
      <c r="I14" s="36">
        <v>574.76881216572349</v>
      </c>
      <c r="J14" s="36">
        <v>558.84921338567256</v>
      </c>
      <c r="K14" s="36">
        <v>537.91477688823011</v>
      </c>
      <c r="L14" s="36">
        <v>522.51415724882236</v>
      </c>
      <c r="M14" s="36">
        <v>495.56099058160476</v>
      </c>
      <c r="N14" s="36">
        <v>492.0273390908394</v>
      </c>
      <c r="O14" s="36">
        <v>469.97077568470093</v>
      </c>
      <c r="P14" s="36">
        <v>466.76009883443481</v>
      </c>
      <c r="Q14" s="36">
        <v>466.6506398389227</v>
      </c>
      <c r="R14" s="36">
        <v>462.24911260602721</v>
      </c>
      <c r="S14" s="36">
        <v>456.53165385519429</v>
      </c>
      <c r="T14" s="36">
        <v>449.3588702500266</v>
      </c>
      <c r="U14" s="36">
        <v>442.44020444537239</v>
      </c>
      <c r="V14" s="36">
        <v>435.64239036520189</v>
      </c>
      <c r="W14" s="36">
        <v>433.0285360230107</v>
      </c>
      <c r="X14" s="36">
        <v>430.41468168081946</v>
      </c>
      <c r="Y14" s="36">
        <v>427.80082733862827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4.5851036196801302E-3</v>
      </c>
      <c r="C16" s="44">
        <f>C7/RES_summary!C$6</f>
        <v>6.9998124539711725E-3</v>
      </c>
      <c r="D16" s="44">
        <f>D7/RES_summary!D$6</f>
        <v>1.1305625106616339E-2</v>
      </c>
      <c r="E16" s="44">
        <f>E7/RES_summary!E$6</f>
        <v>1.7043490561625223E-2</v>
      </c>
      <c r="F16" s="44">
        <f>F7/RES_summary!F$6</f>
        <v>2.375119699936994E-2</v>
      </c>
      <c r="G16" s="44">
        <f>G7/RES_summary!G$6</f>
        <v>3.0999934129682754E-2</v>
      </c>
      <c r="H16" s="44">
        <f>H7/RES_summary!H$6</f>
        <v>4.2999604712931433E-2</v>
      </c>
      <c r="I16" s="44">
        <f>I7/RES_summary!I$6</f>
        <v>4.7999422451275149E-2</v>
      </c>
      <c r="J16" s="44">
        <f>J7/RES_summary!J$6</f>
        <v>5.350046815230091E-2</v>
      </c>
      <c r="K16" s="44">
        <f>K7/RES_summary!K$6</f>
        <v>5.3499826061482687E-2</v>
      </c>
      <c r="L16" s="44">
        <f>L7/RES_summary!L$6</f>
        <v>6.3999516809455662E-2</v>
      </c>
      <c r="M16" s="44">
        <f>M7/RES_summary!M$6</f>
        <v>6.3999767184680756E-2</v>
      </c>
      <c r="N16" s="44">
        <f>N7/RES_summary!N$6</f>
        <v>7.9666943198488924E-2</v>
      </c>
      <c r="O16" s="44">
        <f>O7/RES_summary!O$6</f>
        <v>9.53327485711052E-2</v>
      </c>
      <c r="P16" s="44">
        <f>P7/RES_summary!P$6</f>
        <v>0.1</v>
      </c>
      <c r="Q16" s="44">
        <f>Q7/RES_summary!Q$6</f>
        <v>0.11099977357799756</v>
      </c>
      <c r="R16" s="44">
        <f>R7/RES_summary!R$6</f>
        <v>0.11748074744981524</v>
      </c>
      <c r="S16" s="44">
        <f>S7/RES_summary!S$6</f>
        <v>0.12353889345531016</v>
      </c>
      <c r="T16" s="44">
        <f>T7/RES_summary!T$6</f>
        <v>0.12969184219029994</v>
      </c>
      <c r="U16" s="44">
        <f>U7/RES_summary!U$6</f>
        <v>0.13629251112844537</v>
      </c>
      <c r="V16" s="44">
        <f>V7/RES_summary!V$6</f>
        <v>0.14400042051592046</v>
      </c>
      <c r="W16" s="44">
        <f>W7/RES_summary!W$6</f>
        <v>0.15455172174835627</v>
      </c>
      <c r="X16" s="44">
        <f>X7/RES_summary!X$6</f>
        <v>0.16771953875843093</v>
      </c>
      <c r="Y16" s="44">
        <f>Y7/RES_summary!Y$6</f>
        <v>0.18201163135383877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3.412643447472691</v>
      </c>
      <c r="C17" s="52">
        <f t="shared" si="4"/>
        <v>5.0257074470864582</v>
      </c>
      <c r="D17" s="52">
        <f t="shared" si="4"/>
        <v>7.8129094511625494</v>
      </c>
      <c r="E17" s="52">
        <f t="shared" si="4"/>
        <v>11.428340670808307</v>
      </c>
      <c r="F17" s="52">
        <f t="shared" si="4"/>
        <v>15.553380857754041</v>
      </c>
      <c r="G17" s="52">
        <f t="shared" si="4"/>
        <v>19.896519739568866</v>
      </c>
      <c r="H17" s="52">
        <f t="shared" si="4"/>
        <v>26.952688449973614</v>
      </c>
      <c r="I17" s="52">
        <f t="shared" si="4"/>
        <v>29.794128122524494</v>
      </c>
      <c r="J17" s="52">
        <f t="shared" si="4"/>
        <v>32.801585472192322</v>
      </c>
      <c r="K17" s="52">
        <f t="shared" si="4"/>
        <v>32.681321123910386</v>
      </c>
      <c r="L17" s="52">
        <f t="shared" si="4"/>
        <v>38.164191364364243</v>
      </c>
      <c r="M17" s="52">
        <f t="shared" si="4"/>
        <v>38.090635209372884</v>
      </c>
      <c r="N17" s="52">
        <f t="shared" si="4"/>
        <v>45.748413240304814</v>
      </c>
      <c r="O17" s="52">
        <f t="shared" si="4"/>
        <v>53.053385341429696</v>
      </c>
      <c r="P17" s="52">
        <f t="shared" si="4"/>
        <v>55.103246031941751</v>
      </c>
      <c r="Q17" s="52">
        <f t="shared" si="4"/>
        <v>60.307290476122013</v>
      </c>
      <c r="R17" s="52">
        <f t="shared" ref="R17:V17" si="5">R13*R16</f>
        <v>62.747443921621993</v>
      </c>
      <c r="S17" s="52">
        <f t="shared" si="5"/>
        <v>64.427569603608049</v>
      </c>
      <c r="T17" s="52">
        <f t="shared" si="5"/>
        <v>65.961097076443878</v>
      </c>
      <c r="U17" s="52">
        <f t="shared" si="5"/>
        <v>67.552370278306654</v>
      </c>
      <c r="V17" s="52">
        <f t="shared" si="5"/>
        <v>69.761628284720672</v>
      </c>
      <c r="W17" s="52">
        <f t="shared" ref="W17:Y17" si="6">W13*W16</f>
        <v>72.439636699165163</v>
      </c>
      <c r="X17" s="52">
        <f t="shared" si="6"/>
        <v>77.36869818543633</v>
      </c>
      <c r="Y17" s="52">
        <f t="shared" si="6"/>
        <v>82.604753613579803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1.4314228165089824</v>
      </c>
      <c r="C18" s="36">
        <f>C3*11630*1000/RES_summary!C$6</f>
        <v>2.129313844396076</v>
      </c>
      <c r="D18" s="36">
        <f>D3*11630*1000/RES_summary!D$6</f>
        <v>3.3365073843656483</v>
      </c>
      <c r="E18" s="36">
        <f>E3*11630*1000/RES_summary!E$6</f>
        <v>4.9214671082421573</v>
      </c>
      <c r="F18" s="36">
        <f>F3*11630*1000/RES_summary!F$6</f>
        <v>6.7501865262101477</v>
      </c>
      <c r="G18" s="36">
        <f>G3*11630*1000/RES_summary!G$6</f>
        <v>8.7044719573382565</v>
      </c>
      <c r="H18" s="36">
        <f>H3*11630*1000/RES_summary!H$6</f>
        <v>11.888281923031096</v>
      </c>
      <c r="I18" s="36">
        <f>I3*11630*1000/RES_summary!I$6</f>
        <v>13.223615014196341</v>
      </c>
      <c r="J18" s="36">
        <f>J3*11630*1000/RES_summary!J$6</f>
        <v>14.592504926860942</v>
      </c>
      <c r="K18" s="36">
        <f>K3*11630*1000/RES_summary!K$6</f>
        <v>14.530677955743251</v>
      </c>
      <c r="L18" s="36">
        <f>L3*11630*1000/RES_summary!L$6</f>
        <v>17.026699856320377</v>
      </c>
      <c r="M18" s="36">
        <f>M3*11630*1000/RES_summary!M$6</f>
        <v>16.702086411459078</v>
      </c>
      <c r="N18" s="36">
        <f>N3*11630*1000/RES_summary!N$6</f>
        <v>20.279200542108139</v>
      </c>
      <c r="O18" s="36">
        <f>O3*11630*1000/RES_summary!O$6</f>
        <v>23.6990976376186</v>
      </c>
      <c r="P18" s="36">
        <f>P3*11630*1000/RES_summary!P$6</f>
        <v>24.76513952240121</v>
      </c>
      <c r="Q18" s="36">
        <f>Q3*11630*1000/RES_summary!Q$6</f>
        <v>27.223035826024379</v>
      </c>
      <c r="R18" s="36">
        <f>R3*11630*1000/RES_summary!R$6</f>
        <v>28.180564636362362</v>
      </c>
      <c r="S18" s="36">
        <f>S3*11630*1000/RES_summary!S$6</f>
        <v>29.517306058390183</v>
      </c>
      <c r="T18" s="36">
        <f>T3*11630*1000/RES_summary!T$6</f>
        <v>30.165505259304009</v>
      </c>
      <c r="U18" s="36">
        <f>U3*11630*1000/RES_summary!U$6</f>
        <v>30.836284803431337</v>
      </c>
      <c r="V18" s="36">
        <f>V3*11630*1000/RES_summary!V$6</f>
        <v>33.012193203576302</v>
      </c>
      <c r="W18" s="36">
        <f>W3*11630*1000/RES_summary!W$6</f>
        <v>35.903807288282835</v>
      </c>
      <c r="X18" s="36">
        <f>X3*11630*1000/RES_summary!X$6</f>
        <v>36.947106620517403</v>
      </c>
      <c r="Y18" s="36">
        <f>Y3*11630*1000/RES_summary!Y$6</f>
        <v>38.700334645666914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9.4155572991717662</v>
      </c>
      <c r="C3" s="49">
        <f t="shared" ref="C3:W3" si="0">C5*C11/11630</f>
        <v>10.56673971029382</v>
      </c>
      <c r="D3" s="49">
        <f t="shared" si="0"/>
        <v>12.055987085756581</v>
      </c>
      <c r="E3" s="49">
        <f t="shared" si="0"/>
        <v>13.652829616463286</v>
      </c>
      <c r="F3" s="49">
        <f t="shared" si="0"/>
        <v>14.952208824245805</v>
      </c>
      <c r="G3" s="49">
        <f t="shared" si="0"/>
        <v>16.303116347089166</v>
      </c>
      <c r="H3" s="49">
        <f t="shared" si="0"/>
        <v>17.79060181064985</v>
      </c>
      <c r="I3" s="49">
        <f t="shared" si="0"/>
        <v>19.987925513889124</v>
      </c>
      <c r="J3" s="49">
        <f t="shared" si="0"/>
        <v>21.802842777569012</v>
      </c>
      <c r="K3" s="49">
        <f t="shared" si="0"/>
        <v>24.064412678547807</v>
      </c>
      <c r="L3" s="49">
        <f t="shared" si="0"/>
        <v>24.868341508565695</v>
      </c>
      <c r="M3" s="49">
        <f t="shared" si="0"/>
        <v>25.397984440300704</v>
      </c>
      <c r="N3" s="49">
        <f t="shared" si="0"/>
        <v>26.140083898645621</v>
      </c>
      <c r="O3" s="49">
        <f t="shared" si="0"/>
        <v>26.503456875872953</v>
      </c>
      <c r="P3" s="49">
        <f t="shared" si="0"/>
        <v>27.833581996849553</v>
      </c>
      <c r="Q3" s="49">
        <f t="shared" si="0"/>
        <v>27.308733172847717</v>
      </c>
      <c r="R3" s="49">
        <f t="shared" si="0"/>
        <v>27.544202555920787</v>
      </c>
      <c r="S3" s="49">
        <f t="shared" si="0"/>
        <v>28.099058156840254</v>
      </c>
      <c r="T3" s="49">
        <f t="shared" si="0"/>
        <v>28.800911011508859</v>
      </c>
      <c r="U3" s="49">
        <f t="shared" si="0"/>
        <v>29.349879067299817</v>
      </c>
      <c r="V3" s="49">
        <f t="shared" si="0"/>
        <v>29.96166603474849</v>
      </c>
      <c r="W3" s="49">
        <f t="shared" si="0"/>
        <v>31.368439864453862</v>
      </c>
      <c r="X3" s="49">
        <f t="shared" ref="X3:Y3" si="1">X5*X11/11630</f>
        <v>29.745994616341836</v>
      </c>
      <c r="Y3" s="49">
        <f t="shared" si="1"/>
        <v>29.944538885985434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74.582220558314248</v>
      </c>
      <c r="C5" s="49">
        <f t="shared" ref="C5:W5" si="2">C7*C13/1000000</f>
        <v>83.158022125704136</v>
      </c>
      <c r="D5" s="49">
        <f t="shared" si="2"/>
        <v>94.481155355114439</v>
      </c>
      <c r="E5" s="49">
        <f t="shared" si="2"/>
        <v>106.72477124623072</v>
      </c>
      <c r="F5" s="49">
        <f t="shared" si="2"/>
        <v>116.72546531559175</v>
      </c>
      <c r="G5" s="49">
        <f t="shared" si="2"/>
        <v>127.27206235384891</v>
      </c>
      <c r="H5" s="49">
        <f t="shared" si="2"/>
        <v>138.80091840791127</v>
      </c>
      <c r="I5" s="49">
        <f t="shared" si="2"/>
        <v>156.15705016109723</v>
      </c>
      <c r="J5" s="49">
        <f t="shared" si="2"/>
        <v>171.19342017870792</v>
      </c>
      <c r="K5" s="49">
        <f t="shared" si="2"/>
        <v>190.60477218362814</v>
      </c>
      <c r="L5" s="49">
        <f t="shared" si="2"/>
        <v>198.05211272081118</v>
      </c>
      <c r="M5" s="49">
        <f t="shared" si="2"/>
        <v>203.7754706041116</v>
      </c>
      <c r="N5" s="49">
        <f t="shared" si="2"/>
        <v>212.29779109636576</v>
      </c>
      <c r="O5" s="49">
        <f t="shared" si="2"/>
        <v>216.86502320062249</v>
      </c>
      <c r="P5" s="49">
        <f t="shared" si="2"/>
        <v>229.48802270653491</v>
      </c>
      <c r="Q5" s="49">
        <f t="shared" si="2"/>
        <v>226.72462888810207</v>
      </c>
      <c r="R5" s="49">
        <f t="shared" si="2"/>
        <v>225.42157090314441</v>
      </c>
      <c r="S5" s="49">
        <f t="shared" si="2"/>
        <v>224.87411004460941</v>
      </c>
      <c r="T5" s="49">
        <f t="shared" si="2"/>
        <v>232.03602921793797</v>
      </c>
      <c r="U5" s="49">
        <f t="shared" si="2"/>
        <v>237.57255973520344</v>
      </c>
      <c r="V5" s="49">
        <f t="shared" si="2"/>
        <v>232.63360072316914</v>
      </c>
      <c r="W5" s="49">
        <f t="shared" si="2"/>
        <v>232.56490806764469</v>
      </c>
      <c r="X5" s="49">
        <f t="shared" ref="X5:Y5" si="3">X7*X13/1000000</f>
        <v>229.85628215117976</v>
      </c>
      <c r="Y5" s="49">
        <f t="shared" si="3"/>
        <v>236.38547394336365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198417.3767041832</v>
      </c>
      <c r="C7" s="35">
        <v>225052.83674509515</v>
      </c>
      <c r="D7" s="35">
        <v>261913.64849439287</v>
      </c>
      <c r="E7" s="35">
        <v>303322.44419641158</v>
      </c>
      <c r="F7" s="35">
        <v>339649.33726096113</v>
      </c>
      <c r="G7" s="35">
        <v>379526.18502317579</v>
      </c>
      <c r="H7" s="35">
        <v>425967.19042918808</v>
      </c>
      <c r="I7" s="35">
        <v>497514.59593953588</v>
      </c>
      <c r="J7" s="35">
        <v>565287.95951749617</v>
      </c>
      <c r="K7" s="35">
        <v>657835.67376401997</v>
      </c>
      <c r="L7" s="35">
        <v>711342.03473530128</v>
      </c>
      <c r="M7" s="35">
        <v>770488.83488445007</v>
      </c>
      <c r="N7" s="35">
        <v>842315.04003185686</v>
      </c>
      <c r="O7" s="35">
        <v>909563.91228155827</v>
      </c>
      <c r="P7" s="35">
        <v>1045576.5715539542</v>
      </c>
      <c r="Q7" s="35">
        <v>1139624.2342843467</v>
      </c>
      <c r="R7" s="35">
        <v>1257518.334337319</v>
      </c>
      <c r="S7" s="35">
        <v>1418577.4267137884</v>
      </c>
      <c r="T7" s="35">
        <v>1606118.8610338133</v>
      </c>
      <c r="U7" s="35">
        <v>1772764.8206918144</v>
      </c>
      <c r="V7" s="35">
        <v>1847445.5656582098</v>
      </c>
      <c r="W7" s="35">
        <v>1945677.3856307154</v>
      </c>
      <c r="X7" s="35">
        <v>2039789.2169933824</v>
      </c>
      <c r="Y7" s="35">
        <v>2159733.6614473951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45478.006049042713</v>
      </c>
      <c r="D8" s="52">
        <v>57158.32913351708</v>
      </c>
      <c r="E8" s="52">
        <v>63273.633489062428</v>
      </c>
      <c r="F8" s="52">
        <v>59880.075574713002</v>
      </c>
      <c r="G8" s="52">
        <v>65248.744492488855</v>
      </c>
      <c r="H8" s="52">
        <v>73772.052639816946</v>
      </c>
      <c r="I8" s="52">
        <v>100988.88364805211</v>
      </c>
      <c r="J8" s="52">
        <v>99488.234490803035</v>
      </c>
      <c r="K8" s="52">
        <v>138025.72029556648</v>
      </c>
      <c r="L8" s="52">
        <v>110664.69010479841</v>
      </c>
      <c r="M8" s="52">
        <v>122420.43363821122</v>
      </c>
      <c r="N8" s="52">
        <v>131706.28072211985</v>
      </c>
      <c r="O8" s="52">
        <v>132497.61674219032</v>
      </c>
      <c r="P8" s="52">
        <v>209784.71191221289</v>
      </c>
      <c r="Q8" s="52">
        <v>195036.54637844465</v>
      </c>
      <c r="R8" s="52">
        <v>217382.3345437753</v>
      </c>
      <c r="S8" s="52">
        <v>299084.81267203577</v>
      </c>
      <c r="T8" s="52">
        <v>298206.12442482333</v>
      </c>
      <c r="U8" s="52">
        <v>289066.39329621219</v>
      </c>
      <c r="V8" s="52">
        <v>206387.02568851528</v>
      </c>
      <c r="W8" s="52">
        <v>230729.436714696</v>
      </c>
      <c r="X8" s="52">
        <v>303896.54327487992</v>
      </c>
      <c r="Y8" s="52">
        <v>314980.99083245732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18842.546008130768</v>
      </c>
      <c r="D9" s="36">
        <v>20297.517384219333</v>
      </c>
      <c r="E9" s="36">
        <v>21864.837787043711</v>
      </c>
      <c r="F9" s="36">
        <v>23553.18251016346</v>
      </c>
      <c r="G9" s="36">
        <v>25371.896730274195</v>
      </c>
      <c r="H9" s="36">
        <v>27331.047233804653</v>
      </c>
      <c r="I9" s="36">
        <v>29441.478137704311</v>
      </c>
      <c r="J9" s="36">
        <v>31714.870912842685</v>
      </c>
      <c r="K9" s="36">
        <v>45478.006049042684</v>
      </c>
      <c r="L9" s="36">
        <v>57158.329133517109</v>
      </c>
      <c r="M9" s="36">
        <v>63273.633489062428</v>
      </c>
      <c r="N9" s="36">
        <v>59880.075574713061</v>
      </c>
      <c r="O9" s="36">
        <v>65248.744492488913</v>
      </c>
      <c r="P9" s="36">
        <v>73772.052639817121</v>
      </c>
      <c r="Q9" s="36">
        <v>100988.88364805211</v>
      </c>
      <c r="R9" s="36">
        <v>99488.234490802977</v>
      </c>
      <c r="S9" s="36">
        <v>138025.72029556637</v>
      </c>
      <c r="T9" s="36">
        <v>110664.69010479841</v>
      </c>
      <c r="U9" s="36">
        <v>122420.43363821111</v>
      </c>
      <c r="V9" s="36">
        <v>131706.28072211985</v>
      </c>
      <c r="W9" s="36">
        <v>132497.61674219044</v>
      </c>
      <c r="X9" s="36">
        <v>209784.71191221266</v>
      </c>
      <c r="Y9" s="36">
        <v>195036.54637844441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1468.2176337690246</v>
      </c>
      <c r="C11" s="54">
        <v>1477.8030993203658</v>
      </c>
      <c r="D11" s="54">
        <v>1484.0115923683943</v>
      </c>
      <c r="E11" s="54">
        <v>1487.7746429939136</v>
      </c>
      <c r="F11" s="54">
        <v>1489.7707895686631</v>
      </c>
      <c r="G11" s="54">
        <v>1489.7632646943043</v>
      </c>
      <c r="H11" s="54">
        <v>1490.6579973037465</v>
      </c>
      <c r="I11" s="54">
        <v>1488.62682464043</v>
      </c>
      <c r="J11" s="54">
        <v>1481.172940165751</v>
      </c>
      <c r="K11" s="54">
        <v>1468.3216807493457</v>
      </c>
      <c r="L11" s="54">
        <v>1460.3167205407353</v>
      </c>
      <c r="M11" s="54">
        <v>1449.5295148381676</v>
      </c>
      <c r="N11" s="54">
        <v>1431.9940597179996</v>
      </c>
      <c r="O11" s="54">
        <v>1421.3228067730088</v>
      </c>
      <c r="P11" s="54">
        <v>1410.5509943641275</v>
      </c>
      <c r="Q11" s="54">
        <v>1400.8207593404768</v>
      </c>
      <c r="R11" s="54">
        <v>1421.0666461152334</v>
      </c>
      <c r="S11" s="54">
        <v>1453.22218862467</v>
      </c>
      <c r="T11" s="54">
        <v>1443.5456260512226</v>
      </c>
      <c r="U11" s="54">
        <v>1436.7782791630095</v>
      </c>
      <c r="V11" s="54">
        <v>1497.8669242143603</v>
      </c>
      <c r="W11" s="54">
        <v>1568.6586538562688</v>
      </c>
      <c r="X11" s="54">
        <v>1505.0531321154929</v>
      </c>
      <c r="Y11" s="54">
        <v>1473.250371245105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375.8855287634787</v>
      </c>
      <c r="C13" s="35">
        <v>369.50443872828237</v>
      </c>
      <c r="D13" s="35">
        <v>360.73398961160717</v>
      </c>
      <c r="E13" s="35">
        <v>351.85253609892055</v>
      </c>
      <c r="F13" s="35">
        <v>343.66463440471443</v>
      </c>
      <c r="G13" s="35">
        <v>335.34461488099174</v>
      </c>
      <c r="H13" s="35">
        <v>325.84884828350471</v>
      </c>
      <c r="I13" s="35">
        <v>313.87430928775274</v>
      </c>
      <c r="J13" s="35">
        <v>302.84285609909466</v>
      </c>
      <c r="K13" s="35">
        <v>289.74526585495306</v>
      </c>
      <c r="L13" s="35">
        <v>278.42037029979355</v>
      </c>
      <c r="M13" s="35">
        <v>264.47556587198534</v>
      </c>
      <c r="N13" s="35">
        <v>252.04084102349225</v>
      </c>
      <c r="O13" s="35">
        <v>238.42747087077842</v>
      </c>
      <c r="P13" s="35">
        <v>219.48466420346986</v>
      </c>
      <c r="Q13" s="35">
        <v>198.94683007551086</v>
      </c>
      <c r="R13" s="35">
        <v>179.25907300742139</v>
      </c>
      <c r="S13" s="35">
        <v>158.52085745192102</v>
      </c>
      <c r="T13" s="35">
        <v>144.47002326377199</v>
      </c>
      <c r="U13" s="35">
        <v>134.01245160228964</v>
      </c>
      <c r="V13" s="35">
        <v>125.92176194392293</v>
      </c>
      <c r="W13" s="35">
        <v>119.52901842062367</v>
      </c>
      <c r="X13" s="35">
        <v>112.68629142475042</v>
      </c>
      <c r="Y13" s="35">
        <v>109.451215287789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344.30801385664296</v>
      </c>
      <c r="D14" s="36">
        <v>331.58205586611234</v>
      </c>
      <c r="E14" s="36">
        <v>323.39366139869367</v>
      </c>
      <c r="F14" s="36">
        <v>314.86257073493852</v>
      </c>
      <c r="G14" s="36">
        <v>307.79942223655479</v>
      </c>
      <c r="H14" s="36">
        <v>295.53469660993755</v>
      </c>
      <c r="I14" s="36">
        <v>281.44441550229539</v>
      </c>
      <c r="J14" s="36">
        <v>270.9620004649102</v>
      </c>
      <c r="K14" s="36">
        <v>254.08158614733895</v>
      </c>
      <c r="L14" s="36">
        <v>238.55862964190277</v>
      </c>
      <c r="M14" s="36">
        <v>213.89933942493363</v>
      </c>
      <c r="N14" s="36">
        <v>207.85884221626841</v>
      </c>
      <c r="O14" s="36">
        <v>186.0468027034031</v>
      </c>
      <c r="P14" s="36">
        <v>164.09775711167515</v>
      </c>
      <c r="Q14" s="36">
        <v>131.56182258443863</v>
      </c>
      <c r="R14" s="36">
        <v>118.01544550174208</v>
      </c>
      <c r="S14" s="36">
        <v>115.42656671486445</v>
      </c>
      <c r="T14" s="36">
        <v>112.54609897502618</v>
      </c>
      <c r="U14" s="36">
        <v>109.74011901856194</v>
      </c>
      <c r="V14" s="36">
        <v>108.71495403659434</v>
      </c>
      <c r="W14" s="36">
        <v>106.54065495586245</v>
      </c>
      <c r="X14" s="36">
        <v>104.36635587513055</v>
      </c>
      <c r="Y14" s="36">
        <v>102.19205679439867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0.22704373150331578</v>
      </c>
      <c r="C16" s="44">
        <f>C7/RES_summary!C$6</f>
        <v>0.25736442565754913</v>
      </c>
      <c r="D16" s="44">
        <f>D7/RES_summary!D$6</f>
        <v>0.29985797672746273</v>
      </c>
      <c r="E16" s="44">
        <f>E7/RES_summary!E$6</f>
        <v>0.34602899697393802</v>
      </c>
      <c r="F16" s="44">
        <f>F7/RES_summary!F$6</f>
        <v>0.38628032560766751</v>
      </c>
      <c r="G16" s="44">
        <f>G7/RES_summary!G$6</f>
        <v>0.43102603810844953</v>
      </c>
      <c r="H16" s="44">
        <f>H7/RES_summary!H$6</f>
        <v>0.49233719885850813</v>
      </c>
      <c r="I16" s="44">
        <f>I7/RES_summary!I$6</f>
        <v>0.5793123396772899</v>
      </c>
      <c r="J16" s="44">
        <f>J7/RES_summary!J$6</f>
        <v>0.65586334305701266</v>
      </c>
      <c r="K16" s="44">
        <f>K7/RES_summary!K$6</f>
        <v>0.7527826429545974</v>
      </c>
      <c r="L16" s="44">
        <f>L7/RES_summary!L$6</f>
        <v>0.82623496387140316</v>
      </c>
      <c r="M16" s="44">
        <f>M7/RES_summary!M$6</f>
        <v>0.89690802035323913</v>
      </c>
      <c r="N16" s="44">
        <f>N7/RES_summary!N$6</f>
        <v>0.9869784446161326</v>
      </c>
      <c r="O16" s="44">
        <f>O7/RES_summary!O$6</f>
        <v>1.0723359273687094</v>
      </c>
      <c r="P16" s="44">
        <f>P7/RES_summary!P$6</f>
        <v>1.2307851157759135</v>
      </c>
      <c r="Q16" s="44">
        <f>Q7/RES_summary!Q$6</f>
        <v>1.3725319210273137</v>
      </c>
      <c r="R16" s="44">
        <f>R7/RES_summary!R$6</f>
        <v>1.5200398581123242</v>
      </c>
      <c r="S16" s="44">
        <f>S7/RES_summary!S$6</f>
        <v>1.682551202289839</v>
      </c>
      <c r="T16" s="44">
        <f>T7/RES_summary!T$6</f>
        <v>1.8872757686716763</v>
      </c>
      <c r="U16" s="44">
        <f>U7/RES_summary!U$6</f>
        <v>2.0701066610597998</v>
      </c>
      <c r="V16" s="44">
        <f>V7/RES_summary!V$6</f>
        <v>2.2070462288660404</v>
      </c>
      <c r="W16" s="44">
        <f>W7/RES_summary!W$6</f>
        <v>2.3246707890384415</v>
      </c>
      <c r="X16" s="44">
        <f>X7/RES_summary!X$6</f>
        <v>2.4358833342011654</v>
      </c>
      <c r="Y16" s="44">
        <f>Y7/RES_summary!Y$6</f>
        <v>2.5405164253435943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85.342453068557134</v>
      </c>
      <c r="C17" s="52">
        <f t="shared" si="4"/>
        <v>95.097297651219449</v>
      </c>
      <c r="D17" s="52">
        <f t="shared" si="4"/>
        <v>108.16896426176208</v>
      </c>
      <c r="E17" s="52">
        <f t="shared" si="4"/>
        <v>121.75118014904579</v>
      </c>
      <c r="F17" s="52">
        <f t="shared" si="4"/>
        <v>132.75088687769309</v>
      </c>
      <c r="G17" s="52">
        <f t="shared" si="4"/>
        <v>144.54226075315768</v>
      </c>
      <c r="H17" s="52">
        <f t="shared" si="4"/>
        <v>160.42750921517171</v>
      </c>
      <c r="I17" s="52">
        <f t="shared" si="4"/>
        <v>181.83126047808136</v>
      </c>
      <c r="J17" s="52">
        <f t="shared" si="4"/>
        <v>198.62352802208605</v>
      </c>
      <c r="K17" s="52">
        <f t="shared" si="4"/>
        <v>218.11520701387403</v>
      </c>
      <c r="L17" s="52">
        <f t="shared" si="4"/>
        <v>230.04064459571262</v>
      </c>
      <c r="M17" s="52">
        <f t="shared" si="4"/>
        <v>237.21025621804506</v>
      </c>
      <c r="N17" s="52">
        <f t="shared" si="4"/>
        <v>248.75887725310832</v>
      </c>
      <c r="O17" s="52">
        <f t="shared" si="4"/>
        <v>255.67434308639213</v>
      </c>
      <c r="P17" s="52">
        <f t="shared" si="4"/>
        <v>270.13845784270518</v>
      </c>
      <c r="Q17" s="52">
        <f t="shared" si="4"/>
        <v>273.06087486583544</v>
      </c>
      <c r="R17" s="52">
        <f t="shared" ref="R17:V17" si="5">R13*R16</f>
        <v>272.4809358995476</v>
      </c>
      <c r="S17" s="52">
        <f t="shared" si="5"/>
        <v>266.7194592937459</v>
      </c>
      <c r="T17" s="52">
        <f t="shared" si="5"/>
        <v>272.65477420515026</v>
      </c>
      <c r="U17" s="52">
        <f t="shared" si="5"/>
        <v>277.42006872685386</v>
      </c>
      <c r="V17" s="52">
        <f t="shared" si="5"/>
        <v>277.9151498305024</v>
      </c>
      <c r="W17" s="52">
        <f t="shared" ref="W17:Y17" si="6">W13*W16</f>
        <v>277.86561756486162</v>
      </c>
      <c r="X17" s="52">
        <f t="shared" si="6"/>
        <v>274.49065927448527</v>
      </c>
      <c r="Y17" s="52">
        <f t="shared" si="6"/>
        <v>278.06261021244586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125.30129450436098</v>
      </c>
      <c r="C18" s="36">
        <f>C3*11630*1000/RES_summary!C$6</f>
        <v>140.53508120596342</v>
      </c>
      <c r="D18" s="36">
        <f>D3*11630*1000/RES_summary!D$6</f>
        <v>160.52399689893747</v>
      </c>
      <c r="E18" s="36">
        <f>E3*11630*1000/RES_summary!E$6</f>
        <v>181.13831858033427</v>
      </c>
      <c r="F18" s="36">
        <f>F3*11630*1000/RES_summary!F$6</f>
        <v>197.76839355972112</v>
      </c>
      <c r="G18" s="36">
        <f>G3*11630*1000/RES_summary!G$6</f>
        <v>215.3337502659196</v>
      </c>
      <c r="H18" s="36">
        <f>H3*11630*1000/RES_summary!H$6</f>
        <v>239.14254959911625</v>
      </c>
      <c r="I18" s="36">
        <f>I3*11630*1000/RES_summary!I$6</f>
        <v>270.67889190585316</v>
      </c>
      <c r="J18" s="36">
        <f>J3*11630*1000/RES_summary!J$6</f>
        <v>294.19579498656759</v>
      </c>
      <c r="K18" s="36">
        <f>K3*11630*1000/RES_summary!K$6</f>
        <v>320.26328735960305</v>
      </c>
      <c r="L18" s="36">
        <f>L3*11630*1000/RES_summary!L$6</f>
        <v>335.93219970708788</v>
      </c>
      <c r="M18" s="36">
        <f>M3*11630*1000/RES_summary!M$6</f>
        <v>343.84326761038028</v>
      </c>
      <c r="N18" s="36">
        <f>N3*11630*1000/RES_summary!N$6</f>
        <v>356.22123452857022</v>
      </c>
      <c r="O18" s="36">
        <f>O3*11630*1000/RES_summary!O$6</f>
        <v>363.39577493539605</v>
      </c>
      <c r="P18" s="36">
        <f>P3*11630*1000/RES_summary!P$6</f>
        <v>381.04407032601972</v>
      </c>
      <c r="Q18" s="36">
        <f>Q3*11630*1000/RES_summary!Q$6</f>
        <v>382.50934207573448</v>
      </c>
      <c r="R18" s="36">
        <f>R3*11630*1000/RES_summary!R$6</f>
        <v>387.21356970911</v>
      </c>
      <c r="S18" s="36">
        <f>S3*11630*1000/RES_summary!S$6</f>
        <v>387.60263638364603</v>
      </c>
      <c r="T18" s="36">
        <f>T3*11630*1000/RES_summary!T$6</f>
        <v>393.58960672582828</v>
      </c>
      <c r="U18" s="36">
        <f>U3*11630*1000/RES_summary!U$6</f>
        <v>398.59112895065283</v>
      </c>
      <c r="V18" s="36">
        <f>V3*11630*1000/RES_summary!V$6</f>
        <v>416.2799106691877</v>
      </c>
      <c r="W18" s="36">
        <f>W3*11630*1000/RES_summary!W$6</f>
        <v>435.87630560223664</v>
      </c>
      <c r="X18" s="36">
        <f>X3*11630*1000/RES_summary!X$6</f>
        <v>413.12302647751056</v>
      </c>
      <c r="Y18" s="36">
        <f>Y3*11630*1000/RES_summary!Y$6</f>
        <v>409.65584372486887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0.32432472872655721</v>
      </c>
      <c r="C3" s="49">
        <f t="shared" ref="C3:W3" si="0">C5*C11/11630</f>
        <v>0.52620348183902854</v>
      </c>
      <c r="D3" s="49">
        <f t="shared" si="0"/>
        <v>0.6945877175515659</v>
      </c>
      <c r="E3" s="49">
        <f t="shared" si="0"/>
        <v>1.0277083894768702</v>
      </c>
      <c r="F3" s="49">
        <f t="shared" si="0"/>
        <v>1.8516424936845386</v>
      </c>
      <c r="G3" s="49">
        <f t="shared" si="0"/>
        <v>3.1421713601740686</v>
      </c>
      <c r="H3" s="49">
        <f t="shared" si="0"/>
        <v>4.2856357241926659</v>
      </c>
      <c r="I3" s="49">
        <f t="shared" si="0"/>
        <v>5.5207091672553208</v>
      </c>
      <c r="J3" s="49">
        <f t="shared" si="0"/>
        <v>6.5114471632745818</v>
      </c>
      <c r="K3" s="49">
        <f t="shared" si="0"/>
        <v>7.4157151825667729</v>
      </c>
      <c r="L3" s="49">
        <f t="shared" si="0"/>
        <v>7.9372059057926379</v>
      </c>
      <c r="M3" s="49">
        <f t="shared" si="0"/>
        <v>8.4477785839320436</v>
      </c>
      <c r="N3" s="49">
        <f t="shared" si="0"/>
        <v>8.8966752942169087</v>
      </c>
      <c r="O3" s="49">
        <f t="shared" si="0"/>
        <v>9.3108459436177906</v>
      </c>
      <c r="P3" s="49">
        <f t="shared" si="0"/>
        <v>9.7923962596762255</v>
      </c>
      <c r="Q3" s="49">
        <f t="shared" si="0"/>
        <v>10.315283926271329</v>
      </c>
      <c r="R3" s="49">
        <f t="shared" si="0"/>
        <v>11.163909484146144</v>
      </c>
      <c r="S3" s="49">
        <f t="shared" si="0"/>
        <v>12.186981051058462</v>
      </c>
      <c r="T3" s="49">
        <f t="shared" si="0"/>
        <v>12.996769250840838</v>
      </c>
      <c r="U3" s="49">
        <f t="shared" si="0"/>
        <v>13.745733916713636</v>
      </c>
      <c r="V3" s="49">
        <f t="shared" si="0"/>
        <v>14.996336619841779</v>
      </c>
      <c r="W3" s="49">
        <f t="shared" si="0"/>
        <v>16.239289347520945</v>
      </c>
      <c r="X3" s="49">
        <f t="shared" ref="X3:Y3" si="1">X5*X11/11630</f>
        <v>16.183229870345976</v>
      </c>
      <c r="Y3" s="49">
        <f t="shared" si="1"/>
        <v>16.468341341199597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6.4316793858044647</v>
      </c>
      <c r="C5" s="49">
        <f t="shared" ref="C5:W5" si="2">C7*C13/1000000</f>
        <v>10.308847585480775</v>
      </c>
      <c r="D5" s="49">
        <f t="shared" si="2"/>
        <v>13.461857886851712</v>
      </c>
      <c r="E5" s="49">
        <f t="shared" si="2"/>
        <v>19.719561023186269</v>
      </c>
      <c r="F5" s="49">
        <f t="shared" si="2"/>
        <v>35.193971536522461</v>
      </c>
      <c r="G5" s="49">
        <f t="shared" si="2"/>
        <v>59.202575549139638</v>
      </c>
      <c r="H5" s="49">
        <f t="shared" si="2"/>
        <v>79.407576969760839</v>
      </c>
      <c r="I5" s="49">
        <f t="shared" si="2"/>
        <v>100.74938249626648</v>
      </c>
      <c r="J5" s="49">
        <f t="shared" si="2"/>
        <v>117.46372774939164</v>
      </c>
      <c r="K5" s="49">
        <f t="shared" si="2"/>
        <v>131.86199319724696</v>
      </c>
      <c r="L5" s="49">
        <f t="shared" si="2"/>
        <v>138.61655885014582</v>
      </c>
      <c r="M5" s="49">
        <f t="shared" si="2"/>
        <v>146.64240447987277</v>
      </c>
      <c r="N5" s="49">
        <f t="shared" si="2"/>
        <v>153.56750845163558</v>
      </c>
      <c r="O5" s="49">
        <f t="shared" si="2"/>
        <v>159.68201376073313</v>
      </c>
      <c r="P5" s="49">
        <f t="shared" si="2"/>
        <v>166.86928754230175</v>
      </c>
      <c r="Q5" s="49">
        <f t="shared" si="2"/>
        <v>174.11628264836176</v>
      </c>
      <c r="R5" s="49">
        <f t="shared" si="2"/>
        <v>186.40151484335013</v>
      </c>
      <c r="S5" s="49">
        <f t="shared" si="2"/>
        <v>199.20366435798951</v>
      </c>
      <c r="T5" s="49">
        <f t="shared" si="2"/>
        <v>214.73725583694548</v>
      </c>
      <c r="U5" s="49">
        <f t="shared" si="2"/>
        <v>228.96417920223786</v>
      </c>
      <c r="V5" s="49">
        <f t="shared" si="2"/>
        <v>240.37911516071398</v>
      </c>
      <c r="W5" s="49">
        <f t="shared" si="2"/>
        <v>250.73067837542146</v>
      </c>
      <c r="X5" s="49">
        <f t="shared" ref="X5:Y5" si="3">X7*X13/1000000</f>
        <v>258.25008565809787</v>
      </c>
      <c r="Y5" s="49">
        <f t="shared" si="3"/>
        <v>267.2846178362708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17081.70470172933</v>
      </c>
      <c r="C7" s="35">
        <v>28198.753354605811</v>
      </c>
      <c r="D7" s="35">
        <v>37770.363132101789</v>
      </c>
      <c r="E7" s="35">
        <v>57204.049954433591</v>
      </c>
      <c r="F7" s="35">
        <v>106142.16306893506</v>
      </c>
      <c r="G7" s="35">
        <v>185502.03131117468</v>
      </c>
      <c r="H7" s="35">
        <v>258500.341829043</v>
      </c>
      <c r="I7" s="35">
        <v>337917.20976407325</v>
      </c>
      <c r="J7" s="35">
        <v>405790.73846829636</v>
      </c>
      <c r="K7" s="35">
        <v>478827.35434011498</v>
      </c>
      <c r="L7" s="35">
        <v>536301.29901239881</v>
      </c>
      <c r="M7" s="35">
        <v>602934.11292807898</v>
      </c>
      <c r="N7" s="35">
        <v>670888.35799279809</v>
      </c>
      <c r="O7" s="35">
        <v>740290.76457688573</v>
      </c>
      <c r="P7" s="35">
        <v>834781.96985742194</v>
      </c>
      <c r="Q7" s="35">
        <v>926692.65808636905</v>
      </c>
      <c r="R7" s="35">
        <v>1042720.6190288535</v>
      </c>
      <c r="S7" s="35">
        <v>1153408.1936987003</v>
      </c>
      <c r="T7" s="35">
        <v>1269905.6870029571</v>
      </c>
      <c r="U7" s="35">
        <v>1371265.396955088</v>
      </c>
      <c r="V7" s="35">
        <v>1453029.3001004229</v>
      </c>
      <c r="W7" s="35">
        <v>1532533.7835030151</v>
      </c>
      <c r="X7" s="35">
        <v>1595950.4068658489</v>
      </c>
      <c r="Y7" s="35">
        <v>1669595.2455342351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14303.825395717842</v>
      </c>
      <c r="D8" s="52">
        <v>12869.244662888355</v>
      </c>
      <c r="E8" s="52">
        <v>22846.036263435439</v>
      </c>
      <c r="F8" s="52">
        <v>52469.167677206577</v>
      </c>
      <c r="G8" s="52">
        <v>83013.757311926471</v>
      </c>
      <c r="H8" s="52">
        <v>87302.135913586157</v>
      </c>
      <c r="I8" s="52">
        <v>92286.112597918604</v>
      </c>
      <c r="J8" s="52">
        <v>90719.564967658545</v>
      </c>
      <c r="K8" s="52">
        <v>125505.78354902519</v>
      </c>
      <c r="L8" s="52">
        <v>140487.70198421029</v>
      </c>
      <c r="M8" s="52">
        <v>153934.94982926629</v>
      </c>
      <c r="N8" s="52">
        <v>160240.35766263772</v>
      </c>
      <c r="O8" s="52">
        <v>160121.97155174625</v>
      </c>
      <c r="P8" s="52">
        <v>219996.98882956139</v>
      </c>
      <c r="Q8" s="52">
        <v>232398.3902131574</v>
      </c>
      <c r="R8" s="52">
        <v>269962.91077175073</v>
      </c>
      <c r="S8" s="52">
        <v>270927.93233248452</v>
      </c>
      <c r="T8" s="52">
        <v>276619.46485600306</v>
      </c>
      <c r="U8" s="52">
        <v>321356.69878169219</v>
      </c>
      <c r="V8" s="52">
        <v>314162.2933584922</v>
      </c>
      <c r="W8" s="52">
        <v>349467.39417434298</v>
      </c>
      <c r="X8" s="52">
        <v>334344.55569531838</v>
      </c>
      <c r="Y8" s="52">
        <v>350264.3035243894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3186.7767428413608</v>
      </c>
      <c r="D9" s="36">
        <v>3297.6348853923773</v>
      </c>
      <c r="E9" s="36">
        <v>3412.3494411036372</v>
      </c>
      <c r="F9" s="36">
        <v>3531.0545627051179</v>
      </c>
      <c r="G9" s="36">
        <v>3653.8890696868475</v>
      </c>
      <c r="H9" s="36">
        <v>14303.825395717868</v>
      </c>
      <c r="I9" s="36">
        <v>12869.244662888348</v>
      </c>
      <c r="J9" s="36">
        <v>22846.036263435439</v>
      </c>
      <c r="K9" s="36">
        <v>52469.167677206569</v>
      </c>
      <c r="L9" s="36">
        <v>83013.757311926456</v>
      </c>
      <c r="M9" s="36">
        <v>87302.135913586128</v>
      </c>
      <c r="N9" s="36">
        <v>92286.112597918604</v>
      </c>
      <c r="O9" s="36">
        <v>90719.564967658604</v>
      </c>
      <c r="P9" s="36">
        <v>125505.78354902519</v>
      </c>
      <c r="Q9" s="36">
        <v>140487.70198421017</v>
      </c>
      <c r="R9" s="36">
        <v>153934.94982926617</v>
      </c>
      <c r="S9" s="36">
        <v>160240.35766263772</v>
      </c>
      <c r="T9" s="36">
        <v>160121.97155174636</v>
      </c>
      <c r="U9" s="36">
        <v>219996.98882956128</v>
      </c>
      <c r="V9" s="36">
        <v>232398.39021315728</v>
      </c>
      <c r="W9" s="36">
        <v>269962.91077175085</v>
      </c>
      <c r="X9" s="36">
        <v>270927.93233248452</v>
      </c>
      <c r="Y9" s="36">
        <v>276619.46485600318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586.45594234919679</v>
      </c>
      <c r="C11" s="54">
        <v>593.64021468385056</v>
      </c>
      <c r="D11" s="54">
        <v>600.06985833765202</v>
      </c>
      <c r="E11" s="54">
        <v>606.11128998067147</v>
      </c>
      <c r="F11" s="54">
        <v>611.88326470070876</v>
      </c>
      <c r="G11" s="54">
        <v>617.26120155857791</v>
      </c>
      <c r="H11" s="54">
        <v>627.6723881316891</v>
      </c>
      <c r="I11" s="54">
        <v>637.28279046830573</v>
      </c>
      <c r="J11" s="54">
        <v>644.6937446975038</v>
      </c>
      <c r="K11" s="54">
        <v>654.05326798178714</v>
      </c>
      <c r="L11" s="54">
        <v>665.93562450328614</v>
      </c>
      <c r="M11" s="54">
        <v>669.98127369504869</v>
      </c>
      <c r="N11" s="54">
        <v>673.76448778114343</v>
      </c>
      <c r="O11" s="54">
        <v>678.12983925997401</v>
      </c>
      <c r="P11" s="54">
        <v>682.48369833282982</v>
      </c>
      <c r="Q11" s="54">
        <v>689.00363732676044</v>
      </c>
      <c r="R11" s="54">
        <v>696.54083771654268</v>
      </c>
      <c r="S11" s="54">
        <v>711.50593579994722</v>
      </c>
      <c r="T11" s="54">
        <v>703.89474708595594</v>
      </c>
      <c r="U11" s="54">
        <v>698.20041723721783</v>
      </c>
      <c r="V11" s="54">
        <v>725.5513640282503</v>
      </c>
      <c r="W11" s="54">
        <v>753.25020589974349</v>
      </c>
      <c r="X11" s="54">
        <v>728.79342096830794</v>
      </c>
      <c r="Y11" s="54">
        <v>716.56502850259017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376.52444519505889</v>
      </c>
      <c r="C13" s="35">
        <v>365.57813233247037</v>
      </c>
      <c r="D13" s="35">
        <v>356.41325024514288</v>
      </c>
      <c r="E13" s="35">
        <v>344.72316276372158</v>
      </c>
      <c r="F13" s="35">
        <v>331.57390540143223</v>
      </c>
      <c r="G13" s="35">
        <v>319.14785585193357</v>
      </c>
      <c r="H13" s="35">
        <v>307.1855782004202</v>
      </c>
      <c r="I13" s="35">
        <v>298.14812499963409</v>
      </c>
      <c r="J13" s="35">
        <v>289.46872516798175</v>
      </c>
      <c r="K13" s="35">
        <v>275.38525525336695</v>
      </c>
      <c r="L13" s="35">
        <v>258.46769177216021</v>
      </c>
      <c r="M13" s="35">
        <v>243.21464209036222</v>
      </c>
      <c r="N13" s="35">
        <v>228.9017339801328</v>
      </c>
      <c r="O13" s="35">
        <v>215.70175044936514</v>
      </c>
      <c r="P13" s="35">
        <v>199.89565367685466</v>
      </c>
      <c r="Q13" s="35">
        <v>187.8899990509409</v>
      </c>
      <c r="R13" s="35">
        <v>178.76458127101844</v>
      </c>
      <c r="S13" s="35">
        <v>172.7087300456846</v>
      </c>
      <c r="T13" s="35">
        <v>169.09701093136803</v>
      </c>
      <c r="U13" s="35">
        <v>166.97291400385052</v>
      </c>
      <c r="V13" s="35">
        <v>165.43308186841153</v>
      </c>
      <c r="W13" s="35">
        <v>163.6053189002526</v>
      </c>
      <c r="X13" s="35">
        <v>161.8158587805076</v>
      </c>
      <c r="Y13" s="35">
        <v>160.08946991864806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354.94473710893448</v>
      </c>
      <c r="D14" s="36">
        <v>341.48472285418842</v>
      </c>
      <c r="E14" s="36">
        <v>330.14637766856004</v>
      </c>
      <c r="F14" s="36">
        <v>320.26311103105434</v>
      </c>
      <c r="G14" s="36">
        <v>305.78525041340794</v>
      </c>
      <c r="H14" s="36">
        <v>289.59278831827419</v>
      </c>
      <c r="I14" s="36">
        <v>278.8768022517753</v>
      </c>
      <c r="J14" s="36">
        <v>267.38313150234467</v>
      </c>
      <c r="K14" s="36">
        <v>248.61168496812164</v>
      </c>
      <c r="L14" s="36">
        <v>228.76698647897553</v>
      </c>
      <c r="M14" s="36">
        <v>216.37655796832414</v>
      </c>
      <c r="N14" s="36">
        <v>203.82855119483506</v>
      </c>
      <c r="O14" s="36">
        <v>189.67657208033728</v>
      </c>
      <c r="P14" s="36">
        <v>174.50001614648318</v>
      </c>
      <c r="Q14" s="36">
        <v>169.47597309180659</v>
      </c>
      <c r="R14" s="36">
        <v>168.88670617653818</v>
      </c>
      <c r="S14" s="36">
        <v>167.80739094913122</v>
      </c>
      <c r="T14" s="36">
        <v>165.94992034104587</v>
      </c>
      <c r="U14" s="36">
        <v>163.73208234869421</v>
      </c>
      <c r="V14" s="36">
        <v>161.70266247340879</v>
      </c>
      <c r="W14" s="36">
        <v>160.08563584867471</v>
      </c>
      <c r="X14" s="36">
        <v>158.4686092239406</v>
      </c>
      <c r="Y14" s="36">
        <v>156.85158259920652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1.9546140768207199E-2</v>
      </c>
      <c r="C16" s="44">
        <f>C7/RES_summary!C$6</f>
        <v>3.2247342741060468E-2</v>
      </c>
      <c r="D16" s="44">
        <f>D7/RES_summary!D$6</f>
        <v>4.32422851354234E-2</v>
      </c>
      <c r="E16" s="44">
        <f>E7/RES_summary!E$6</f>
        <v>6.5258144945456939E-2</v>
      </c>
      <c r="F16" s="44">
        <f>F7/RES_summary!F$6</f>
        <v>0.12071458652506825</v>
      </c>
      <c r="G16" s="44">
        <f>G7/RES_summary!G$6</f>
        <v>0.21067375262195057</v>
      </c>
      <c r="H16" s="44">
        <f>H7/RES_summary!H$6</f>
        <v>0.29877731679720732</v>
      </c>
      <c r="I16" s="44">
        <f>I7/RES_summary!I$6</f>
        <v>0.39347510807389041</v>
      </c>
      <c r="J16" s="44">
        <f>J7/RES_summary!J$6</f>
        <v>0.47081008153889997</v>
      </c>
      <c r="K16" s="44">
        <f>K7/RES_summary!K$6</f>
        <v>0.54793763198742496</v>
      </c>
      <c r="L16" s="44">
        <f>L7/RES_summary!L$6</f>
        <v>0.62292239566382812</v>
      </c>
      <c r="M16" s="44">
        <f>M7/RES_summary!M$6</f>
        <v>0.70186148993432163</v>
      </c>
      <c r="N16" s="44">
        <f>N7/RES_summary!N$6</f>
        <v>0.78611008543520733</v>
      </c>
      <c r="O16" s="44">
        <f>O7/RES_summary!O$6</f>
        <v>0.8727703164517262</v>
      </c>
      <c r="P16" s="44">
        <f>P7/RES_summary!P$6</f>
        <v>0.98265134412070576</v>
      </c>
      <c r="Q16" s="44">
        <f>Q7/RES_summary!Q$6</f>
        <v>1.1160830174903398</v>
      </c>
      <c r="R16" s="44">
        <f>R7/RES_summary!R$6</f>
        <v>1.2604006307666733</v>
      </c>
      <c r="S16" s="44">
        <f>S7/RES_summary!S$6</f>
        <v>1.3680383646977685</v>
      </c>
      <c r="T16" s="44">
        <f>T7/RES_summary!T$6</f>
        <v>1.4922072641849031</v>
      </c>
      <c r="U16" s="44">
        <f>U7/RES_summary!U$6</f>
        <v>1.6012646455888944</v>
      </c>
      <c r="V16" s="44">
        <f>V7/RES_summary!V$6</f>
        <v>1.7358578227315411</v>
      </c>
      <c r="W16" s="44">
        <f>W7/RES_summary!W$6</f>
        <v>1.831052026422741</v>
      </c>
      <c r="X16" s="44">
        <f>X7/RES_summary!X$6</f>
        <v>1.9058581964788879</v>
      </c>
      <c r="Y16" s="44">
        <f>Y7/RES_summary!Y$6</f>
        <v>1.963961677623095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7.359599808453738</v>
      </c>
      <c r="C17" s="52">
        <f t="shared" si="4"/>
        <v>11.788923331961932</v>
      </c>
      <c r="D17" s="52">
        <f t="shared" si="4"/>
        <v>15.412123393143482</v>
      </c>
      <c r="E17" s="52">
        <f t="shared" si="4"/>
        <v>22.495994121691286</v>
      </c>
      <c r="F17" s="52">
        <f t="shared" si="4"/>
        <v>40.025806893035984</v>
      </c>
      <c r="G17" s="52">
        <f t="shared" si="4"/>
        <v>67.236076433576187</v>
      </c>
      <c r="H17" s="52">
        <f t="shared" si="4"/>
        <v>91.780082813520252</v>
      </c>
      <c r="I17" s="52">
        <f t="shared" si="4"/>
        <v>117.31386570625881</v>
      </c>
      <c r="J17" s="52">
        <f t="shared" si="4"/>
        <v>136.28479409929892</v>
      </c>
      <c r="K17" s="52">
        <f t="shared" si="4"/>
        <v>150.89394464778246</v>
      </c>
      <c r="L17" s="52">
        <f t="shared" si="4"/>
        <v>161.00531376041394</v>
      </c>
      <c r="M17" s="52">
        <f t="shared" si="4"/>
        <v>170.70299107138439</v>
      </c>
      <c r="N17" s="52">
        <f t="shared" si="4"/>
        <v>179.94196165538929</v>
      </c>
      <c r="O17" s="52">
        <f t="shared" si="4"/>
        <v>188.25808499888367</v>
      </c>
      <c r="P17" s="52">
        <f t="shared" si="4"/>
        <v>196.42773276944834</v>
      </c>
      <c r="Q17" s="52">
        <f t="shared" si="4"/>
        <v>209.70083709703121</v>
      </c>
      <c r="R17" s="52">
        <f t="shared" ref="R17:V17" si="5">R13*R16</f>
        <v>225.31499099273188</v>
      </c>
      <c r="S17" s="52">
        <f t="shared" si="5"/>
        <v>236.27216862072672</v>
      </c>
      <c r="T17" s="52">
        <f t="shared" si="5"/>
        <v>252.32778806374134</v>
      </c>
      <c r="U17" s="52">
        <f t="shared" si="5"/>
        <v>267.36782396532061</v>
      </c>
      <c r="V17" s="52">
        <f t="shared" si="5"/>
        <v>287.16830929986963</v>
      </c>
      <c r="W17" s="52">
        <f t="shared" ref="W17:Y17" si="6">W13*W16</f>
        <v>299.56985070584631</v>
      </c>
      <c r="X17" s="52">
        <f t="shared" si="6"/>
        <v>308.39808077710063</v>
      </c>
      <c r="Y17" s="52">
        <f t="shared" si="6"/>
        <v>314.40958391122007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4.3160810409797046</v>
      </c>
      <c r="C18" s="36">
        <f>C3*11630*1000/RES_summary!C$6</f>
        <v>6.9983789776773371</v>
      </c>
      <c r="D18" s="36">
        <f>D3*11630*1000/RES_summary!D$6</f>
        <v>9.2483507012060233</v>
      </c>
      <c r="E18" s="36">
        <f>E3*11630*1000/RES_summary!E$6</f>
        <v>13.63507601649591</v>
      </c>
      <c r="F18" s="36">
        <f>F3*11630*1000/RES_summary!F$6</f>
        <v>24.491121393990987</v>
      </c>
      <c r="G18" s="36">
        <f>G3*11630*1000/RES_summary!G$6</f>
        <v>41.50222132747362</v>
      </c>
      <c r="H18" s="36">
        <f>H3*11630*1000/RES_summary!H$6</f>
        <v>57.607823762486454</v>
      </c>
      <c r="I18" s="36">
        <f>I3*11630*1000/RES_summary!I$6</f>
        <v>74.762107697908689</v>
      </c>
      <c r="J18" s="36">
        <f>J3*11630*1000/RES_summary!J$6</f>
        <v>87.861954253205298</v>
      </c>
      <c r="K18" s="36">
        <f>K3*11630*1000/RES_summary!K$6</f>
        <v>98.692677615545023</v>
      </c>
      <c r="L18" s="36">
        <f>L3*11630*1000/RES_summary!L$6</f>
        <v>107.21917416738879</v>
      </c>
      <c r="M18" s="36">
        <f>M3*11630*1000/RES_summary!M$6</f>
        <v>114.36780738156064</v>
      </c>
      <c r="N18" s="36">
        <f>N3*11630*1000/RES_summary!N$6</f>
        <v>121.23850362507751</v>
      </c>
      <c r="O18" s="36">
        <f>O3*11630*1000/RES_summary!O$6</f>
        <v>127.66342491968349</v>
      </c>
      <c r="P18" s="36">
        <f>P3*11630*1000/RES_summary!P$6</f>
        <v>134.05872551562587</v>
      </c>
      <c r="Q18" s="36">
        <f>Q3*11630*1000/RES_summary!Q$6</f>
        <v>144.48463951032093</v>
      </c>
      <c r="R18" s="36">
        <f>R3*11630*1000/RES_summary!R$6</f>
        <v>156.94109257617274</v>
      </c>
      <c r="S18" s="36">
        <f>S3*11630*1000/RES_summary!S$6</f>
        <v>168.10905043797305</v>
      </c>
      <c r="T18" s="36">
        <f>T3*11630*1000/RES_summary!T$6</f>
        <v>177.6122045618859</v>
      </c>
      <c r="U18" s="36">
        <f>U3*11630*1000/RES_summary!U$6</f>
        <v>186.67632624839388</v>
      </c>
      <c r="V18" s="36">
        <f>V3*11630*1000/RES_summary!V$6</f>
        <v>208.35535851820688</v>
      </c>
      <c r="W18" s="36">
        <f>W3*11630*1000/RES_summary!W$6</f>
        <v>225.65105172553413</v>
      </c>
      <c r="X18" s="36">
        <f>X3*11630*1000/RES_summary!X$6</f>
        <v>224.75849230960375</v>
      </c>
      <c r="Y18" s="36">
        <f>Y3*11630*1000/RES_summary!Y$6</f>
        <v>225.29491245683096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17.450444356571442</v>
      </c>
      <c r="C3" s="49">
        <f t="shared" ref="C3:W3" si="0">C5*C11/11630</f>
        <v>18.218859100803819</v>
      </c>
      <c r="D3" s="49">
        <f t="shared" si="0"/>
        <v>18.921609607643781</v>
      </c>
      <c r="E3" s="49">
        <f t="shared" si="0"/>
        <v>19.736360033289067</v>
      </c>
      <c r="F3" s="49">
        <f t="shared" si="0"/>
        <v>20.452176832023998</v>
      </c>
      <c r="G3" s="49">
        <f t="shared" si="0"/>
        <v>21.074389173747612</v>
      </c>
      <c r="H3" s="49">
        <f t="shared" si="0"/>
        <v>21.01916775927209</v>
      </c>
      <c r="I3" s="49">
        <f t="shared" si="0"/>
        <v>21.068852492612738</v>
      </c>
      <c r="J3" s="49">
        <f t="shared" si="0"/>
        <v>20.892862516075521</v>
      </c>
      <c r="K3" s="49">
        <f t="shared" si="0"/>
        <v>20.549728784259877</v>
      </c>
      <c r="L3" s="49">
        <f t="shared" si="0"/>
        <v>19.844683302083592</v>
      </c>
      <c r="M3" s="49">
        <f t="shared" si="0"/>
        <v>18.907711816187305</v>
      </c>
      <c r="N3" s="49">
        <f t="shared" si="0"/>
        <v>17.947264940101814</v>
      </c>
      <c r="O3" s="49">
        <f t="shared" si="0"/>
        <v>17.374917789373178</v>
      </c>
      <c r="P3" s="49">
        <f t="shared" si="0"/>
        <v>16.914935721169396</v>
      </c>
      <c r="Q3" s="49">
        <f t="shared" si="0"/>
        <v>15.788832992505515</v>
      </c>
      <c r="R3" s="49">
        <f t="shared" si="0"/>
        <v>14.910256956193443</v>
      </c>
      <c r="S3" s="49">
        <f t="shared" si="0"/>
        <v>14.162316572557389</v>
      </c>
      <c r="T3" s="49">
        <f t="shared" si="0"/>
        <v>13.034277172003502</v>
      </c>
      <c r="U3" s="49">
        <f t="shared" si="0"/>
        <v>12.032164358386012</v>
      </c>
      <c r="V3" s="49">
        <f t="shared" si="0"/>
        <v>11.721217040504376</v>
      </c>
      <c r="W3" s="49">
        <f t="shared" si="0"/>
        <v>11.594315546216569</v>
      </c>
      <c r="X3" s="49">
        <f t="shared" ref="X3:Y3" si="1">X5*X11/11630</f>
        <v>10.641844514437603</v>
      </c>
      <c r="Y3" s="49">
        <f t="shared" si="1"/>
        <v>9.9771616282765798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420.62645321025394</v>
      </c>
      <c r="C5" s="49">
        <f t="shared" ref="C5:W5" si="2">C7*C13/1000000</f>
        <v>437.38104721235999</v>
      </c>
      <c r="D5" s="49">
        <f t="shared" si="2"/>
        <v>452.87649145702881</v>
      </c>
      <c r="E5" s="49">
        <f t="shared" si="2"/>
        <v>471.15274160835349</v>
      </c>
      <c r="F5" s="49">
        <f t="shared" si="2"/>
        <v>486.87071146430725</v>
      </c>
      <c r="G5" s="49">
        <f t="shared" si="2"/>
        <v>500.39062620430161</v>
      </c>
      <c r="H5" s="49">
        <f t="shared" si="2"/>
        <v>496.77106521027252</v>
      </c>
      <c r="I5" s="49">
        <f t="shared" si="2"/>
        <v>496.23239247237217</v>
      </c>
      <c r="J5" s="49">
        <f t="shared" si="2"/>
        <v>492.03353644055022</v>
      </c>
      <c r="K5" s="49">
        <f t="shared" si="2"/>
        <v>485.57639274598705</v>
      </c>
      <c r="L5" s="49">
        <f t="shared" si="2"/>
        <v>468.40696357902601</v>
      </c>
      <c r="M5" s="49">
        <f t="shared" si="2"/>
        <v>446.15595700044355</v>
      </c>
      <c r="N5" s="49">
        <f t="shared" si="2"/>
        <v>423.33800560218071</v>
      </c>
      <c r="O5" s="49">
        <f t="shared" si="2"/>
        <v>409.28182999817415</v>
      </c>
      <c r="P5" s="49">
        <f t="shared" si="2"/>
        <v>397.88424777544486</v>
      </c>
      <c r="Q5" s="49">
        <f t="shared" si="2"/>
        <v>369.46133703679322</v>
      </c>
      <c r="R5" s="49">
        <f t="shared" si="2"/>
        <v>347.26935282438899</v>
      </c>
      <c r="S5" s="49">
        <f t="shared" si="2"/>
        <v>326.17043951373745</v>
      </c>
      <c r="T5" s="49">
        <f t="shared" si="2"/>
        <v>302.7177139014189</v>
      </c>
      <c r="U5" s="49">
        <f t="shared" si="2"/>
        <v>280.55125577507579</v>
      </c>
      <c r="V5" s="49">
        <f t="shared" si="2"/>
        <v>262.10086858431362</v>
      </c>
      <c r="W5" s="49">
        <f t="shared" si="2"/>
        <v>249.36070088360205</v>
      </c>
      <c r="X5" s="49">
        <f t="shared" ref="X5:Y5" si="3">X7*X13/1000000</f>
        <v>237.76614359200025</v>
      </c>
      <c r="Y5" s="49">
        <f t="shared" si="3"/>
        <v>227.33060131298544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5519973.8626414351</v>
      </c>
      <c r="C7" s="35">
        <v>5746575.0771069769</v>
      </c>
      <c r="D7" s="35">
        <v>5968942.5831635715</v>
      </c>
      <c r="E7" s="35">
        <v>6268349.2249195222</v>
      </c>
      <c r="F7" s="35">
        <v>6568796.0813996196</v>
      </c>
      <c r="G7" s="35">
        <v>6898639.8934145663</v>
      </c>
      <c r="H7" s="35">
        <v>7026184.6855671061</v>
      </c>
      <c r="I7" s="35">
        <v>7277358.9831342492</v>
      </c>
      <c r="J7" s="35">
        <v>7527795.8557872511</v>
      </c>
      <c r="K7" s="35">
        <v>7822145.4965292001</v>
      </c>
      <c r="L7" s="35">
        <v>7973748.6378346076</v>
      </c>
      <c r="M7" s="35">
        <v>8052366.4236887209</v>
      </c>
      <c r="N7" s="35">
        <v>8062151.6539631812</v>
      </c>
      <c r="O7" s="35">
        <v>8118736.447286658</v>
      </c>
      <c r="P7" s="35">
        <v>8258751.4776046826</v>
      </c>
      <c r="Q7" s="35">
        <v>8167704.713967206</v>
      </c>
      <c r="R7" s="35">
        <v>8275274.6119542476</v>
      </c>
      <c r="S7" s="35">
        <v>8386666.4399642413</v>
      </c>
      <c r="T7" s="35">
        <v>8512388.8781622332</v>
      </c>
      <c r="U7" s="35">
        <v>8639107.8459659703</v>
      </c>
      <c r="V7" s="35">
        <v>8780690.2042204048</v>
      </c>
      <c r="W7" s="35">
        <v>9110962.7277869154</v>
      </c>
      <c r="X7" s="35">
        <v>9421486.7046847902</v>
      </c>
      <c r="Y7" s="35">
        <v>9882332.1847025268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1555333.773475538</v>
      </c>
      <c r="D8" s="52">
        <v>1563836.3966420321</v>
      </c>
      <c r="E8" s="52">
        <v>1671637.4592221584</v>
      </c>
      <c r="F8" s="52">
        <v>1688872.4356764741</v>
      </c>
      <c r="G8" s="52">
        <v>1785556.6308495486</v>
      </c>
      <c r="H8" s="52">
        <v>1638121.189707377</v>
      </c>
      <c r="I8" s="52">
        <v>1888440.3682772778</v>
      </c>
      <c r="J8" s="52">
        <v>1944000.8089515632</v>
      </c>
      <c r="K8" s="52">
        <v>2020079.2026414787</v>
      </c>
      <c r="L8" s="52">
        <v>1892721.212876468</v>
      </c>
      <c r="M8" s="52">
        <v>1854358.0928601231</v>
      </c>
      <c r="N8" s="52">
        <v>1660383.041753104</v>
      </c>
      <c r="O8" s="52">
        <v>1312078.2093367726</v>
      </c>
      <c r="P8" s="52">
        <v>1384157.7964673862</v>
      </c>
      <c r="Q8" s="52">
        <v>1346020.6358436393</v>
      </c>
      <c r="R8" s="52">
        <v>1269248.3813444795</v>
      </c>
      <c r="S8" s="52">
        <v>1030287.3580221888</v>
      </c>
      <c r="T8" s="52">
        <v>988944.37038608734</v>
      </c>
      <c r="U8" s="52">
        <v>862764.29173894506</v>
      </c>
      <c r="V8" s="52">
        <v>753446.88420844078</v>
      </c>
      <c r="W8" s="52">
        <v>844752.94243045617</v>
      </c>
      <c r="X8" s="52">
        <v>785869.47303419746</v>
      </c>
      <c r="Y8" s="52">
        <v>951484.24001338892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1328732.5590099962</v>
      </c>
      <c r="D9" s="36">
        <v>1341468.8905854374</v>
      </c>
      <c r="E9" s="36">
        <v>1372230.8174662078</v>
      </c>
      <c r="F9" s="36">
        <v>1388425.5791963767</v>
      </c>
      <c r="G9" s="36">
        <v>1455712.8188346019</v>
      </c>
      <c r="H9" s="36">
        <v>1510576.3975548381</v>
      </c>
      <c r="I9" s="36">
        <v>1637266.0707101356</v>
      </c>
      <c r="J9" s="36">
        <v>1693563.9362985604</v>
      </c>
      <c r="K9" s="36">
        <v>1725729.5618995307</v>
      </c>
      <c r="L9" s="36">
        <v>1741118.0715710605</v>
      </c>
      <c r="M9" s="36">
        <v>1775740.3070060089</v>
      </c>
      <c r="N9" s="36">
        <v>1650597.8114786437</v>
      </c>
      <c r="O9" s="36">
        <v>1255493.4160132967</v>
      </c>
      <c r="P9" s="36">
        <v>1244142.7661493616</v>
      </c>
      <c r="Q9" s="36">
        <v>1437067.3994811159</v>
      </c>
      <c r="R9" s="36">
        <v>1161678.4833574388</v>
      </c>
      <c r="S9" s="36">
        <v>918895.530012195</v>
      </c>
      <c r="T9" s="36">
        <v>863221.93218809552</v>
      </c>
      <c r="U9" s="36">
        <v>736045.32393520698</v>
      </c>
      <c r="V9" s="36">
        <v>611864.52595400624</v>
      </c>
      <c r="W9" s="36">
        <v>514480.41886394657</v>
      </c>
      <c r="X9" s="36">
        <v>475345.49613632262</v>
      </c>
      <c r="Y9" s="36">
        <v>490638.75999565236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482.49145130556047</v>
      </c>
      <c r="C11" s="54">
        <v>484.44104446865191</v>
      </c>
      <c r="D11" s="54">
        <v>485.91243724952193</v>
      </c>
      <c r="E11" s="54">
        <v>487.17506429783714</v>
      </c>
      <c r="F11" s="54">
        <v>488.54616011108453</v>
      </c>
      <c r="G11" s="54">
        <v>489.80762879162376</v>
      </c>
      <c r="H11" s="54">
        <v>492.08365414129486</v>
      </c>
      <c r="I11" s="54">
        <v>493.78226453189126</v>
      </c>
      <c r="J11" s="54">
        <v>493.83623892741866</v>
      </c>
      <c r="K11" s="54">
        <v>492.18485357043232</v>
      </c>
      <c r="L11" s="54">
        <v>492.72040073822353</v>
      </c>
      <c r="M11" s="54">
        <v>492.86955597466056</v>
      </c>
      <c r="N11" s="54">
        <v>493.04973447040044</v>
      </c>
      <c r="O11" s="54">
        <v>493.71919073786273</v>
      </c>
      <c r="P11" s="54">
        <v>494.41691531408389</v>
      </c>
      <c r="Q11" s="54">
        <v>497.004988872632</v>
      </c>
      <c r="R11" s="54">
        <v>499.34233179574517</v>
      </c>
      <c r="S11" s="54">
        <v>504.97446054398</v>
      </c>
      <c r="T11" s="54">
        <v>500.75907867012404</v>
      </c>
      <c r="U11" s="54">
        <v>498.78255259073796</v>
      </c>
      <c r="V11" s="54">
        <v>520.09653732686763</v>
      </c>
      <c r="W11" s="54">
        <v>540.75036412991528</v>
      </c>
      <c r="X11" s="54">
        <v>520.53101351252872</v>
      </c>
      <c r="Y11" s="54">
        <v>510.42133820383549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76.200805235149147</v>
      </c>
      <c r="C13" s="35">
        <v>76.111604102204225</v>
      </c>
      <c r="D13" s="35">
        <v>75.872147394153998</v>
      </c>
      <c r="E13" s="35">
        <v>75.163767158234947</v>
      </c>
      <c r="F13" s="35">
        <v>74.118712992620289</v>
      </c>
      <c r="G13" s="35">
        <v>72.534678420013478</v>
      </c>
      <c r="H13" s="35">
        <v>70.702819160264724</v>
      </c>
      <c r="I13" s="35">
        <v>68.188527407047374</v>
      </c>
      <c r="J13" s="35">
        <v>65.362231636805419</v>
      </c>
      <c r="K13" s="35">
        <v>62.077136376643004</v>
      </c>
      <c r="L13" s="35">
        <v>58.743632995462598</v>
      </c>
      <c r="M13" s="35">
        <v>55.406812547417992</v>
      </c>
      <c r="N13" s="35">
        <v>52.509308156474184</v>
      </c>
      <c r="O13" s="35">
        <v>50.412010865922262</v>
      </c>
      <c r="P13" s="35">
        <v>48.177287917476448</v>
      </c>
      <c r="Q13" s="35">
        <v>45.234414070454193</v>
      </c>
      <c r="R13" s="35">
        <v>41.964692304317332</v>
      </c>
      <c r="S13" s="35">
        <v>38.891547893149323</v>
      </c>
      <c r="T13" s="35">
        <v>35.562016519007251</v>
      </c>
      <c r="U13" s="35">
        <v>32.474563436093597</v>
      </c>
      <c r="V13" s="35">
        <v>29.849688633626531</v>
      </c>
      <c r="W13" s="35">
        <v>27.369303149829989</v>
      </c>
      <c r="X13" s="35">
        <v>25.236584314636048</v>
      </c>
      <c r="Y13" s="35">
        <v>23.003740115605964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75.871229027024057</v>
      </c>
      <c r="D14" s="36">
        <v>75.273829036959896</v>
      </c>
      <c r="E14" s="36">
        <v>73.475655279510221</v>
      </c>
      <c r="F14" s="36">
        <v>71.868642513708082</v>
      </c>
      <c r="G14" s="36">
        <v>69.348782555344926</v>
      </c>
      <c r="H14" s="36">
        <v>66.943177878272152</v>
      </c>
      <c r="I14" s="36">
        <v>63.60621580782432</v>
      </c>
      <c r="J14" s="36">
        <v>60.473786656212852</v>
      </c>
      <c r="K14" s="36">
        <v>56.364475177414533</v>
      </c>
      <c r="L14" s="36">
        <v>52.643456274806759</v>
      </c>
      <c r="M14" s="36">
        <v>49.443648274293267</v>
      </c>
      <c r="N14" s="36">
        <v>47.407590909412605</v>
      </c>
      <c r="O14" s="36">
        <v>45.280434107433969</v>
      </c>
      <c r="P14" s="36">
        <v>41.395341884718675</v>
      </c>
      <c r="Q14" s="36">
        <v>36.191844626979297</v>
      </c>
      <c r="R14" s="36">
        <v>29.855665016692765</v>
      </c>
      <c r="S14" s="36">
        <v>23.694786107334462</v>
      </c>
      <c r="T14" s="36">
        <v>18.529936019980482</v>
      </c>
      <c r="U14" s="36">
        <v>14.790404021657945</v>
      </c>
      <c r="V14" s="36">
        <v>13.163512771912249</v>
      </c>
      <c r="W14" s="36">
        <v>12.373702005597513</v>
      </c>
      <c r="X14" s="36">
        <v>11.583891239282778</v>
      </c>
      <c r="Y14" s="36">
        <v>10.794080472968043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6.3163594055744827</v>
      </c>
      <c r="C16" s="44">
        <f>C7/RES_summary!C$6</f>
        <v>6.5716300918826613</v>
      </c>
      <c r="D16" s="44">
        <f>D7/RES_summary!D$6</f>
        <v>6.8336837598142228</v>
      </c>
      <c r="E16" s="44">
        <f>E7/RES_summary!E$6</f>
        <v>7.1509070181985717</v>
      </c>
      <c r="F16" s="44">
        <f>F7/RES_summary!F$6</f>
        <v>7.4706363617128746</v>
      </c>
      <c r="G16" s="44">
        <f>G7/RES_summary!G$6</f>
        <v>7.834751695495795</v>
      </c>
      <c r="H16" s="44">
        <f>H7/RES_summary!H$6</f>
        <v>8.1209355191634547</v>
      </c>
      <c r="I16" s="44">
        <f>I7/RES_summary!I$6</f>
        <v>8.4738495987832465</v>
      </c>
      <c r="J16" s="44">
        <f>J7/RES_summary!J$6</f>
        <v>8.7339651812883545</v>
      </c>
      <c r="K16" s="44">
        <f>K7/RES_summary!K$6</f>
        <v>8.9511341438210632</v>
      </c>
      <c r="L16" s="44">
        <f>L7/RES_summary!L$6</f>
        <v>9.2616344824223269</v>
      </c>
      <c r="M16" s="44">
        <f>M7/RES_summary!M$6</f>
        <v>9.3735712981650909</v>
      </c>
      <c r="N16" s="44">
        <f>N7/RES_summary!N$6</f>
        <v>9.4467859666699248</v>
      </c>
      <c r="O16" s="44">
        <f>O7/RES_summary!O$6</f>
        <v>9.571633900277595</v>
      </c>
      <c r="P16" s="44">
        <f>P7/RES_summary!P$6</f>
        <v>9.7216680921045793</v>
      </c>
      <c r="Q16" s="44">
        <f>Q7/RES_summary!Q$6</f>
        <v>9.8369577481696027</v>
      </c>
      <c r="R16" s="44">
        <f>R7/RES_summary!R$6</f>
        <v>10.002834076867867</v>
      </c>
      <c r="S16" s="44">
        <f>S7/RES_summary!S$6</f>
        <v>9.947286229172958</v>
      </c>
      <c r="T16" s="44">
        <f>T7/RES_summary!T$6</f>
        <v>10.002513296509777</v>
      </c>
      <c r="U16" s="44">
        <f>U7/RES_summary!U$6</f>
        <v>10.088125897359033</v>
      </c>
      <c r="V16" s="44">
        <f>V7/RES_summary!V$6</f>
        <v>10.48982961246878</v>
      </c>
      <c r="W16" s="44">
        <f>W7/RES_summary!W$6</f>
        <v>10.885663301492547</v>
      </c>
      <c r="X16" s="44">
        <f>X7/RES_summary!X$6</f>
        <v>11.250987237380809</v>
      </c>
      <c r="Y16" s="44">
        <f>Y7/RES_summary!Y$6</f>
        <v>11.62468673063738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481.31167285938358</v>
      </c>
      <c r="C17" s="52">
        <f t="shared" si="4"/>
        <v>500.17730785950511</v>
      </c>
      <c r="D17" s="52">
        <f t="shared" si="4"/>
        <v>518.48626146966114</v>
      </c>
      <c r="E17" s="52">
        <f t="shared" si="4"/>
        <v>537.48911008606558</v>
      </c>
      <c r="F17" s="52">
        <f t="shared" si="4"/>
        <v>553.71395236602962</v>
      </c>
      <c r="G17" s="52">
        <f t="shared" si="4"/>
        <v>568.29119473344281</v>
      </c>
      <c r="H17" s="52">
        <f t="shared" si="4"/>
        <v>574.17303542358422</v>
      </c>
      <c r="I17" s="52">
        <f t="shared" si="4"/>
        <v>577.81932560982875</v>
      </c>
      <c r="J17" s="52">
        <f t="shared" si="4"/>
        <v>570.87145528716269</v>
      </c>
      <c r="K17" s="52">
        <f t="shared" si="4"/>
        <v>555.66077497160575</v>
      </c>
      <c r="L17" s="52">
        <f t="shared" si="4"/>
        <v>544.06205697353835</v>
      </c>
      <c r="M17" s="52">
        <f t="shared" si="4"/>
        <v>519.35970781729077</v>
      </c>
      <c r="N17" s="52">
        <f t="shared" si="4"/>
        <v>496.04419541212695</v>
      </c>
      <c r="O17" s="52">
        <f t="shared" si="4"/>
        <v>482.52531218542401</v>
      </c>
      <c r="P17" s="52">
        <f t="shared" si="4"/>
        <v>468.36360271146629</v>
      </c>
      <c r="Q17" s="52">
        <f t="shared" si="4"/>
        <v>444.96901997426647</v>
      </c>
      <c r="R17" s="52">
        <f t="shared" ref="R17:V17" si="5">R13*R16</f>
        <v>419.76585420690014</v>
      </c>
      <c r="S17" s="52">
        <f t="shared" si="5"/>
        <v>386.8653587887448</v>
      </c>
      <c r="T17" s="52">
        <f t="shared" si="5"/>
        <v>355.70954308207035</v>
      </c>
      <c r="U17" s="52">
        <f t="shared" si="5"/>
        <v>327.60748440508456</v>
      </c>
      <c r="V17" s="52">
        <f t="shared" si="5"/>
        <v>313.11814775198832</v>
      </c>
      <c r="W17" s="52">
        <f t="shared" ref="W17:Y17" si="6">W13*W16</f>
        <v>297.93301888552867</v>
      </c>
      <c r="X17" s="52">
        <f t="shared" si="6"/>
        <v>283.93648803905489</v>
      </c>
      <c r="Y17" s="52">
        <f t="shared" si="6"/>
        <v>267.41127247691543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232.22876756823115</v>
      </c>
      <c r="C18" s="52">
        <f>C3*11630*1000/RES_summary!C$6</f>
        <v>242.30641743897712</v>
      </c>
      <c r="D18" s="52">
        <f>D3*11630*1000/RES_summary!D$6</f>
        <v>251.93892299111599</v>
      </c>
      <c r="E18" s="52">
        <f>E3*11630*1000/RES_summary!E$6</f>
        <v>261.85129176556626</v>
      </c>
      <c r="F18" s="52">
        <f>F3*11630*1000/RES_summary!F$6</f>
        <v>270.51482522835573</v>
      </c>
      <c r="G18" s="52">
        <f>G3*11630*1000/RES_summary!G$6</f>
        <v>278.35336255554654</v>
      </c>
      <c r="H18" s="52">
        <f>H3*11630*1000/RES_summary!H$6</f>
        <v>282.54116538063653</v>
      </c>
      <c r="I18" s="52">
        <f>I3*11630*1000/RES_summary!I$6</f>
        <v>285.31693508991145</v>
      </c>
      <c r="J18" s="52">
        <f>J3*11630*1000/RES_summary!J$6</f>
        <v>281.91701239003447</v>
      </c>
      <c r="K18" s="52">
        <f>K3*11630*1000/RES_summary!K$6</f>
        <v>273.48781716423269</v>
      </c>
      <c r="L18" s="52">
        <f>L3*11630*1000/RES_summary!L$6</f>
        <v>268.07047473846404</v>
      </c>
      <c r="M18" s="52">
        <f>M3*11630*1000/RES_summary!M$6</f>
        <v>255.97658858303748</v>
      </c>
      <c r="N18" s="52">
        <f>N3*11630*1000/RES_summary!N$6</f>
        <v>244.57445883353262</v>
      </c>
      <c r="O18" s="52">
        <f>O3*11630*1000/RES_summary!O$6</f>
        <v>238.23200664272215</v>
      </c>
      <c r="P18" s="52">
        <f>P3*11630*1000/RES_summary!P$6</f>
        <v>231.56688769799428</v>
      </c>
      <c r="Q18" s="52">
        <f>Q3*11630*1000/RES_summary!Q$6</f>
        <v>221.15182282097624</v>
      </c>
      <c r="R18" s="52">
        <f>R3*11630*1000/RES_summary!R$6</f>
        <v>209.60686044790629</v>
      </c>
      <c r="S18" s="52">
        <f>S3*11630*1000/RES_summary!S$6</f>
        <v>195.35712585749971</v>
      </c>
      <c r="T18" s="52">
        <f>T3*11630*1000/RES_summary!T$6</f>
        <v>178.1247830679483</v>
      </c>
      <c r="U18" s="52">
        <f>U3*11630*1000/RES_summary!U$6</f>
        <v>163.40489731939846</v>
      </c>
      <c r="V18" s="52">
        <f>V3*11630*1000/RES_summary!V$6</f>
        <v>162.85166442001164</v>
      </c>
      <c r="W18" s="52">
        <f>W3*11630*1000/RES_summary!W$6</f>
        <v>161.10738844867456</v>
      </c>
      <c r="X18" s="52">
        <f>X3*11630*1000/RES_summary!X$6</f>
        <v>147.79774789215722</v>
      </c>
      <c r="Y18" s="52">
        <f>Y3*11630*1000/RES_summary!Y$6</f>
        <v>136.49241954845766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100.99668967371187</v>
      </c>
      <c r="D19" s="36">
        <v>104.93224732050868</v>
      </c>
      <c r="E19" s="36">
        <v>110.31219840237317</v>
      </c>
      <c r="F19" s="36">
        <v>115.1004150501863</v>
      </c>
      <c r="G19" s="36">
        <v>120.33224705265653</v>
      </c>
      <c r="H19" s="36">
        <v>122.18581683468578</v>
      </c>
      <c r="I19" s="36">
        <v>128.55710300223822</v>
      </c>
      <c r="J19" s="36">
        <v>133.68426381133341</v>
      </c>
      <c r="K19" s="36">
        <v>138.00857353738843</v>
      </c>
      <c r="L19" s="36">
        <v>138.12981592215746</v>
      </c>
      <c r="M19" s="36">
        <v>141.07754359911127</v>
      </c>
      <c r="N19" s="36">
        <v>141.02654497353251</v>
      </c>
      <c r="O19" s="36">
        <v>142.36264089677414</v>
      </c>
      <c r="P19" s="36">
        <v>145.04767007169139</v>
      </c>
      <c r="Q19" s="36">
        <v>142.52474622125885</v>
      </c>
      <c r="R19" s="36">
        <v>146.86504231434009</v>
      </c>
      <c r="S19" s="36">
        <v>148.5557756451351</v>
      </c>
      <c r="T19" s="36">
        <v>146.58005955318299</v>
      </c>
      <c r="U19" s="36">
        <v>146.22732758556103</v>
      </c>
      <c r="V19" s="36">
        <v>146.5925650159987</v>
      </c>
      <c r="W19" s="36">
        <v>154.3424942666839</v>
      </c>
      <c r="X19" s="36">
        <v>158.52245205631772</v>
      </c>
      <c r="Y19" s="36">
        <v>164.96753157895856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4.6540694328087655</v>
      </c>
      <c r="C3" s="49">
        <f t="shared" ref="C3:W3" si="0">C5*C11/11630</f>
        <v>5.1758736227679778</v>
      </c>
      <c r="D3" s="49">
        <f t="shared" si="0"/>
        <v>5.617498158992154</v>
      </c>
      <c r="E3" s="49">
        <f t="shared" si="0"/>
        <v>6.1108262832794411</v>
      </c>
      <c r="F3" s="49">
        <f t="shared" si="0"/>
        <v>6.5780164083061337</v>
      </c>
      <c r="G3" s="49">
        <f t="shared" si="0"/>
        <v>7.2664028358996209</v>
      </c>
      <c r="H3" s="49">
        <f t="shared" si="0"/>
        <v>7.6336831174826205</v>
      </c>
      <c r="I3" s="49">
        <f t="shared" si="0"/>
        <v>8.20575514210792</v>
      </c>
      <c r="J3" s="49">
        <f t="shared" si="0"/>
        <v>8.6679313294397282</v>
      </c>
      <c r="K3" s="49">
        <f t="shared" si="0"/>
        <v>9.2814006118283405</v>
      </c>
      <c r="L3" s="49">
        <f t="shared" si="0"/>
        <v>9.456450060949372</v>
      </c>
      <c r="M3" s="49">
        <f t="shared" si="0"/>
        <v>9.5220820624930145</v>
      </c>
      <c r="N3" s="49">
        <f t="shared" si="0"/>
        <v>9.7546053448022541</v>
      </c>
      <c r="O3" s="49">
        <f t="shared" si="0"/>
        <v>9.8588555941707927</v>
      </c>
      <c r="P3" s="49">
        <f t="shared" si="0"/>
        <v>10.143739194427319</v>
      </c>
      <c r="Q3" s="49">
        <f t="shared" si="0"/>
        <v>10.216761719528535</v>
      </c>
      <c r="R3" s="49">
        <f t="shared" si="0"/>
        <v>10.595849833333689</v>
      </c>
      <c r="S3" s="49">
        <f t="shared" si="0"/>
        <v>10.982072581662727</v>
      </c>
      <c r="T3" s="49">
        <f t="shared" si="0"/>
        <v>11.536125226990317</v>
      </c>
      <c r="U3" s="49">
        <f t="shared" si="0"/>
        <v>12.003224817573402</v>
      </c>
      <c r="V3" s="49">
        <f t="shared" si="0"/>
        <v>12.774889426369191</v>
      </c>
      <c r="W3" s="49">
        <f t="shared" si="0"/>
        <v>13.312670693625646</v>
      </c>
      <c r="X3" s="49">
        <f t="shared" ref="X3:Y3" si="1">X5*X11/11630</f>
        <v>12.92033928698363</v>
      </c>
      <c r="Y3" s="49">
        <f t="shared" si="1"/>
        <v>12.909832993922063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1698.5378311807299</v>
      </c>
      <c r="C5" s="49">
        <f t="shared" ref="C5:W5" si="2">C7*C13/1000000</f>
        <v>1875.3042499970727</v>
      </c>
      <c r="D5" s="49">
        <f t="shared" si="2"/>
        <v>2025.4204744071221</v>
      </c>
      <c r="E5" s="49">
        <f t="shared" si="2"/>
        <v>2196.1682529269374</v>
      </c>
      <c r="F5" s="49">
        <f t="shared" si="2"/>
        <v>2358.3811442119054</v>
      </c>
      <c r="G5" s="49">
        <f t="shared" si="2"/>
        <v>2601.9220379630888</v>
      </c>
      <c r="H5" s="49">
        <f t="shared" si="2"/>
        <v>2726.6648815816316</v>
      </c>
      <c r="I5" s="49">
        <f t="shared" si="2"/>
        <v>2929.4292393747864</v>
      </c>
      <c r="J5" s="49">
        <f t="shared" si="2"/>
        <v>3105.2439126875756</v>
      </c>
      <c r="K5" s="49">
        <f t="shared" si="2"/>
        <v>3350.3425618942629</v>
      </c>
      <c r="L5" s="49">
        <f t="shared" si="2"/>
        <v>3426.3452420170565</v>
      </c>
      <c r="M5" s="49">
        <f t="shared" si="2"/>
        <v>3456.0459910287318</v>
      </c>
      <c r="N5" s="49">
        <f t="shared" si="2"/>
        <v>3547.7992630616222</v>
      </c>
      <c r="O5" s="49">
        <f t="shared" si="2"/>
        <v>3591.0296671580654</v>
      </c>
      <c r="P5" s="49">
        <f t="shared" si="2"/>
        <v>3701.4412451207536</v>
      </c>
      <c r="Q5" s="49">
        <f t="shared" si="2"/>
        <v>3721.8945500655373</v>
      </c>
      <c r="R5" s="49">
        <f t="shared" si="2"/>
        <v>3805.1242651706038</v>
      </c>
      <c r="S5" s="49">
        <f t="shared" si="2"/>
        <v>3814.6444367358245</v>
      </c>
      <c r="T5" s="49">
        <f t="shared" si="2"/>
        <v>4025.4574825874633</v>
      </c>
      <c r="U5" s="49">
        <f t="shared" si="2"/>
        <v>4196.6966413067448</v>
      </c>
      <c r="V5" s="49">
        <f t="shared" si="2"/>
        <v>4280.2193772984883</v>
      </c>
      <c r="W5" s="49">
        <f t="shared" si="2"/>
        <v>4288.9860619945621</v>
      </c>
      <c r="X5" s="49">
        <f t="shared" ref="X5:Y5" si="3">X7*X13/1000000</f>
        <v>4307.1880512605057</v>
      </c>
      <c r="Y5" s="49">
        <f t="shared" si="3"/>
        <v>4379.7580085160844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178975.8366593536</v>
      </c>
      <c r="C7" s="35">
        <v>200742.13413292836</v>
      </c>
      <c r="D7" s="35">
        <v>220020.32615447752</v>
      </c>
      <c r="E7" s="35">
        <v>242685.29034514201</v>
      </c>
      <c r="F7" s="35">
        <v>264892.39969398984</v>
      </c>
      <c r="G7" s="35">
        <v>297418.68640861299</v>
      </c>
      <c r="H7" s="35">
        <v>315954.92518053588</v>
      </c>
      <c r="I7" s="35">
        <v>344163.04457308713</v>
      </c>
      <c r="J7" s="35">
        <v>369933.16875386087</v>
      </c>
      <c r="K7" s="35">
        <v>404930.12370248622</v>
      </c>
      <c r="L7" s="35">
        <v>419148.01173228002</v>
      </c>
      <c r="M7" s="35">
        <v>427904.49265433213</v>
      </c>
      <c r="N7" s="35">
        <v>446180.88834079029</v>
      </c>
      <c r="O7" s="35">
        <v>460470.82351252274</v>
      </c>
      <c r="P7" s="35">
        <v>483587.30127791839</v>
      </c>
      <c r="Q7" s="35">
        <v>496018.54846217111</v>
      </c>
      <c r="R7" s="35">
        <v>516571.60264104884</v>
      </c>
      <c r="S7" s="35">
        <v>531778.55273826886</v>
      </c>
      <c r="T7" s="35">
        <v>573149.39351320267</v>
      </c>
      <c r="U7" s="35">
        <v>608781.5085299284</v>
      </c>
      <c r="V7" s="35">
        <v>632024.89166091837</v>
      </c>
      <c r="W7" s="35">
        <v>643351.77158070751</v>
      </c>
      <c r="X7" s="35">
        <v>654118.7315796949</v>
      </c>
      <c r="Y7" s="35">
        <v>673745.30737997743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42822.59811894779</v>
      </c>
      <c r="D8" s="52">
        <v>40697.603690513788</v>
      </c>
      <c r="E8" s="52">
        <v>44453.748648650188</v>
      </c>
      <c r="F8" s="52">
        <v>44371.636343977327</v>
      </c>
      <c r="G8" s="52">
        <v>55073.035839849064</v>
      </c>
      <c r="H8" s="52">
        <v>41471.801359276229</v>
      </c>
      <c r="I8" s="52">
        <v>51539.200440055982</v>
      </c>
      <c r="J8" s="52">
        <v>49503.5443125905</v>
      </c>
      <c r="K8" s="52">
        <v>77819.553067573172</v>
      </c>
      <c r="L8" s="52">
        <v>54915.491720307618</v>
      </c>
      <c r="M8" s="52">
        <v>53210.2295707023</v>
      </c>
      <c r="N8" s="52">
        <v>62648.032030435512</v>
      </c>
      <c r="O8" s="52">
        <v>69362.971011581481</v>
      </c>
      <c r="P8" s="52">
        <v>64588.279124671884</v>
      </c>
      <c r="Q8" s="52">
        <v>63970.447624308697</v>
      </c>
      <c r="R8" s="52">
        <v>70056.598491468234</v>
      </c>
      <c r="S8" s="52">
        <v>93026.50316479319</v>
      </c>
      <c r="T8" s="52">
        <v>96286.332495241426</v>
      </c>
      <c r="U8" s="52">
        <v>88842.34458742803</v>
      </c>
      <c r="V8" s="52">
        <v>85891.415161425481</v>
      </c>
      <c r="W8" s="52">
        <v>80689.850931370631</v>
      </c>
      <c r="X8" s="52">
        <v>75355.239123659208</v>
      </c>
      <c r="Y8" s="52">
        <v>83597.023424591287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21056.300645373034</v>
      </c>
      <c r="D9" s="36">
        <v>21419.411668964633</v>
      </c>
      <c r="E9" s="36">
        <v>21788.784457985661</v>
      </c>
      <c r="F9" s="36">
        <v>22164.526995129476</v>
      </c>
      <c r="G9" s="36">
        <v>22546.749125225935</v>
      </c>
      <c r="H9" s="36">
        <v>22935.562587353343</v>
      </c>
      <c r="I9" s="36">
        <v>23331.081047504733</v>
      </c>
      <c r="J9" s="36">
        <v>23733.420131816762</v>
      </c>
      <c r="K9" s="36">
        <v>42822.598118947819</v>
      </c>
      <c r="L9" s="36">
        <v>40697.603690513817</v>
      </c>
      <c r="M9" s="36">
        <v>44453.748648650188</v>
      </c>
      <c r="N9" s="36">
        <v>44371.636343977356</v>
      </c>
      <c r="O9" s="36">
        <v>55073.035839849035</v>
      </c>
      <c r="P9" s="36">
        <v>41471.801359276171</v>
      </c>
      <c r="Q9" s="36">
        <v>51539.200440055924</v>
      </c>
      <c r="R9" s="36">
        <v>49503.5443125905</v>
      </c>
      <c r="S9" s="36">
        <v>77819.553067573113</v>
      </c>
      <c r="T9" s="36">
        <v>54915.491720307618</v>
      </c>
      <c r="U9" s="36">
        <v>53210.2295707023</v>
      </c>
      <c r="V9" s="36">
        <v>62648.032030435512</v>
      </c>
      <c r="W9" s="36">
        <v>69362.971011581481</v>
      </c>
      <c r="X9" s="36">
        <v>64588.279124671826</v>
      </c>
      <c r="Y9" s="36">
        <v>63970.447624308756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31.866718838955713</v>
      </c>
      <c r="C11" s="54">
        <v>32.09901019148522</v>
      </c>
      <c r="D11" s="54">
        <v>32.255773265154971</v>
      </c>
      <c r="E11" s="54">
        <v>32.360412085833133</v>
      </c>
      <c r="F11" s="54">
        <v>32.438493250489813</v>
      </c>
      <c r="G11" s="54">
        <v>32.479168763899544</v>
      </c>
      <c r="H11" s="54">
        <v>32.559826202340361</v>
      </c>
      <c r="I11" s="54">
        <v>32.577312679203985</v>
      </c>
      <c r="J11" s="54">
        <v>32.46380773809652</v>
      </c>
      <c r="K11" s="54">
        <v>32.218403677065631</v>
      </c>
      <c r="L11" s="54">
        <v>32.097907957488225</v>
      </c>
      <c r="M11" s="54">
        <v>32.042922656197113</v>
      </c>
      <c r="N11" s="54">
        <v>31.976459700301749</v>
      </c>
      <c r="O11" s="54">
        <v>31.929140438137022</v>
      </c>
      <c r="P11" s="54">
        <v>31.871824788979215</v>
      </c>
      <c r="Q11" s="54">
        <v>31.924853646384094</v>
      </c>
      <c r="R11" s="54">
        <v>32.385206099476953</v>
      </c>
      <c r="S11" s="54">
        <v>33.481889660476007</v>
      </c>
      <c r="T11" s="54">
        <v>33.329164938455492</v>
      </c>
      <c r="U11" s="54">
        <v>33.263663438134891</v>
      </c>
      <c r="V11" s="54">
        <v>34.711296532292849</v>
      </c>
      <c r="W11" s="54">
        <v>36.098592517893472</v>
      </c>
      <c r="X11" s="54">
        <v>34.886692691219913</v>
      </c>
      <c r="Y11" s="54">
        <v>34.280742777883134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9490.3192681455257</v>
      </c>
      <c r="C13" s="35">
        <v>9341.8566963887861</v>
      </c>
      <c r="D13" s="35">
        <v>9205.6061810628489</v>
      </c>
      <c r="E13" s="35">
        <v>9049.4493910347537</v>
      </c>
      <c r="F13" s="35">
        <v>8903.1665194485195</v>
      </c>
      <c r="G13" s="35">
        <v>8748.3475546939935</v>
      </c>
      <c r="H13" s="35">
        <v>8629.9173213508911</v>
      </c>
      <c r="I13" s="35">
        <v>8511.7483866071707</v>
      </c>
      <c r="J13" s="35">
        <v>8394.0672936891588</v>
      </c>
      <c r="K13" s="35">
        <v>8273.8782959892997</v>
      </c>
      <c r="L13" s="35">
        <v>8174.5472866648024</v>
      </c>
      <c r="M13" s="35">
        <v>8076.6761049657389</v>
      </c>
      <c r="N13" s="35">
        <v>7951.4819118649348</v>
      </c>
      <c r="O13" s="35">
        <v>7798.6041325382812</v>
      </c>
      <c r="P13" s="35">
        <v>7654.1324293243379</v>
      </c>
      <c r="Q13" s="35">
        <v>7503.5390543452386</v>
      </c>
      <c r="R13" s="35">
        <v>7366.1119692146112</v>
      </c>
      <c r="S13" s="35">
        <v>7173.3702254316358</v>
      </c>
      <c r="T13" s="35">
        <v>7023.4000561578468</v>
      </c>
      <c r="U13" s="35">
        <v>6893.6007130716434</v>
      </c>
      <c r="V13" s="35">
        <v>6772.2322866910563</v>
      </c>
      <c r="W13" s="35">
        <v>6666.6266441710031</v>
      </c>
      <c r="X13" s="35">
        <v>6584.7190170791446</v>
      </c>
      <c r="Y13" s="35">
        <v>6500.6137490557667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8794.362114622787</v>
      </c>
      <c r="D14" s="36">
        <v>8683.3928201708422</v>
      </c>
      <c r="E14" s="36">
        <v>8492.6538473683904</v>
      </c>
      <c r="F14" s="36">
        <v>8396.3847086461119</v>
      </c>
      <c r="G14" s="36">
        <v>8307.454536169118</v>
      </c>
      <c r="H14" s="36">
        <v>8256.4210847926133</v>
      </c>
      <c r="I14" s="36">
        <v>8230.3132796619939</v>
      </c>
      <c r="J14" s="36">
        <v>8101.4887571749314</v>
      </c>
      <c r="K14" s="36">
        <v>7988.9444136724887</v>
      </c>
      <c r="L14" s="36">
        <v>7819.2136017671291</v>
      </c>
      <c r="M14" s="36">
        <v>7653.2473508966777</v>
      </c>
      <c r="N14" s="36">
        <v>7411.4794332804468</v>
      </c>
      <c r="O14" s="36">
        <v>7219.2286201407442</v>
      </c>
      <c r="P14" s="36">
        <v>7010.8731687321942</v>
      </c>
      <c r="Q14" s="36">
        <v>6950.6637402483357</v>
      </c>
      <c r="R14" s="36">
        <v>6912.7267555361977</v>
      </c>
      <c r="S14" s="36">
        <v>6785.3378751722157</v>
      </c>
      <c r="T14" s="36">
        <v>6649.0122644399016</v>
      </c>
      <c r="U14" s="36">
        <v>6511.1992474782337</v>
      </c>
      <c r="V14" s="36">
        <v>6378.2548685593056</v>
      </c>
      <c r="W14" s="36">
        <v>6314.4723198737129</v>
      </c>
      <c r="X14" s="36">
        <v>6250.6897711881193</v>
      </c>
      <c r="Y14" s="36">
        <v>6186.9072225025266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0.20479729386126327</v>
      </c>
      <c r="C16" s="44">
        <f>C7/RES_summary!C$6</f>
        <v>0.22956335411540985</v>
      </c>
      <c r="D16" s="44">
        <f>D7/RES_summary!D$6</f>
        <v>0.2518954251481495</v>
      </c>
      <c r="E16" s="44">
        <f>E7/RES_summary!E$6</f>
        <v>0.27685438122106459</v>
      </c>
      <c r="F16" s="44">
        <f>F7/RES_summary!F$6</f>
        <v>0.30125989124534547</v>
      </c>
      <c r="G16" s="44">
        <f>G7/RES_summary!G$6</f>
        <v>0.3377769522129167</v>
      </c>
      <c r="H16" s="44">
        <f>H7/RES_summary!H$6</f>
        <v>0.36518390693941</v>
      </c>
      <c r="I16" s="44">
        <f>I7/RES_summary!I$6</f>
        <v>0.40074783777062367</v>
      </c>
      <c r="J16" s="44">
        <f>J7/RES_summary!J$6</f>
        <v>0.42920709822596481</v>
      </c>
      <c r="K16" s="44">
        <f>K7/RES_summary!K$6</f>
        <v>0.46337464033918724</v>
      </c>
      <c r="L16" s="44">
        <f>L7/RES_summary!L$6</f>
        <v>0.48684700948293969</v>
      </c>
      <c r="M16" s="44">
        <f>M7/RES_summary!M$6</f>
        <v>0.49811360532487298</v>
      </c>
      <c r="N16" s="44">
        <f>N7/RES_summary!N$6</f>
        <v>0.52281022926455456</v>
      </c>
      <c r="O16" s="44">
        <f>O7/RES_summary!O$6</f>
        <v>0.54287488860341182</v>
      </c>
      <c r="P16" s="44">
        <f>P7/RES_summary!P$6</f>
        <v>0.56924769431904887</v>
      </c>
      <c r="Q16" s="44">
        <f>Q7/RES_summary!Q$6</f>
        <v>0.59739102653734655</v>
      </c>
      <c r="R16" s="44">
        <f>R7/RES_summary!R$6</f>
        <v>0.62441191046104449</v>
      </c>
      <c r="S16" s="44">
        <f>S7/RES_summary!S$6</f>
        <v>0.63073373818900347</v>
      </c>
      <c r="T16" s="44">
        <f>T7/RES_summary!T$6</f>
        <v>0.67348126496072702</v>
      </c>
      <c r="U16" s="44">
        <f>U7/RES_summary!U$6</f>
        <v>0.71089105629139993</v>
      </c>
      <c r="V16" s="44">
        <f>V7/RES_summary!V$6</f>
        <v>0.755046957604252</v>
      </c>
      <c r="W16" s="44">
        <f>W7/RES_summary!W$6</f>
        <v>0.76866857862203675</v>
      </c>
      <c r="X16" s="44">
        <f>X7/RES_summary!X$6</f>
        <v>0.78113802326711368</v>
      </c>
      <c r="Y16" s="44">
        <f>Y7/RES_summary!Y$6</f>
        <v>0.79253338059744483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1943.5917039956082</v>
      </c>
      <c r="C17" s="52">
        <f t="shared" si="4"/>
        <v>2144.5479568885116</v>
      </c>
      <c r="D17" s="52">
        <f t="shared" si="4"/>
        <v>2318.8500827252592</v>
      </c>
      <c r="E17" s="52">
        <f t="shared" si="4"/>
        <v>2505.3797115462667</v>
      </c>
      <c r="F17" s="52">
        <f t="shared" si="4"/>
        <v>2682.1669773882618</v>
      </c>
      <c r="G17" s="52">
        <f t="shared" si="4"/>
        <v>2954.9901739238599</v>
      </c>
      <c r="H17" s="52">
        <f t="shared" si="4"/>
        <v>3151.5069239750064</v>
      </c>
      <c r="I17" s="52">
        <f t="shared" si="4"/>
        <v>3411.0647615804182</v>
      </c>
      <c r="J17" s="52">
        <f t="shared" si="4"/>
        <v>3602.7932654378014</v>
      </c>
      <c r="K17" s="52">
        <f t="shared" si="4"/>
        <v>3833.9053796142489</v>
      </c>
      <c r="L17" s="52">
        <f t="shared" si="4"/>
        <v>3979.7539003896381</v>
      </c>
      <c r="M17" s="52">
        <f t="shared" si="4"/>
        <v>4023.1022536857363</v>
      </c>
      <c r="N17" s="52">
        <f t="shared" si="4"/>
        <v>4157.1160813350652</v>
      </c>
      <c r="O17" s="52">
        <f t="shared" si="4"/>
        <v>4233.6663497138261</v>
      </c>
      <c r="P17" s="52">
        <f t="shared" si="4"/>
        <v>4357.09723740554</v>
      </c>
      <c r="Q17" s="52">
        <f t="shared" si="4"/>
        <v>4482.5468983383726</v>
      </c>
      <c r="R17" s="52">
        <f t="shared" ref="R17:V17" si="5">R13*R16</f>
        <v>4599.488047367262</v>
      </c>
      <c r="S17" s="52">
        <f t="shared" si="5"/>
        <v>4524.4866177001904</v>
      </c>
      <c r="T17" s="52">
        <f t="shared" si="5"/>
        <v>4730.1283541464281</v>
      </c>
      <c r="U17" s="52">
        <f t="shared" si="5"/>
        <v>4900.5990925666483</v>
      </c>
      <c r="V17" s="52">
        <f t="shared" si="5"/>
        <v>5113.3533842553688</v>
      </c>
      <c r="W17" s="52">
        <f t="shared" ref="W17:Y17" si="6">W13*W16</f>
        <v>5124.4264267787239</v>
      </c>
      <c r="X17" s="52">
        <f t="shared" si="6"/>
        <v>5143.5743967705748</v>
      </c>
      <c r="Y17" s="52">
        <f t="shared" si="6"/>
        <v>5151.9533904973969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61.935890368954887</v>
      </c>
      <c r="C18" s="36">
        <f>C3*11630*1000/RES_summary!C$6</f>
        <v>68.837866724293136</v>
      </c>
      <c r="D18" s="36">
        <f>D3*11630*1000/RES_summary!D$6</f>
        <v>74.796302504271807</v>
      </c>
      <c r="E18" s="36">
        <f>E3*11630*1000/RES_summary!E$6</f>
        <v>81.075119897122903</v>
      </c>
      <c r="F18" s="36">
        <f>F3*11630*1000/RES_summary!F$6</f>
        <v>87.005455392695779</v>
      </c>
      <c r="G18" s="36">
        <f>G3*11630*1000/RES_summary!G$6</f>
        <v>95.975624554537887</v>
      </c>
      <c r="H18" s="36">
        <f>H3*11630*1000/RES_summary!H$6</f>
        <v>102.61251772009848</v>
      </c>
      <c r="I18" s="36">
        <f>I3*11630*1000/RES_summary!I$6</f>
        <v>111.12332330701967</v>
      </c>
      <c r="J18" s="36">
        <f>J3*11630*1000/RES_summary!J$6</f>
        <v>116.96038788928173</v>
      </c>
      <c r="K18" s="36">
        <f>K3*11630*1000/RES_summary!K$6</f>
        <v>123.52231118008541</v>
      </c>
      <c r="L18" s="36">
        <f>L3*11630*1000/RES_summary!L$6</f>
        <v>127.74177438816136</v>
      </c>
      <c r="M18" s="36">
        <f>M3*11630*1000/RES_summary!M$6</f>
        <v>128.91195435282435</v>
      </c>
      <c r="N18" s="36">
        <f>N3*11630*1000/RES_summary!N$6</f>
        <v>132.92985484428706</v>
      </c>
      <c r="O18" s="36">
        <f>O3*11630*1000/RES_summary!O$6</f>
        <v>135.17732744822771</v>
      </c>
      <c r="P18" s="36">
        <f>P3*11630*1000/RES_summary!P$6</f>
        <v>138.86863973913469</v>
      </c>
      <c r="Q18" s="36">
        <f>Q3*11630*1000/RES_summary!Q$6</f>
        <v>143.10465369250548</v>
      </c>
      <c r="R18" s="36">
        <f>R3*11630*1000/RES_summary!R$6</f>
        <v>148.95536836606959</v>
      </c>
      <c r="S18" s="36">
        <f>S3*11630*1000/RES_summary!S$6</f>
        <v>151.48836170413801</v>
      </c>
      <c r="T18" s="36">
        <f>T3*11630*1000/RES_summary!T$6</f>
        <v>157.65122809541128</v>
      </c>
      <c r="U18" s="36">
        <f>U3*11630*1000/RES_summary!U$6</f>
        <v>163.01187886036621</v>
      </c>
      <c r="V18" s="36">
        <f>V3*11630*1000/RES_summary!V$6</f>
        <v>177.49112559529127</v>
      </c>
      <c r="W18" s="36">
        <f>W3*11630*1000/RES_summary!W$6</f>
        <v>184.98458146821002</v>
      </c>
      <c r="X18" s="36">
        <f>X3*11630*1000/RES_summary!X$6</f>
        <v>179.44229931456192</v>
      </c>
      <c r="Y18" s="36">
        <f>Y3*11630*1000/RES_summary!Y$6</f>
        <v>176.61278898328416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16869</v>
      </c>
      <c r="C3" s="120">
        <v>16367</v>
      </c>
      <c r="D3" s="120">
        <v>15956</v>
      </c>
      <c r="E3" s="120">
        <v>15091</v>
      </c>
      <c r="F3" s="120">
        <v>14684</v>
      </c>
      <c r="G3" s="120">
        <v>14528</v>
      </c>
      <c r="H3" s="120">
        <v>14155</v>
      </c>
      <c r="I3" s="120">
        <v>13926</v>
      </c>
      <c r="J3" s="120">
        <v>14252</v>
      </c>
      <c r="K3" s="120">
        <v>14128</v>
      </c>
      <c r="L3" s="120">
        <v>13908</v>
      </c>
      <c r="M3" s="120">
        <v>13636</v>
      </c>
      <c r="N3" s="120">
        <v>12774</v>
      </c>
      <c r="O3" s="120">
        <v>11088</v>
      </c>
      <c r="P3" s="120">
        <v>10341</v>
      </c>
      <c r="Q3" s="120">
        <v>10194</v>
      </c>
      <c r="R3" s="120">
        <v>9328</v>
      </c>
      <c r="S3" s="120">
        <v>7701</v>
      </c>
      <c r="T3" s="120">
        <v>5542</v>
      </c>
      <c r="U3" s="120">
        <v>3659</v>
      </c>
      <c r="V3" s="120">
        <v>2002</v>
      </c>
      <c r="W3" s="120">
        <v>1280</v>
      </c>
      <c r="X3" s="120">
        <v>997</v>
      </c>
      <c r="Y3" s="120">
        <v>1004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16869</v>
      </c>
      <c r="C5" s="52">
        <v>16367</v>
      </c>
      <c r="D5" s="52">
        <v>15956</v>
      </c>
      <c r="E5" s="52">
        <v>15091</v>
      </c>
      <c r="F5" s="52">
        <v>14684</v>
      </c>
      <c r="G5" s="52">
        <v>14528</v>
      </c>
      <c r="H5" s="52">
        <v>14155</v>
      </c>
      <c r="I5" s="52">
        <v>13926</v>
      </c>
      <c r="J5" s="52">
        <v>14252</v>
      </c>
      <c r="K5" s="52">
        <v>14128</v>
      </c>
      <c r="L5" s="52">
        <v>13908</v>
      </c>
      <c r="M5" s="52">
        <v>13636</v>
      </c>
      <c r="N5" s="52">
        <v>12774</v>
      </c>
      <c r="O5" s="52">
        <v>11088</v>
      </c>
      <c r="P5" s="52">
        <v>10341</v>
      </c>
      <c r="Q5" s="52">
        <v>10194</v>
      </c>
      <c r="R5" s="52">
        <v>9328</v>
      </c>
      <c r="S5" s="52">
        <v>7701</v>
      </c>
      <c r="T5" s="52">
        <v>5542</v>
      </c>
      <c r="U5" s="52">
        <v>3659</v>
      </c>
      <c r="V5" s="52">
        <v>2002</v>
      </c>
      <c r="W5" s="52">
        <v>1280</v>
      </c>
      <c r="X5" s="52">
        <v>997</v>
      </c>
      <c r="Y5" s="52">
        <v>1004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2</v>
      </c>
      <c r="C8" s="52">
        <v>2</v>
      </c>
      <c r="D8" s="52">
        <v>1</v>
      </c>
      <c r="E8" s="52">
        <v>1</v>
      </c>
      <c r="F8" s="52">
        <v>2</v>
      </c>
      <c r="G8" s="52">
        <v>3</v>
      </c>
      <c r="H8" s="52">
        <v>12</v>
      </c>
      <c r="I8" s="52">
        <v>24</v>
      </c>
      <c r="J8" s="52">
        <v>40</v>
      </c>
      <c r="K8" s="52">
        <v>52</v>
      </c>
      <c r="L8" s="52">
        <v>67</v>
      </c>
      <c r="M8" s="52">
        <v>80</v>
      </c>
      <c r="N8" s="52">
        <v>84</v>
      </c>
      <c r="O8" s="52">
        <v>84</v>
      </c>
      <c r="P8" s="52">
        <v>75</v>
      </c>
      <c r="Q8" s="52">
        <v>65</v>
      </c>
      <c r="R8" s="52">
        <v>55</v>
      </c>
      <c r="S8" s="52">
        <v>46</v>
      </c>
      <c r="T8" s="52">
        <v>33</v>
      </c>
      <c r="U8" s="52">
        <v>22</v>
      </c>
      <c r="V8" s="52">
        <v>15</v>
      </c>
      <c r="W8" s="52">
        <v>10</v>
      </c>
      <c r="X8" s="52">
        <v>6</v>
      </c>
      <c r="Y8" s="52">
        <v>3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10218</v>
      </c>
      <c r="C10" s="52">
        <v>10332</v>
      </c>
      <c r="D10" s="52">
        <v>10493</v>
      </c>
      <c r="E10" s="52">
        <v>10425</v>
      </c>
      <c r="F10" s="52">
        <v>10577</v>
      </c>
      <c r="G10" s="52">
        <v>10633</v>
      </c>
      <c r="H10" s="52">
        <v>10628</v>
      </c>
      <c r="I10" s="52">
        <v>10482</v>
      </c>
      <c r="J10" s="52">
        <v>10452</v>
      </c>
      <c r="K10" s="52">
        <v>10674</v>
      </c>
      <c r="L10" s="52">
        <v>10285</v>
      </c>
      <c r="M10" s="52">
        <v>9458</v>
      </c>
      <c r="N10" s="52">
        <v>7652</v>
      </c>
      <c r="O10" s="52">
        <v>6615</v>
      </c>
      <c r="P10" s="52">
        <v>6267</v>
      </c>
      <c r="Q10" s="52">
        <v>6121</v>
      </c>
      <c r="R10" s="52">
        <v>5595</v>
      </c>
      <c r="S10" s="52">
        <v>4494</v>
      </c>
      <c r="T10" s="52">
        <v>3239</v>
      </c>
      <c r="U10" s="52">
        <v>2141</v>
      </c>
      <c r="V10" s="52">
        <v>1227</v>
      </c>
      <c r="W10" s="52">
        <v>811</v>
      </c>
      <c r="X10" s="52">
        <v>635</v>
      </c>
      <c r="Y10" s="52">
        <v>612</v>
      </c>
      <c r="DA10" s="63" t="s">
        <v>1061</v>
      </c>
    </row>
    <row r="11" spans="1:105" ht="12" customHeight="1" x14ac:dyDescent="0.25">
      <c r="A11" s="97" t="s">
        <v>124</v>
      </c>
      <c r="B11" s="52">
        <v>705</v>
      </c>
      <c r="C11" s="52">
        <v>622</v>
      </c>
      <c r="D11" s="52">
        <v>524</v>
      </c>
      <c r="E11" s="52">
        <v>423</v>
      </c>
      <c r="F11" s="52">
        <v>331</v>
      </c>
      <c r="G11" s="52">
        <v>248</v>
      </c>
      <c r="H11" s="52">
        <v>157</v>
      </c>
      <c r="I11" s="52">
        <v>112</v>
      </c>
      <c r="J11" s="52">
        <v>102</v>
      </c>
      <c r="K11" s="52">
        <v>86</v>
      </c>
      <c r="L11" s="52">
        <v>107</v>
      </c>
      <c r="M11" s="52">
        <v>95</v>
      </c>
      <c r="N11" s="52">
        <v>130</v>
      </c>
      <c r="O11" s="52">
        <v>111</v>
      </c>
      <c r="P11" s="52">
        <v>104</v>
      </c>
      <c r="Q11" s="52">
        <v>97</v>
      </c>
      <c r="R11" s="52">
        <v>85</v>
      </c>
      <c r="S11" s="52">
        <v>73</v>
      </c>
      <c r="T11" s="52">
        <v>44</v>
      </c>
      <c r="U11" s="52">
        <v>31</v>
      </c>
      <c r="V11" s="52">
        <v>8</v>
      </c>
      <c r="W11" s="52">
        <v>8</v>
      </c>
      <c r="X11" s="52">
        <v>5</v>
      </c>
      <c r="Y11" s="52">
        <v>13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5946</v>
      </c>
      <c r="C15" s="52">
        <v>5413</v>
      </c>
      <c r="D15" s="52">
        <v>4939</v>
      </c>
      <c r="E15" s="52">
        <v>4243</v>
      </c>
      <c r="F15" s="52">
        <v>3776</v>
      </c>
      <c r="G15" s="52">
        <v>3647</v>
      </c>
      <c r="H15" s="52">
        <v>3370</v>
      </c>
      <c r="I15" s="52">
        <v>3332</v>
      </c>
      <c r="J15" s="52">
        <v>3698</v>
      </c>
      <c r="K15" s="52">
        <v>3368</v>
      </c>
      <c r="L15" s="52">
        <v>3516</v>
      </c>
      <c r="M15" s="52">
        <v>4083</v>
      </c>
      <c r="N15" s="52">
        <v>4992</v>
      </c>
      <c r="O15" s="52">
        <v>4362</v>
      </c>
      <c r="P15" s="52">
        <v>3970</v>
      </c>
      <c r="Q15" s="52">
        <v>3976</v>
      </c>
      <c r="R15" s="52">
        <v>3648</v>
      </c>
      <c r="S15" s="52">
        <v>3134</v>
      </c>
      <c r="T15" s="52">
        <v>2259</v>
      </c>
      <c r="U15" s="52">
        <v>1487</v>
      </c>
      <c r="V15" s="52">
        <v>767</v>
      </c>
      <c r="W15" s="52">
        <v>461</v>
      </c>
      <c r="X15" s="52">
        <v>357</v>
      </c>
      <c r="Y15" s="52">
        <v>379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60</v>
      </c>
      <c r="C20" s="52">
        <v>59</v>
      </c>
      <c r="D20" s="52">
        <v>55</v>
      </c>
      <c r="E20" s="52">
        <v>52</v>
      </c>
      <c r="F20" s="52">
        <v>48</v>
      </c>
      <c r="G20" s="52">
        <v>45</v>
      </c>
      <c r="H20" s="52">
        <v>42</v>
      </c>
      <c r="I20" s="52">
        <v>40</v>
      </c>
      <c r="J20" s="52">
        <v>40</v>
      </c>
      <c r="K20" s="52">
        <v>40</v>
      </c>
      <c r="L20" s="52">
        <v>40</v>
      </c>
      <c r="M20" s="52">
        <v>40</v>
      </c>
      <c r="N20" s="52">
        <v>38</v>
      </c>
      <c r="O20" s="52">
        <v>37</v>
      </c>
      <c r="P20" s="52">
        <v>37</v>
      </c>
      <c r="Q20" s="52">
        <v>36</v>
      </c>
      <c r="R20" s="52">
        <v>32</v>
      </c>
      <c r="S20" s="52">
        <v>31</v>
      </c>
      <c r="T20" s="52">
        <v>26</v>
      </c>
      <c r="U20" s="52">
        <v>21</v>
      </c>
      <c r="V20" s="52">
        <v>17</v>
      </c>
      <c r="W20" s="52">
        <v>13</v>
      </c>
      <c r="X20" s="52">
        <v>8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13551</v>
      </c>
      <c r="C21" s="52">
        <v>12786</v>
      </c>
      <c r="D21" s="52">
        <v>11926</v>
      </c>
      <c r="E21" s="52">
        <v>10926</v>
      </c>
      <c r="F21" s="52">
        <v>10379</v>
      </c>
      <c r="G21" s="52">
        <v>9917</v>
      </c>
      <c r="H21" s="52">
        <v>9052</v>
      </c>
      <c r="I21" s="52">
        <v>8220</v>
      </c>
      <c r="J21" s="52">
        <v>7638</v>
      </c>
      <c r="K21" s="52">
        <v>7378</v>
      </c>
      <c r="L21" s="52">
        <v>7805</v>
      </c>
      <c r="M21" s="52">
        <v>7590</v>
      </c>
      <c r="N21" s="52">
        <v>7134</v>
      </c>
      <c r="O21" s="52">
        <v>6252</v>
      </c>
      <c r="P21" s="52">
        <v>5886</v>
      </c>
      <c r="Q21" s="52">
        <v>5662</v>
      </c>
      <c r="R21" s="52">
        <v>5116</v>
      </c>
      <c r="S21" s="52">
        <v>3999</v>
      </c>
      <c r="T21" s="52">
        <v>2684</v>
      </c>
      <c r="U21" s="52">
        <v>1684</v>
      </c>
      <c r="V21" s="52">
        <v>881</v>
      </c>
      <c r="W21" s="52">
        <v>540</v>
      </c>
      <c r="X21" s="52">
        <v>423</v>
      </c>
      <c r="Y21" s="52">
        <v>595</v>
      </c>
      <c r="DA21" s="63" t="s">
        <v>1067</v>
      </c>
    </row>
    <row r="22" spans="1:105" ht="12" customHeight="1" x14ac:dyDescent="0.25">
      <c r="A22" s="109" t="s">
        <v>120</v>
      </c>
      <c r="B22" s="36">
        <v>3258</v>
      </c>
      <c r="C22" s="36">
        <v>3522</v>
      </c>
      <c r="D22" s="36">
        <v>3975</v>
      </c>
      <c r="E22" s="36">
        <v>4113</v>
      </c>
      <c r="F22" s="36">
        <v>4257</v>
      </c>
      <c r="G22" s="36">
        <v>4566</v>
      </c>
      <c r="H22" s="36">
        <v>5061</v>
      </c>
      <c r="I22" s="36">
        <v>5666</v>
      </c>
      <c r="J22" s="36">
        <v>6574</v>
      </c>
      <c r="K22" s="36">
        <v>6710</v>
      </c>
      <c r="L22" s="36">
        <v>6063</v>
      </c>
      <c r="M22" s="36">
        <v>6006</v>
      </c>
      <c r="N22" s="36">
        <v>5602</v>
      </c>
      <c r="O22" s="36">
        <v>4799</v>
      </c>
      <c r="P22" s="36">
        <v>4418</v>
      </c>
      <c r="Q22" s="36">
        <v>4496</v>
      </c>
      <c r="R22" s="36">
        <v>4180</v>
      </c>
      <c r="S22" s="36">
        <v>3671</v>
      </c>
      <c r="T22" s="36">
        <v>2832</v>
      </c>
      <c r="U22" s="36">
        <v>1954</v>
      </c>
      <c r="V22" s="36">
        <v>1104</v>
      </c>
      <c r="W22" s="36">
        <v>727</v>
      </c>
      <c r="X22" s="36">
        <v>566</v>
      </c>
      <c r="Y22" s="36">
        <v>409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2003</v>
      </c>
      <c r="C24" s="120">
        <v>1980</v>
      </c>
      <c r="D24" s="120">
        <v>1991</v>
      </c>
      <c r="E24" s="120">
        <v>1973</v>
      </c>
      <c r="F24" s="120">
        <v>1969</v>
      </c>
      <c r="G24" s="120">
        <v>1980</v>
      </c>
      <c r="H24" s="120">
        <v>1926</v>
      </c>
      <c r="I24" s="120">
        <v>1850</v>
      </c>
      <c r="J24" s="120">
        <v>1717</v>
      </c>
      <c r="K24" s="120">
        <v>1542</v>
      </c>
      <c r="L24" s="120">
        <v>1430</v>
      </c>
      <c r="M24" s="120">
        <v>1403</v>
      </c>
      <c r="N24" s="120">
        <v>1428</v>
      </c>
      <c r="O24" s="120">
        <v>1449</v>
      </c>
      <c r="P24" s="120">
        <v>1450</v>
      </c>
      <c r="Q24" s="120">
        <v>1450</v>
      </c>
      <c r="R24" s="120">
        <v>1423</v>
      </c>
      <c r="S24" s="120">
        <v>1324</v>
      </c>
      <c r="T24" s="120">
        <v>1227</v>
      </c>
      <c r="U24" s="120">
        <v>1186</v>
      </c>
      <c r="V24" s="120">
        <v>1230</v>
      </c>
      <c r="W24" s="120">
        <v>1392</v>
      </c>
      <c r="X24" s="120">
        <v>1651</v>
      </c>
      <c r="Y24" s="120">
        <v>2145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2003</v>
      </c>
      <c r="C26" s="52">
        <v>1980</v>
      </c>
      <c r="D26" s="52">
        <v>1991</v>
      </c>
      <c r="E26" s="52">
        <v>1973</v>
      </c>
      <c r="F26" s="52">
        <v>1969</v>
      </c>
      <c r="G26" s="52">
        <v>1980</v>
      </c>
      <c r="H26" s="52">
        <v>1926</v>
      </c>
      <c r="I26" s="52">
        <v>1850</v>
      </c>
      <c r="J26" s="52">
        <v>1717</v>
      </c>
      <c r="K26" s="52">
        <v>1542</v>
      </c>
      <c r="L26" s="52">
        <v>1430</v>
      </c>
      <c r="M26" s="52">
        <v>1403</v>
      </c>
      <c r="N26" s="52">
        <v>1428</v>
      </c>
      <c r="O26" s="52">
        <v>1449</v>
      </c>
      <c r="P26" s="52">
        <v>1450</v>
      </c>
      <c r="Q26" s="52">
        <v>1450</v>
      </c>
      <c r="R26" s="52">
        <v>1423</v>
      </c>
      <c r="S26" s="52">
        <v>1324</v>
      </c>
      <c r="T26" s="52">
        <v>1227</v>
      </c>
      <c r="U26" s="52">
        <v>1186</v>
      </c>
      <c r="V26" s="52">
        <v>1230</v>
      </c>
      <c r="W26" s="52">
        <v>1392</v>
      </c>
      <c r="X26" s="52">
        <v>1651</v>
      </c>
      <c r="Y26" s="52">
        <v>2145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1</v>
      </c>
      <c r="K29" s="52">
        <v>1</v>
      </c>
      <c r="L29" s="52">
        <v>1</v>
      </c>
      <c r="M29" s="52">
        <v>2</v>
      </c>
      <c r="N29" s="52">
        <v>4</v>
      </c>
      <c r="O29" s="52">
        <v>7</v>
      </c>
      <c r="P29" s="52">
        <v>9</v>
      </c>
      <c r="Q29" s="52">
        <v>12</v>
      </c>
      <c r="R29" s="52">
        <v>16</v>
      </c>
      <c r="S29" s="52">
        <v>19</v>
      </c>
      <c r="T29" s="52">
        <v>19</v>
      </c>
      <c r="U29" s="52">
        <v>18</v>
      </c>
      <c r="V29" s="52">
        <v>19</v>
      </c>
      <c r="W29" s="52">
        <v>22</v>
      </c>
      <c r="X29" s="52">
        <v>37</v>
      </c>
      <c r="Y29" s="52">
        <v>39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212</v>
      </c>
      <c r="C31" s="52">
        <v>198</v>
      </c>
      <c r="D31" s="52">
        <v>173</v>
      </c>
      <c r="E31" s="52">
        <v>150</v>
      </c>
      <c r="F31" s="52">
        <v>129</v>
      </c>
      <c r="G31" s="52">
        <v>106</v>
      </c>
      <c r="H31" s="52">
        <v>80</v>
      </c>
      <c r="I31" s="52">
        <v>62</v>
      </c>
      <c r="J31" s="52">
        <v>54</v>
      </c>
      <c r="K31" s="52">
        <v>40</v>
      </c>
      <c r="L31" s="52">
        <v>42</v>
      </c>
      <c r="M31" s="52">
        <v>31</v>
      </c>
      <c r="N31" s="52">
        <v>32</v>
      </c>
      <c r="O31" s="52">
        <v>35</v>
      </c>
      <c r="P31" s="52">
        <v>34</v>
      </c>
      <c r="Q31" s="52">
        <v>33</v>
      </c>
      <c r="R31" s="52">
        <v>31</v>
      </c>
      <c r="S31" s="52">
        <v>25</v>
      </c>
      <c r="T31" s="52">
        <v>30</v>
      </c>
      <c r="U31" s="52">
        <v>29</v>
      </c>
      <c r="V31" s="52">
        <v>27</v>
      </c>
      <c r="W31" s="52">
        <v>33</v>
      </c>
      <c r="X31" s="52">
        <v>49</v>
      </c>
      <c r="Y31" s="52">
        <v>89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1791</v>
      </c>
      <c r="C35" s="52">
        <v>1782</v>
      </c>
      <c r="D35" s="52">
        <v>1818</v>
      </c>
      <c r="E35" s="52">
        <v>1823</v>
      </c>
      <c r="F35" s="52">
        <v>1840</v>
      </c>
      <c r="G35" s="52">
        <v>1874</v>
      </c>
      <c r="H35" s="52">
        <v>1846</v>
      </c>
      <c r="I35" s="52">
        <v>1788</v>
      </c>
      <c r="J35" s="52">
        <v>1663</v>
      </c>
      <c r="K35" s="52">
        <v>1502</v>
      </c>
      <c r="L35" s="52">
        <v>1388</v>
      </c>
      <c r="M35" s="52">
        <v>1372</v>
      </c>
      <c r="N35" s="52">
        <v>1396</v>
      </c>
      <c r="O35" s="52">
        <v>1414</v>
      </c>
      <c r="P35" s="52">
        <v>1416</v>
      </c>
      <c r="Q35" s="52">
        <v>1417</v>
      </c>
      <c r="R35" s="52">
        <v>1392</v>
      </c>
      <c r="S35" s="52">
        <v>1299</v>
      </c>
      <c r="T35" s="52">
        <v>1197</v>
      </c>
      <c r="U35" s="52">
        <v>1157</v>
      </c>
      <c r="V35" s="52">
        <v>1203</v>
      </c>
      <c r="W35" s="52">
        <v>1359</v>
      </c>
      <c r="X35" s="52">
        <v>1602</v>
      </c>
      <c r="Y35" s="52">
        <v>2056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1615</v>
      </c>
      <c r="C40" s="52">
        <v>1547</v>
      </c>
      <c r="D40" s="52">
        <v>1477</v>
      </c>
      <c r="E40" s="52">
        <v>1411</v>
      </c>
      <c r="F40" s="52">
        <v>1376</v>
      </c>
      <c r="G40" s="52">
        <v>1340</v>
      </c>
      <c r="H40" s="52">
        <v>1231</v>
      </c>
      <c r="I40" s="52">
        <v>1108</v>
      </c>
      <c r="J40" s="52">
        <v>983</v>
      </c>
      <c r="K40" s="52">
        <v>862</v>
      </c>
      <c r="L40" s="52">
        <v>849</v>
      </c>
      <c r="M40" s="52">
        <v>821</v>
      </c>
      <c r="N40" s="52">
        <v>843</v>
      </c>
      <c r="O40" s="52">
        <v>858</v>
      </c>
      <c r="P40" s="52">
        <v>849</v>
      </c>
      <c r="Q40" s="52">
        <v>823</v>
      </c>
      <c r="R40" s="52">
        <v>784</v>
      </c>
      <c r="S40" s="52">
        <v>691</v>
      </c>
      <c r="T40" s="52">
        <v>630</v>
      </c>
      <c r="U40" s="52">
        <v>569</v>
      </c>
      <c r="V40" s="52">
        <v>642</v>
      </c>
      <c r="W40" s="52">
        <v>759</v>
      </c>
      <c r="X40" s="52">
        <v>969</v>
      </c>
      <c r="Y40" s="52">
        <v>1433</v>
      </c>
      <c r="DA40" s="63" t="s">
        <v>1075</v>
      </c>
    </row>
    <row r="41" spans="1:105" ht="12" customHeight="1" x14ac:dyDescent="0.25">
      <c r="A41" s="109" t="s">
        <v>120</v>
      </c>
      <c r="B41" s="36">
        <v>388</v>
      </c>
      <c r="C41" s="36">
        <v>433</v>
      </c>
      <c r="D41" s="36">
        <v>514</v>
      </c>
      <c r="E41" s="36">
        <v>562</v>
      </c>
      <c r="F41" s="36">
        <v>593</v>
      </c>
      <c r="G41" s="36">
        <v>640</v>
      </c>
      <c r="H41" s="36">
        <v>695</v>
      </c>
      <c r="I41" s="36">
        <v>742</v>
      </c>
      <c r="J41" s="36">
        <v>734</v>
      </c>
      <c r="K41" s="36">
        <v>680</v>
      </c>
      <c r="L41" s="36">
        <v>581</v>
      </c>
      <c r="M41" s="36">
        <v>582</v>
      </c>
      <c r="N41" s="36">
        <v>585</v>
      </c>
      <c r="O41" s="36">
        <v>591</v>
      </c>
      <c r="P41" s="36">
        <v>601</v>
      </c>
      <c r="Q41" s="36">
        <v>627</v>
      </c>
      <c r="R41" s="36">
        <v>639</v>
      </c>
      <c r="S41" s="36">
        <v>633</v>
      </c>
      <c r="T41" s="36">
        <v>597</v>
      </c>
      <c r="U41" s="36">
        <v>617</v>
      </c>
      <c r="V41" s="36">
        <v>588</v>
      </c>
      <c r="W41" s="36">
        <v>633</v>
      </c>
      <c r="X41" s="36">
        <v>682</v>
      </c>
      <c r="Y41" s="36">
        <v>712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3790</v>
      </c>
      <c r="C43" s="120">
        <v>3891</v>
      </c>
      <c r="D43" s="120">
        <v>3736</v>
      </c>
      <c r="E43" s="120">
        <v>3615</v>
      </c>
      <c r="F43" s="120">
        <v>3810</v>
      </c>
      <c r="G43" s="120">
        <v>4337</v>
      </c>
      <c r="H43" s="120">
        <v>4852</v>
      </c>
      <c r="I43" s="120">
        <v>6093</v>
      </c>
      <c r="J43" s="120">
        <v>8522</v>
      </c>
      <c r="K43" s="120">
        <v>13230</v>
      </c>
      <c r="L43" s="120">
        <v>16824</v>
      </c>
      <c r="M43" s="120">
        <v>18809</v>
      </c>
      <c r="N43" s="120">
        <v>19212</v>
      </c>
      <c r="O43" s="120">
        <v>19838</v>
      </c>
      <c r="P43" s="120">
        <v>20566</v>
      </c>
      <c r="Q43" s="120">
        <v>21607</v>
      </c>
      <c r="R43" s="120">
        <v>22533</v>
      </c>
      <c r="S43" s="120">
        <v>23660</v>
      </c>
      <c r="T43" s="120">
        <v>24892</v>
      </c>
      <c r="U43" s="120">
        <v>25717</v>
      </c>
      <c r="V43" s="120">
        <v>25746</v>
      </c>
      <c r="W43" s="120">
        <v>26372</v>
      </c>
      <c r="X43" s="120">
        <v>26896</v>
      </c>
      <c r="Y43" s="120">
        <v>28434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3790</v>
      </c>
      <c r="C45" s="52">
        <v>3891</v>
      </c>
      <c r="D45" s="52">
        <v>3736</v>
      </c>
      <c r="E45" s="52">
        <v>3615</v>
      </c>
      <c r="F45" s="52">
        <v>3810</v>
      </c>
      <c r="G45" s="52">
        <v>4337</v>
      </c>
      <c r="H45" s="52">
        <v>4852</v>
      </c>
      <c r="I45" s="52">
        <v>6093</v>
      </c>
      <c r="J45" s="52">
        <v>8522</v>
      </c>
      <c r="K45" s="52">
        <v>13230</v>
      </c>
      <c r="L45" s="52">
        <v>16824</v>
      </c>
      <c r="M45" s="52">
        <v>18809</v>
      </c>
      <c r="N45" s="52">
        <v>19212</v>
      </c>
      <c r="O45" s="52">
        <v>19838</v>
      </c>
      <c r="P45" s="52">
        <v>20566</v>
      </c>
      <c r="Q45" s="52">
        <v>21607</v>
      </c>
      <c r="R45" s="52">
        <v>22533</v>
      </c>
      <c r="S45" s="52">
        <v>23660</v>
      </c>
      <c r="T45" s="52">
        <v>24892</v>
      </c>
      <c r="U45" s="52">
        <v>25717</v>
      </c>
      <c r="V45" s="52">
        <v>25746</v>
      </c>
      <c r="W45" s="52">
        <v>26372</v>
      </c>
      <c r="X45" s="52">
        <v>26896</v>
      </c>
      <c r="Y45" s="52">
        <v>28434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7</v>
      </c>
      <c r="I48" s="52">
        <v>18</v>
      </c>
      <c r="J48" s="52">
        <v>39</v>
      </c>
      <c r="K48" s="52">
        <v>75</v>
      </c>
      <c r="L48" s="52">
        <v>118</v>
      </c>
      <c r="M48" s="52">
        <v>158</v>
      </c>
      <c r="N48" s="52">
        <v>180</v>
      </c>
      <c r="O48" s="52">
        <v>193</v>
      </c>
      <c r="P48" s="52">
        <v>198</v>
      </c>
      <c r="Q48" s="52">
        <v>214</v>
      </c>
      <c r="R48" s="52">
        <v>241</v>
      </c>
      <c r="S48" s="52">
        <v>273</v>
      </c>
      <c r="T48" s="52">
        <v>285</v>
      </c>
      <c r="U48" s="52">
        <v>306</v>
      </c>
      <c r="V48" s="52">
        <v>359</v>
      </c>
      <c r="W48" s="52">
        <v>400</v>
      </c>
      <c r="X48" s="52">
        <v>538</v>
      </c>
      <c r="Y48" s="52">
        <v>531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3658</v>
      </c>
      <c r="C50" s="52">
        <v>3756</v>
      </c>
      <c r="D50" s="52">
        <v>3608</v>
      </c>
      <c r="E50" s="52">
        <v>3493</v>
      </c>
      <c r="F50" s="52">
        <v>3682</v>
      </c>
      <c r="G50" s="52">
        <v>4193</v>
      </c>
      <c r="H50" s="52">
        <v>4692</v>
      </c>
      <c r="I50" s="52">
        <v>5895</v>
      </c>
      <c r="J50" s="52">
        <v>7750</v>
      </c>
      <c r="K50" s="52">
        <v>12783</v>
      </c>
      <c r="L50" s="52">
        <v>16244</v>
      </c>
      <c r="M50" s="52">
        <v>18189</v>
      </c>
      <c r="N50" s="52">
        <v>18594</v>
      </c>
      <c r="O50" s="52">
        <v>19217</v>
      </c>
      <c r="P50" s="52">
        <v>19923</v>
      </c>
      <c r="Q50" s="52">
        <v>20940</v>
      </c>
      <c r="R50" s="52">
        <v>21844</v>
      </c>
      <c r="S50" s="52">
        <v>22949</v>
      </c>
      <c r="T50" s="52">
        <v>24165</v>
      </c>
      <c r="U50" s="52">
        <v>24491</v>
      </c>
      <c r="V50" s="52">
        <v>24535</v>
      </c>
      <c r="W50" s="52">
        <v>25490</v>
      </c>
      <c r="X50" s="52">
        <v>26235</v>
      </c>
      <c r="Y50" s="52">
        <v>27779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132</v>
      </c>
      <c r="C54" s="52">
        <v>135</v>
      </c>
      <c r="D54" s="52">
        <v>128</v>
      </c>
      <c r="E54" s="52">
        <v>122</v>
      </c>
      <c r="F54" s="52">
        <v>128</v>
      </c>
      <c r="G54" s="52">
        <v>144</v>
      </c>
      <c r="H54" s="52">
        <v>160</v>
      </c>
      <c r="I54" s="52">
        <v>198</v>
      </c>
      <c r="J54" s="52">
        <v>772</v>
      </c>
      <c r="K54" s="52">
        <v>447</v>
      </c>
      <c r="L54" s="52">
        <v>580</v>
      </c>
      <c r="M54" s="52">
        <v>620</v>
      </c>
      <c r="N54" s="52">
        <v>618</v>
      </c>
      <c r="O54" s="52">
        <v>621</v>
      </c>
      <c r="P54" s="52">
        <v>643</v>
      </c>
      <c r="Q54" s="52">
        <v>667</v>
      </c>
      <c r="R54" s="52">
        <v>689</v>
      </c>
      <c r="S54" s="52">
        <v>711</v>
      </c>
      <c r="T54" s="52">
        <v>727</v>
      </c>
      <c r="U54" s="52">
        <v>1226</v>
      </c>
      <c r="V54" s="52">
        <v>1211</v>
      </c>
      <c r="W54" s="52">
        <v>882</v>
      </c>
      <c r="X54" s="52">
        <v>661</v>
      </c>
      <c r="Y54" s="52">
        <v>655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3055</v>
      </c>
      <c r="C59" s="52">
        <v>3018</v>
      </c>
      <c r="D59" s="52">
        <v>2788</v>
      </c>
      <c r="E59" s="52">
        <v>2610</v>
      </c>
      <c r="F59" s="52">
        <v>2685</v>
      </c>
      <c r="G59" s="52">
        <v>2954</v>
      </c>
      <c r="H59" s="52">
        <v>3092</v>
      </c>
      <c r="I59" s="52">
        <v>3319</v>
      </c>
      <c r="J59" s="52">
        <v>3770</v>
      </c>
      <c r="K59" s="52">
        <v>6202</v>
      </c>
      <c r="L59" s="52">
        <v>9622</v>
      </c>
      <c r="M59" s="52">
        <v>10814</v>
      </c>
      <c r="N59" s="52">
        <v>11188</v>
      </c>
      <c r="O59" s="52">
        <v>11647</v>
      </c>
      <c r="P59" s="52">
        <v>11927</v>
      </c>
      <c r="Q59" s="52">
        <v>11790</v>
      </c>
      <c r="R59" s="52">
        <v>11722</v>
      </c>
      <c r="S59" s="52">
        <v>11269</v>
      </c>
      <c r="T59" s="52">
        <v>12006</v>
      </c>
      <c r="U59" s="52">
        <v>11978</v>
      </c>
      <c r="V59" s="52">
        <v>12553</v>
      </c>
      <c r="W59" s="52">
        <v>13355</v>
      </c>
      <c r="X59" s="52">
        <v>14701</v>
      </c>
      <c r="Y59" s="52">
        <v>17736</v>
      </c>
      <c r="DA59" s="63" t="s">
        <v>1083</v>
      </c>
    </row>
    <row r="60" spans="1:105" ht="12" customHeight="1" x14ac:dyDescent="0.25">
      <c r="A60" s="109" t="s">
        <v>120</v>
      </c>
      <c r="B60" s="36">
        <v>735</v>
      </c>
      <c r="C60" s="36">
        <v>873</v>
      </c>
      <c r="D60" s="36">
        <v>948</v>
      </c>
      <c r="E60" s="36">
        <v>1005</v>
      </c>
      <c r="F60" s="36">
        <v>1125</v>
      </c>
      <c r="G60" s="36">
        <v>1383</v>
      </c>
      <c r="H60" s="36">
        <v>1760</v>
      </c>
      <c r="I60" s="36">
        <v>2774</v>
      </c>
      <c r="J60" s="36">
        <v>4752</v>
      </c>
      <c r="K60" s="36">
        <v>7028</v>
      </c>
      <c r="L60" s="36">
        <v>7202</v>
      </c>
      <c r="M60" s="36">
        <v>7995</v>
      </c>
      <c r="N60" s="36">
        <v>8024</v>
      </c>
      <c r="O60" s="36">
        <v>8191</v>
      </c>
      <c r="P60" s="36">
        <v>8639</v>
      </c>
      <c r="Q60" s="36">
        <v>9817</v>
      </c>
      <c r="R60" s="36">
        <v>10811</v>
      </c>
      <c r="S60" s="36">
        <v>12391</v>
      </c>
      <c r="T60" s="36">
        <v>12886</v>
      </c>
      <c r="U60" s="36">
        <v>13739</v>
      </c>
      <c r="V60" s="36">
        <v>13193</v>
      </c>
      <c r="W60" s="36">
        <v>13017</v>
      </c>
      <c r="X60" s="36">
        <v>12195</v>
      </c>
      <c r="Y60" s="36">
        <v>10698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40434</v>
      </c>
      <c r="C62" s="120">
        <v>42160</v>
      </c>
      <c r="D62" s="120">
        <v>45999</v>
      </c>
      <c r="E62" s="120">
        <v>49740</v>
      </c>
      <c r="F62" s="120">
        <v>53778</v>
      </c>
      <c r="G62" s="120">
        <v>56889</v>
      </c>
      <c r="H62" s="120">
        <v>59658</v>
      </c>
      <c r="I62" s="120">
        <v>61475</v>
      </c>
      <c r="J62" s="120">
        <v>63349</v>
      </c>
      <c r="K62" s="120">
        <v>64603</v>
      </c>
      <c r="L62" s="120">
        <v>65102</v>
      </c>
      <c r="M62" s="120">
        <v>65262</v>
      </c>
      <c r="N62" s="120">
        <v>65667</v>
      </c>
      <c r="O62" s="120">
        <v>65967</v>
      </c>
      <c r="P62" s="120">
        <v>68370</v>
      </c>
      <c r="Q62" s="120">
        <v>72256</v>
      </c>
      <c r="R62" s="120">
        <v>76182</v>
      </c>
      <c r="S62" s="120">
        <v>79451</v>
      </c>
      <c r="T62" s="120">
        <v>82507</v>
      </c>
      <c r="U62" s="120">
        <v>83689</v>
      </c>
      <c r="V62" s="120">
        <v>84862</v>
      </c>
      <c r="W62" s="120">
        <v>83085</v>
      </c>
      <c r="X62" s="120">
        <v>80539</v>
      </c>
      <c r="Y62" s="120">
        <v>75405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40434</v>
      </c>
      <c r="C64" s="52">
        <v>42160</v>
      </c>
      <c r="D64" s="52">
        <v>45999</v>
      </c>
      <c r="E64" s="52">
        <v>49740</v>
      </c>
      <c r="F64" s="52">
        <v>53778</v>
      </c>
      <c r="G64" s="52">
        <v>56889</v>
      </c>
      <c r="H64" s="52">
        <v>59658</v>
      </c>
      <c r="I64" s="52">
        <v>61475</v>
      </c>
      <c r="J64" s="52">
        <v>63349</v>
      </c>
      <c r="K64" s="52">
        <v>64603</v>
      </c>
      <c r="L64" s="52">
        <v>65102</v>
      </c>
      <c r="M64" s="52">
        <v>65262</v>
      </c>
      <c r="N64" s="52">
        <v>65667</v>
      </c>
      <c r="O64" s="52">
        <v>65967</v>
      </c>
      <c r="P64" s="52">
        <v>68370</v>
      </c>
      <c r="Q64" s="52">
        <v>72256</v>
      </c>
      <c r="R64" s="52">
        <v>76182</v>
      </c>
      <c r="S64" s="52">
        <v>79451</v>
      </c>
      <c r="T64" s="52">
        <v>82507</v>
      </c>
      <c r="U64" s="52">
        <v>83689</v>
      </c>
      <c r="V64" s="52">
        <v>84862</v>
      </c>
      <c r="W64" s="52">
        <v>83085</v>
      </c>
      <c r="X64" s="52">
        <v>80539</v>
      </c>
      <c r="Y64" s="52">
        <v>75405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5</v>
      </c>
      <c r="C67" s="52">
        <v>5</v>
      </c>
      <c r="D67" s="52">
        <v>6</v>
      </c>
      <c r="E67" s="52">
        <v>13</v>
      </c>
      <c r="F67" s="52">
        <v>25</v>
      </c>
      <c r="G67" s="52">
        <v>41</v>
      </c>
      <c r="H67" s="52">
        <v>103</v>
      </c>
      <c r="I67" s="52">
        <v>168</v>
      </c>
      <c r="J67" s="52">
        <v>237</v>
      </c>
      <c r="K67" s="52">
        <v>272</v>
      </c>
      <c r="L67" s="52">
        <v>315</v>
      </c>
      <c r="M67" s="52">
        <v>349</v>
      </c>
      <c r="N67" s="52">
        <v>385</v>
      </c>
      <c r="O67" s="52">
        <v>418</v>
      </c>
      <c r="P67" s="52">
        <v>488</v>
      </c>
      <c r="Q67" s="52">
        <v>628</v>
      </c>
      <c r="R67" s="52">
        <v>865</v>
      </c>
      <c r="S67" s="52">
        <v>1128</v>
      </c>
      <c r="T67" s="52">
        <v>1279</v>
      </c>
      <c r="U67" s="52">
        <v>1391</v>
      </c>
      <c r="V67" s="52">
        <v>1593</v>
      </c>
      <c r="W67" s="52">
        <v>1655</v>
      </c>
      <c r="X67" s="52">
        <v>1803</v>
      </c>
      <c r="Y67" s="52">
        <v>1609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38895</v>
      </c>
      <c r="C69" s="52">
        <v>40551</v>
      </c>
      <c r="D69" s="52">
        <v>44237</v>
      </c>
      <c r="E69" s="52">
        <v>47829</v>
      </c>
      <c r="F69" s="52">
        <v>51707</v>
      </c>
      <c r="G69" s="52">
        <v>54689</v>
      </c>
      <c r="H69" s="52">
        <v>57336</v>
      </c>
      <c r="I69" s="52">
        <v>59068</v>
      </c>
      <c r="J69" s="52">
        <v>60907</v>
      </c>
      <c r="K69" s="52">
        <v>62187</v>
      </c>
      <c r="L69" s="52">
        <v>64651</v>
      </c>
      <c r="M69" s="52">
        <v>63689</v>
      </c>
      <c r="N69" s="52">
        <v>63038</v>
      </c>
      <c r="O69" s="52">
        <v>63269</v>
      </c>
      <c r="P69" s="52">
        <v>65632</v>
      </c>
      <c r="Q69" s="52">
        <v>69436</v>
      </c>
      <c r="R69" s="52">
        <v>73327</v>
      </c>
      <c r="S69" s="52">
        <v>76608</v>
      </c>
      <c r="T69" s="52">
        <v>79665</v>
      </c>
      <c r="U69" s="52">
        <v>80877</v>
      </c>
      <c r="V69" s="52">
        <v>82130</v>
      </c>
      <c r="W69" s="52">
        <v>80584</v>
      </c>
      <c r="X69" s="52">
        <v>78431</v>
      </c>
      <c r="Y69" s="52">
        <v>73630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1539</v>
      </c>
      <c r="C73" s="52">
        <v>1609</v>
      </c>
      <c r="D73" s="52">
        <v>1762</v>
      </c>
      <c r="E73" s="52">
        <v>1911</v>
      </c>
      <c r="F73" s="52">
        <v>2071</v>
      </c>
      <c r="G73" s="52">
        <v>2200</v>
      </c>
      <c r="H73" s="52">
        <v>2322</v>
      </c>
      <c r="I73" s="52">
        <v>2407</v>
      </c>
      <c r="J73" s="52">
        <v>2442</v>
      </c>
      <c r="K73" s="52">
        <v>2416</v>
      </c>
      <c r="L73" s="52">
        <v>451</v>
      </c>
      <c r="M73" s="52">
        <v>1573</v>
      </c>
      <c r="N73" s="52">
        <v>2629</v>
      </c>
      <c r="O73" s="52">
        <v>2698</v>
      </c>
      <c r="P73" s="52">
        <v>2738</v>
      </c>
      <c r="Q73" s="52">
        <v>2820</v>
      </c>
      <c r="R73" s="52">
        <v>2855</v>
      </c>
      <c r="S73" s="52">
        <v>2843</v>
      </c>
      <c r="T73" s="52">
        <v>2842</v>
      </c>
      <c r="U73" s="52">
        <v>2812</v>
      </c>
      <c r="V73" s="52">
        <v>2732</v>
      </c>
      <c r="W73" s="52">
        <v>2501</v>
      </c>
      <c r="X73" s="52">
        <v>2108</v>
      </c>
      <c r="Y73" s="52">
        <v>1775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38740</v>
      </c>
      <c r="C78" s="52">
        <v>40450</v>
      </c>
      <c r="D78" s="52">
        <v>44124</v>
      </c>
      <c r="E78" s="52">
        <v>47692</v>
      </c>
      <c r="F78" s="52">
        <v>51522</v>
      </c>
      <c r="G78" s="52">
        <v>54468</v>
      </c>
      <c r="H78" s="52">
        <v>57077</v>
      </c>
      <c r="I78" s="52">
        <v>58774</v>
      </c>
      <c r="J78" s="52">
        <v>60611</v>
      </c>
      <c r="K78" s="52">
        <v>61904</v>
      </c>
      <c r="L78" s="52">
        <v>63409</v>
      </c>
      <c r="M78" s="52">
        <v>63322</v>
      </c>
      <c r="N78" s="52">
        <v>62610</v>
      </c>
      <c r="O78" s="52">
        <v>62769</v>
      </c>
      <c r="P78" s="52">
        <v>65106</v>
      </c>
      <c r="Q78" s="52">
        <v>68883</v>
      </c>
      <c r="R78" s="52">
        <v>72754</v>
      </c>
      <c r="S78" s="52">
        <v>76031</v>
      </c>
      <c r="T78" s="52">
        <v>79108</v>
      </c>
      <c r="U78" s="52">
        <v>81369</v>
      </c>
      <c r="V78" s="52">
        <v>81540</v>
      </c>
      <c r="W78" s="52">
        <v>79660</v>
      </c>
      <c r="X78" s="52">
        <v>76784</v>
      </c>
      <c r="Y78" s="52">
        <v>71182</v>
      </c>
      <c r="DA78" s="63" t="s">
        <v>1091</v>
      </c>
    </row>
    <row r="79" spans="1:105" ht="12" customHeight="1" x14ac:dyDescent="0.25">
      <c r="A79" s="109" t="s">
        <v>120</v>
      </c>
      <c r="B79" s="36">
        <v>1694</v>
      </c>
      <c r="C79" s="36">
        <v>1710</v>
      </c>
      <c r="D79" s="36">
        <v>1875</v>
      </c>
      <c r="E79" s="36">
        <v>2048</v>
      </c>
      <c r="F79" s="36">
        <v>2256</v>
      </c>
      <c r="G79" s="36">
        <v>2421</v>
      </c>
      <c r="H79" s="36">
        <v>2581</v>
      </c>
      <c r="I79" s="36">
        <v>2701</v>
      </c>
      <c r="J79" s="36">
        <v>2738</v>
      </c>
      <c r="K79" s="36">
        <v>2699</v>
      </c>
      <c r="L79" s="36">
        <v>1693</v>
      </c>
      <c r="M79" s="36">
        <v>1940</v>
      </c>
      <c r="N79" s="36">
        <v>3057</v>
      </c>
      <c r="O79" s="36">
        <v>3198</v>
      </c>
      <c r="P79" s="36">
        <v>3264</v>
      </c>
      <c r="Q79" s="36">
        <v>3373</v>
      </c>
      <c r="R79" s="36">
        <v>3428</v>
      </c>
      <c r="S79" s="36">
        <v>3420</v>
      </c>
      <c r="T79" s="36">
        <v>3399</v>
      </c>
      <c r="U79" s="36">
        <v>2320</v>
      </c>
      <c r="V79" s="36">
        <v>3322</v>
      </c>
      <c r="W79" s="36">
        <v>3425</v>
      </c>
      <c r="X79" s="36">
        <v>3755</v>
      </c>
      <c r="Y79" s="36">
        <v>4223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378153</v>
      </c>
      <c r="C81" s="120">
        <v>381871</v>
      </c>
      <c r="D81" s="120">
        <v>389932</v>
      </c>
      <c r="E81" s="120">
        <v>400970</v>
      </c>
      <c r="F81" s="120">
        <v>415803</v>
      </c>
      <c r="G81" s="120">
        <v>425687</v>
      </c>
      <c r="H81" s="120">
        <v>420411</v>
      </c>
      <c r="I81" s="120">
        <v>424149</v>
      </c>
      <c r="J81" s="120">
        <v>426313</v>
      </c>
      <c r="K81" s="120">
        <v>427483</v>
      </c>
      <c r="L81" s="120">
        <v>422549</v>
      </c>
      <c r="M81" s="120">
        <v>416106</v>
      </c>
      <c r="N81" s="120">
        <v>415720</v>
      </c>
      <c r="O81" s="120">
        <v>411885</v>
      </c>
      <c r="P81" s="120">
        <v>407056</v>
      </c>
      <c r="Q81" s="120">
        <v>395508</v>
      </c>
      <c r="R81" s="120">
        <v>388593</v>
      </c>
      <c r="S81" s="120">
        <v>388177</v>
      </c>
      <c r="T81" s="120">
        <v>387816</v>
      </c>
      <c r="U81" s="120">
        <v>380170</v>
      </c>
      <c r="V81" s="120">
        <v>366621</v>
      </c>
      <c r="W81" s="120">
        <v>359260</v>
      </c>
      <c r="X81" s="120">
        <v>362812</v>
      </c>
      <c r="Y81" s="120">
        <v>378684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378153</v>
      </c>
      <c r="C83" s="52">
        <v>381871</v>
      </c>
      <c r="D83" s="52">
        <v>389932</v>
      </c>
      <c r="E83" s="52">
        <v>400970</v>
      </c>
      <c r="F83" s="52">
        <v>415803</v>
      </c>
      <c r="G83" s="52">
        <v>425687</v>
      </c>
      <c r="H83" s="52">
        <v>420411</v>
      </c>
      <c r="I83" s="52">
        <v>424149</v>
      </c>
      <c r="J83" s="52">
        <v>426313</v>
      </c>
      <c r="K83" s="52">
        <v>427483</v>
      </c>
      <c r="L83" s="52">
        <v>422549</v>
      </c>
      <c r="M83" s="52">
        <v>416106</v>
      </c>
      <c r="N83" s="52">
        <v>415720</v>
      </c>
      <c r="O83" s="52">
        <v>411885</v>
      </c>
      <c r="P83" s="52">
        <v>407056</v>
      </c>
      <c r="Q83" s="52">
        <v>395508</v>
      </c>
      <c r="R83" s="52">
        <v>388593</v>
      </c>
      <c r="S83" s="52">
        <v>388177</v>
      </c>
      <c r="T83" s="52">
        <v>387816</v>
      </c>
      <c r="U83" s="52">
        <v>380170</v>
      </c>
      <c r="V83" s="52">
        <v>366621</v>
      </c>
      <c r="W83" s="52">
        <v>359260</v>
      </c>
      <c r="X83" s="52">
        <v>362812</v>
      </c>
      <c r="Y83" s="52">
        <v>378684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43</v>
      </c>
      <c r="C86" s="52">
        <v>44</v>
      </c>
      <c r="D86" s="52">
        <v>51</v>
      </c>
      <c r="E86" s="52">
        <v>86</v>
      </c>
      <c r="F86" s="52">
        <v>161</v>
      </c>
      <c r="G86" s="52">
        <v>260</v>
      </c>
      <c r="H86" s="52">
        <v>621</v>
      </c>
      <c r="I86" s="52">
        <v>971</v>
      </c>
      <c r="J86" s="52">
        <v>1340</v>
      </c>
      <c r="K86" s="52">
        <v>1613</v>
      </c>
      <c r="L86" s="52">
        <v>1876</v>
      </c>
      <c r="M86" s="52">
        <v>2128</v>
      </c>
      <c r="N86" s="52">
        <v>2405</v>
      </c>
      <c r="O86" s="52">
        <v>2706</v>
      </c>
      <c r="P86" s="52">
        <v>2948</v>
      </c>
      <c r="Q86" s="52">
        <v>3157</v>
      </c>
      <c r="R86" s="52">
        <v>3448</v>
      </c>
      <c r="S86" s="52">
        <v>3884</v>
      </c>
      <c r="T86" s="52">
        <v>4212</v>
      </c>
      <c r="U86" s="52">
        <v>4518</v>
      </c>
      <c r="V86" s="52">
        <v>5091</v>
      </c>
      <c r="W86" s="52">
        <v>5391</v>
      </c>
      <c r="X86" s="52">
        <v>6872</v>
      </c>
      <c r="Y86" s="52">
        <v>6692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350450</v>
      </c>
      <c r="C88" s="52">
        <v>346367</v>
      </c>
      <c r="D88" s="52">
        <v>339868</v>
      </c>
      <c r="E88" s="52">
        <v>336247</v>
      </c>
      <c r="F88" s="52">
        <v>333321</v>
      </c>
      <c r="G88" s="52">
        <v>322790</v>
      </c>
      <c r="H88" s="52">
        <v>301801</v>
      </c>
      <c r="I88" s="52">
        <v>297701</v>
      </c>
      <c r="J88" s="52">
        <v>296259</v>
      </c>
      <c r="K88" s="52">
        <v>297495</v>
      </c>
      <c r="L88" s="52">
        <v>299853</v>
      </c>
      <c r="M88" s="52">
        <v>313699</v>
      </c>
      <c r="N88" s="52">
        <v>317789</v>
      </c>
      <c r="O88" s="52">
        <v>317325</v>
      </c>
      <c r="P88" s="52">
        <v>304815</v>
      </c>
      <c r="Q88" s="52">
        <v>291520</v>
      </c>
      <c r="R88" s="52">
        <v>283434</v>
      </c>
      <c r="S88" s="52">
        <v>285479</v>
      </c>
      <c r="T88" s="52">
        <v>294066</v>
      </c>
      <c r="U88" s="52">
        <v>290910</v>
      </c>
      <c r="V88" s="52">
        <v>273481</v>
      </c>
      <c r="W88" s="52">
        <v>262849</v>
      </c>
      <c r="X88" s="52">
        <v>263920</v>
      </c>
      <c r="Y88" s="52">
        <v>275643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2935</v>
      </c>
      <c r="C92" s="52">
        <v>3244</v>
      </c>
      <c r="D92" s="52">
        <v>3272</v>
      </c>
      <c r="E92" s="52">
        <v>3454</v>
      </c>
      <c r="F92" s="52">
        <v>3875</v>
      </c>
      <c r="G92" s="52">
        <v>4195</v>
      </c>
      <c r="H92" s="52">
        <v>4325</v>
      </c>
      <c r="I92" s="52">
        <v>4093</v>
      </c>
      <c r="J92" s="52">
        <v>3707</v>
      </c>
      <c r="K92" s="52">
        <v>3297</v>
      </c>
      <c r="L92" s="52">
        <v>3461</v>
      </c>
      <c r="M92" s="52">
        <v>2756</v>
      </c>
      <c r="N92" s="52">
        <v>2687</v>
      </c>
      <c r="O92" s="52">
        <v>2784</v>
      </c>
      <c r="P92" s="52">
        <v>2882</v>
      </c>
      <c r="Q92" s="52">
        <v>2727</v>
      </c>
      <c r="R92" s="52">
        <v>2616</v>
      </c>
      <c r="S92" s="52">
        <v>2571</v>
      </c>
      <c r="T92" s="52">
        <v>2451</v>
      </c>
      <c r="U92" s="52">
        <v>2412</v>
      </c>
      <c r="V92" s="52">
        <v>2494</v>
      </c>
      <c r="W92" s="52">
        <v>2841</v>
      </c>
      <c r="X92" s="52">
        <v>3413</v>
      </c>
      <c r="Y92" s="52">
        <v>4445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24768</v>
      </c>
      <c r="C96" s="52">
        <v>32260</v>
      </c>
      <c r="D96" s="52">
        <v>46792</v>
      </c>
      <c r="E96" s="52">
        <v>61269</v>
      </c>
      <c r="F96" s="52">
        <v>78607</v>
      </c>
      <c r="G96" s="52">
        <v>98702</v>
      </c>
      <c r="H96" s="52">
        <v>114285</v>
      </c>
      <c r="I96" s="52">
        <v>122355</v>
      </c>
      <c r="J96" s="52">
        <v>126347</v>
      </c>
      <c r="K96" s="52">
        <v>126691</v>
      </c>
      <c r="L96" s="52">
        <v>119235</v>
      </c>
      <c r="M96" s="52">
        <v>99651</v>
      </c>
      <c r="N96" s="52">
        <v>95244</v>
      </c>
      <c r="O96" s="52">
        <v>91776</v>
      </c>
      <c r="P96" s="52">
        <v>99359</v>
      </c>
      <c r="Q96" s="52">
        <v>101261</v>
      </c>
      <c r="R96" s="52">
        <v>102543</v>
      </c>
      <c r="S96" s="52">
        <v>100127</v>
      </c>
      <c r="T96" s="52">
        <v>91299</v>
      </c>
      <c r="U96" s="52">
        <v>86848</v>
      </c>
      <c r="V96" s="52">
        <v>90646</v>
      </c>
      <c r="W96" s="52">
        <v>93570</v>
      </c>
      <c r="X96" s="52">
        <v>95479</v>
      </c>
      <c r="Y96" s="52">
        <v>98596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374171</v>
      </c>
      <c r="C101" s="52">
        <v>375697</v>
      </c>
      <c r="D101" s="52">
        <v>380907</v>
      </c>
      <c r="E101" s="52">
        <v>388106</v>
      </c>
      <c r="F101" s="52">
        <v>389377</v>
      </c>
      <c r="G101" s="52">
        <v>379968</v>
      </c>
      <c r="H101" s="52">
        <v>351825</v>
      </c>
      <c r="I101" s="52">
        <v>341806</v>
      </c>
      <c r="J101" s="52">
        <v>347813</v>
      </c>
      <c r="K101" s="52">
        <v>354823</v>
      </c>
      <c r="L101" s="52">
        <v>356824</v>
      </c>
      <c r="M101" s="52">
        <v>365929</v>
      </c>
      <c r="N101" s="52">
        <v>366793</v>
      </c>
      <c r="O101" s="52">
        <v>354281</v>
      </c>
      <c r="P101" s="52">
        <v>344822</v>
      </c>
      <c r="Q101" s="52">
        <v>326133</v>
      </c>
      <c r="R101" s="52">
        <v>323722</v>
      </c>
      <c r="S101" s="52">
        <v>343220</v>
      </c>
      <c r="T101" s="52">
        <v>350326</v>
      </c>
      <c r="U101" s="52">
        <v>344747</v>
      </c>
      <c r="V101" s="52">
        <v>331356</v>
      </c>
      <c r="W101" s="52">
        <v>316161</v>
      </c>
      <c r="X101" s="52">
        <v>301490</v>
      </c>
      <c r="Y101" s="52">
        <v>286429</v>
      </c>
      <c r="DA101" s="63" t="s">
        <v>1101</v>
      </c>
    </row>
    <row r="102" spans="1:105" ht="12" customHeight="1" x14ac:dyDescent="0.25">
      <c r="A102" s="97" t="s">
        <v>50</v>
      </c>
      <c r="B102" s="52">
        <v>3210</v>
      </c>
      <c r="C102" s="52">
        <v>4499</v>
      </c>
      <c r="D102" s="52">
        <v>5967</v>
      </c>
      <c r="E102" s="52">
        <v>8290</v>
      </c>
      <c r="F102" s="52">
        <v>17745</v>
      </c>
      <c r="G102" s="52">
        <v>30484</v>
      </c>
      <c r="H102" s="52">
        <v>43198</v>
      </c>
      <c r="I102" s="52">
        <v>47022</v>
      </c>
      <c r="J102" s="52">
        <v>44293</v>
      </c>
      <c r="K102" s="52">
        <v>40499</v>
      </c>
      <c r="L102" s="52">
        <v>36956</v>
      </c>
      <c r="M102" s="52">
        <v>26904</v>
      </c>
      <c r="N102" s="52">
        <v>26800</v>
      </c>
      <c r="O102" s="52">
        <v>31691</v>
      </c>
      <c r="P102" s="52">
        <v>33830</v>
      </c>
      <c r="Q102" s="52">
        <v>35822</v>
      </c>
      <c r="R102" s="52">
        <v>32591</v>
      </c>
      <c r="S102" s="52">
        <v>18242</v>
      </c>
      <c r="T102" s="52">
        <v>16094</v>
      </c>
      <c r="U102" s="52">
        <v>16155</v>
      </c>
      <c r="V102" s="52">
        <v>16250</v>
      </c>
      <c r="W102" s="52">
        <v>21106</v>
      </c>
      <c r="X102" s="52">
        <v>34268</v>
      </c>
      <c r="Y102" s="52">
        <v>61668</v>
      </c>
      <c r="DA102" s="63" t="s">
        <v>1102</v>
      </c>
    </row>
    <row r="103" spans="1:105" ht="12" customHeight="1" x14ac:dyDescent="0.25">
      <c r="A103" s="109" t="s">
        <v>120</v>
      </c>
      <c r="B103" s="36">
        <v>772</v>
      </c>
      <c r="C103" s="36">
        <v>1675</v>
      </c>
      <c r="D103" s="36">
        <v>3058</v>
      </c>
      <c r="E103" s="36">
        <v>4574</v>
      </c>
      <c r="F103" s="36">
        <v>8681</v>
      </c>
      <c r="G103" s="36">
        <v>15235</v>
      </c>
      <c r="H103" s="36">
        <v>25388</v>
      </c>
      <c r="I103" s="36">
        <v>35321</v>
      </c>
      <c r="J103" s="36">
        <v>34207</v>
      </c>
      <c r="K103" s="36">
        <v>32161</v>
      </c>
      <c r="L103" s="36">
        <v>28769</v>
      </c>
      <c r="M103" s="36">
        <v>23273</v>
      </c>
      <c r="N103" s="36">
        <v>22127</v>
      </c>
      <c r="O103" s="36">
        <v>25913</v>
      </c>
      <c r="P103" s="36">
        <v>28404</v>
      </c>
      <c r="Q103" s="36">
        <v>33553</v>
      </c>
      <c r="R103" s="36">
        <v>32280</v>
      </c>
      <c r="S103" s="36">
        <v>26715</v>
      </c>
      <c r="T103" s="36">
        <v>21396</v>
      </c>
      <c r="U103" s="36">
        <v>19268</v>
      </c>
      <c r="V103" s="36">
        <v>19015</v>
      </c>
      <c r="W103" s="36">
        <v>21993</v>
      </c>
      <c r="X103" s="36">
        <v>27054</v>
      </c>
      <c r="Y103" s="36">
        <v>30587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432615</v>
      </c>
      <c r="C124" s="120">
        <v>428124</v>
      </c>
      <c r="D124" s="120">
        <v>415767</v>
      </c>
      <c r="E124" s="120">
        <v>405092</v>
      </c>
      <c r="F124" s="120">
        <v>389104</v>
      </c>
      <c r="G124" s="120">
        <v>376907</v>
      </c>
      <c r="H124" s="120">
        <v>363915</v>
      </c>
      <c r="I124" s="120">
        <v>350930</v>
      </c>
      <c r="J124" s="120">
        <v>347309</v>
      </c>
      <c r="K124" s="120">
        <v>352409</v>
      </c>
      <c r="L124" s="120">
        <v>340438</v>
      </c>
      <c r="M124" s="120">
        <v>342756</v>
      </c>
      <c r="N124" s="120">
        <v>336533</v>
      </c>
      <c r="O124" s="120">
        <v>335228</v>
      </c>
      <c r="P124" s="120">
        <v>338951</v>
      </c>
      <c r="Q124" s="120">
        <v>326523</v>
      </c>
      <c r="R124" s="120">
        <v>326360</v>
      </c>
      <c r="S124" s="120">
        <v>339816</v>
      </c>
      <c r="T124" s="120">
        <v>345830</v>
      </c>
      <c r="U124" s="120">
        <v>358451</v>
      </c>
      <c r="V124" s="120">
        <v>352964</v>
      </c>
      <c r="W124" s="120">
        <v>361831</v>
      </c>
      <c r="X124" s="120">
        <v>360841</v>
      </c>
      <c r="Y124" s="120">
        <v>360853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432615</v>
      </c>
      <c r="C126" s="52">
        <v>428124</v>
      </c>
      <c r="D126" s="52">
        <v>415767</v>
      </c>
      <c r="E126" s="52">
        <v>405092</v>
      </c>
      <c r="F126" s="52">
        <v>389104</v>
      </c>
      <c r="G126" s="52">
        <v>376907</v>
      </c>
      <c r="H126" s="52">
        <v>363915</v>
      </c>
      <c r="I126" s="52">
        <v>350930</v>
      </c>
      <c r="J126" s="52">
        <v>347309</v>
      </c>
      <c r="K126" s="52">
        <v>352409</v>
      </c>
      <c r="L126" s="52">
        <v>340438</v>
      </c>
      <c r="M126" s="52">
        <v>342756</v>
      </c>
      <c r="N126" s="52">
        <v>336533</v>
      </c>
      <c r="O126" s="52">
        <v>335228</v>
      </c>
      <c r="P126" s="52">
        <v>338951</v>
      </c>
      <c r="Q126" s="52">
        <v>326523</v>
      </c>
      <c r="R126" s="52">
        <v>326360</v>
      </c>
      <c r="S126" s="52">
        <v>339816</v>
      </c>
      <c r="T126" s="52">
        <v>345830</v>
      </c>
      <c r="U126" s="52">
        <v>358451</v>
      </c>
      <c r="V126" s="52">
        <v>352964</v>
      </c>
      <c r="W126" s="52">
        <v>361831</v>
      </c>
      <c r="X126" s="52">
        <v>360841</v>
      </c>
      <c r="Y126" s="52">
        <v>360853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49</v>
      </c>
      <c r="C129" s="52">
        <v>49</v>
      </c>
      <c r="D129" s="52">
        <v>53</v>
      </c>
      <c r="E129" s="52">
        <v>76</v>
      </c>
      <c r="F129" s="52">
        <v>113</v>
      </c>
      <c r="G129" s="52">
        <v>159</v>
      </c>
      <c r="H129" s="52">
        <v>396</v>
      </c>
      <c r="I129" s="52">
        <v>626</v>
      </c>
      <c r="J129" s="52">
        <v>930</v>
      </c>
      <c r="K129" s="52">
        <v>1228</v>
      </c>
      <c r="L129" s="52">
        <v>1496</v>
      </c>
      <c r="M129" s="52">
        <v>1871</v>
      </c>
      <c r="N129" s="52">
        <v>2182</v>
      </c>
      <c r="O129" s="52">
        <v>2580</v>
      </c>
      <c r="P129" s="52">
        <v>2903</v>
      </c>
      <c r="Q129" s="52">
        <v>3082</v>
      </c>
      <c r="R129" s="52">
        <v>3251</v>
      </c>
      <c r="S129" s="52">
        <v>3512</v>
      </c>
      <c r="T129" s="52">
        <v>3796</v>
      </c>
      <c r="U129" s="52">
        <v>4145</v>
      </c>
      <c r="V129" s="52">
        <v>4752</v>
      </c>
      <c r="W129" s="52">
        <v>5293</v>
      </c>
      <c r="X129" s="52">
        <v>6819</v>
      </c>
      <c r="Y129" s="52">
        <v>6759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415037</v>
      </c>
      <c r="C131" s="52">
        <v>409753</v>
      </c>
      <c r="D131" s="52">
        <v>399808</v>
      </c>
      <c r="E131" s="52">
        <v>389760</v>
      </c>
      <c r="F131" s="52">
        <v>377410</v>
      </c>
      <c r="G131" s="52">
        <v>368893</v>
      </c>
      <c r="H131" s="52">
        <v>347500</v>
      </c>
      <c r="I131" s="52">
        <v>332283</v>
      </c>
      <c r="J131" s="52">
        <v>324810</v>
      </c>
      <c r="K131" s="52">
        <v>327191</v>
      </c>
      <c r="L131" s="52">
        <v>320283</v>
      </c>
      <c r="M131" s="52">
        <v>322726</v>
      </c>
      <c r="N131" s="52">
        <v>322547</v>
      </c>
      <c r="O131" s="52">
        <v>323664</v>
      </c>
      <c r="P131" s="52">
        <v>332652</v>
      </c>
      <c r="Q131" s="52">
        <v>325993</v>
      </c>
      <c r="R131" s="52">
        <v>326109</v>
      </c>
      <c r="S131" s="52">
        <v>339732</v>
      </c>
      <c r="T131" s="52">
        <v>338834</v>
      </c>
      <c r="U131" s="52">
        <v>344768</v>
      </c>
      <c r="V131" s="52">
        <v>333505</v>
      </c>
      <c r="W131" s="52">
        <v>343942</v>
      </c>
      <c r="X131" s="52">
        <v>345570</v>
      </c>
      <c r="Y131" s="52">
        <v>350029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17578</v>
      </c>
      <c r="C135" s="52">
        <v>18371</v>
      </c>
      <c r="D135" s="52">
        <v>15959</v>
      </c>
      <c r="E135" s="52">
        <v>15332</v>
      </c>
      <c r="F135" s="52">
        <v>11694</v>
      </c>
      <c r="G135" s="52">
        <v>8014</v>
      </c>
      <c r="H135" s="52">
        <v>16415</v>
      </c>
      <c r="I135" s="52">
        <v>18647</v>
      </c>
      <c r="J135" s="52">
        <v>22499</v>
      </c>
      <c r="K135" s="52">
        <v>25218</v>
      </c>
      <c r="L135" s="52">
        <v>20155</v>
      </c>
      <c r="M135" s="52">
        <v>20030</v>
      </c>
      <c r="N135" s="52">
        <v>13986</v>
      </c>
      <c r="O135" s="52">
        <v>11564</v>
      </c>
      <c r="P135" s="52">
        <v>6299</v>
      </c>
      <c r="Q135" s="52">
        <v>530</v>
      </c>
      <c r="R135" s="52">
        <v>251</v>
      </c>
      <c r="S135" s="52">
        <v>84</v>
      </c>
      <c r="T135" s="52">
        <v>6996</v>
      </c>
      <c r="U135" s="52">
        <v>13683</v>
      </c>
      <c r="V135" s="52">
        <v>19459</v>
      </c>
      <c r="W135" s="52">
        <v>17889</v>
      </c>
      <c r="X135" s="52">
        <v>15271</v>
      </c>
      <c r="Y135" s="52">
        <v>10824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348770</v>
      </c>
      <c r="C140" s="52">
        <v>334425</v>
      </c>
      <c r="D140" s="52">
        <v>311255</v>
      </c>
      <c r="E140" s="52">
        <v>292800</v>
      </c>
      <c r="F140" s="52">
        <v>274746</v>
      </c>
      <c r="G140" s="52">
        <v>257377</v>
      </c>
      <c r="H140" s="52">
        <v>232953</v>
      </c>
      <c r="I140" s="52">
        <v>208579</v>
      </c>
      <c r="J140" s="52">
        <v>189567</v>
      </c>
      <c r="K140" s="52">
        <v>186900</v>
      </c>
      <c r="L140" s="52">
        <v>192419</v>
      </c>
      <c r="M140" s="52">
        <v>191995</v>
      </c>
      <c r="N140" s="52">
        <v>190000</v>
      </c>
      <c r="O140" s="52">
        <v>190875</v>
      </c>
      <c r="P140" s="52">
        <v>192302</v>
      </c>
      <c r="Q140" s="52">
        <v>182020</v>
      </c>
      <c r="R140" s="52">
        <v>176668</v>
      </c>
      <c r="S140" s="52">
        <v>170053</v>
      </c>
      <c r="T140" s="52">
        <v>174722</v>
      </c>
      <c r="U140" s="52">
        <v>171543</v>
      </c>
      <c r="V140" s="52">
        <v>175693</v>
      </c>
      <c r="W140" s="52">
        <v>185870</v>
      </c>
      <c r="X140" s="52">
        <v>196522</v>
      </c>
      <c r="Y140" s="52">
        <v>215909</v>
      </c>
      <c r="DA140" s="63" t="s">
        <v>1118</v>
      </c>
    </row>
    <row r="141" spans="1:105" ht="12" customHeight="1" x14ac:dyDescent="0.25">
      <c r="A141" s="109" t="s">
        <v>120</v>
      </c>
      <c r="B141" s="36">
        <v>83845</v>
      </c>
      <c r="C141" s="36">
        <v>93699</v>
      </c>
      <c r="D141" s="36">
        <v>104512</v>
      </c>
      <c r="E141" s="36">
        <v>112292</v>
      </c>
      <c r="F141" s="36">
        <v>114358</v>
      </c>
      <c r="G141" s="36">
        <v>119530</v>
      </c>
      <c r="H141" s="36">
        <v>130962</v>
      </c>
      <c r="I141" s="36">
        <v>142351</v>
      </c>
      <c r="J141" s="36">
        <v>157742</v>
      </c>
      <c r="K141" s="36">
        <v>165509</v>
      </c>
      <c r="L141" s="36">
        <v>148019</v>
      </c>
      <c r="M141" s="36">
        <v>150761</v>
      </c>
      <c r="N141" s="36">
        <v>146533</v>
      </c>
      <c r="O141" s="36">
        <v>144353</v>
      </c>
      <c r="P141" s="36">
        <v>146649</v>
      </c>
      <c r="Q141" s="36">
        <v>144503</v>
      </c>
      <c r="R141" s="36">
        <v>149692</v>
      </c>
      <c r="S141" s="36">
        <v>169763</v>
      </c>
      <c r="T141" s="36">
        <v>171108</v>
      </c>
      <c r="U141" s="36">
        <v>186908</v>
      </c>
      <c r="V141" s="36">
        <v>177271</v>
      </c>
      <c r="W141" s="36">
        <v>175961</v>
      </c>
      <c r="X141" s="36">
        <v>164319</v>
      </c>
      <c r="Y141" s="36">
        <v>144944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63</v>
      </c>
      <c r="S143" s="120">
        <v>129</v>
      </c>
      <c r="T143" s="120">
        <v>229</v>
      </c>
      <c r="U143" s="120">
        <v>347</v>
      </c>
      <c r="V143" s="120">
        <v>464</v>
      </c>
      <c r="W143" s="120">
        <v>546</v>
      </c>
      <c r="X143" s="120">
        <v>603</v>
      </c>
      <c r="Y143" s="120">
        <v>624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63</v>
      </c>
      <c r="S145" s="52">
        <v>129</v>
      </c>
      <c r="T145" s="52">
        <v>229</v>
      </c>
      <c r="U145" s="52">
        <v>347</v>
      </c>
      <c r="V145" s="52">
        <v>464</v>
      </c>
      <c r="W145" s="52">
        <v>546</v>
      </c>
      <c r="X145" s="52">
        <v>603</v>
      </c>
      <c r="Y145" s="52">
        <v>624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4</v>
      </c>
      <c r="T147" s="52">
        <v>9</v>
      </c>
      <c r="U147" s="52">
        <v>15</v>
      </c>
      <c r="V147" s="52">
        <v>24</v>
      </c>
      <c r="W147" s="52">
        <v>33</v>
      </c>
      <c r="X147" s="52">
        <v>42</v>
      </c>
      <c r="Y147" s="52">
        <v>44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8</v>
      </c>
      <c r="U149" s="52">
        <v>11</v>
      </c>
      <c r="V149" s="52">
        <v>12</v>
      </c>
      <c r="W149" s="52">
        <v>14</v>
      </c>
      <c r="X149" s="52">
        <v>16</v>
      </c>
      <c r="Y149" s="52">
        <v>16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63</v>
      </c>
      <c r="S153" s="52">
        <v>127</v>
      </c>
      <c r="T153" s="52">
        <v>221</v>
      </c>
      <c r="U153" s="52">
        <v>336</v>
      </c>
      <c r="V153" s="52">
        <v>452</v>
      </c>
      <c r="W153" s="52">
        <v>532</v>
      </c>
      <c r="X153" s="52">
        <v>587</v>
      </c>
      <c r="Y153" s="52">
        <v>608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26</v>
      </c>
      <c r="S158" s="52">
        <v>51</v>
      </c>
      <c r="T158" s="52">
        <v>117</v>
      </c>
      <c r="U158" s="52">
        <v>164</v>
      </c>
      <c r="V158" s="52">
        <v>246</v>
      </c>
      <c r="W158" s="52">
        <v>298</v>
      </c>
      <c r="X158" s="52">
        <v>342</v>
      </c>
      <c r="Y158" s="52">
        <v>377</v>
      </c>
      <c r="DA158" s="63" t="s">
        <v>1126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37</v>
      </c>
      <c r="S159" s="36">
        <v>78</v>
      </c>
      <c r="T159" s="36">
        <v>112</v>
      </c>
      <c r="U159" s="36">
        <v>183</v>
      </c>
      <c r="V159" s="36">
        <v>218</v>
      </c>
      <c r="W159" s="36">
        <v>248</v>
      </c>
      <c r="X159" s="36">
        <v>261</v>
      </c>
      <c r="Y159" s="36">
        <v>247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53</v>
      </c>
      <c r="C161" s="120">
        <v>59</v>
      </c>
      <c r="D161" s="120">
        <v>78</v>
      </c>
      <c r="E161" s="120">
        <v>100</v>
      </c>
      <c r="F161" s="120">
        <v>134</v>
      </c>
      <c r="G161" s="120">
        <v>190</v>
      </c>
      <c r="H161" s="120">
        <v>277</v>
      </c>
      <c r="I161" s="120">
        <v>379</v>
      </c>
      <c r="J161" s="120">
        <v>437</v>
      </c>
      <c r="K161" s="120">
        <v>477</v>
      </c>
      <c r="L161" s="120">
        <v>693</v>
      </c>
      <c r="M161" s="120">
        <v>1078</v>
      </c>
      <c r="N161" s="120">
        <v>2094</v>
      </c>
      <c r="O161" s="120">
        <v>2753</v>
      </c>
      <c r="P161" s="120">
        <v>2786</v>
      </c>
      <c r="Q161" s="120">
        <v>2770</v>
      </c>
      <c r="R161" s="120">
        <v>2811</v>
      </c>
      <c r="S161" s="120">
        <v>2853</v>
      </c>
      <c r="T161" s="120">
        <v>2982</v>
      </c>
      <c r="U161" s="120">
        <v>3145</v>
      </c>
      <c r="V161" s="120">
        <v>3178</v>
      </c>
      <c r="W161" s="120">
        <v>3203</v>
      </c>
      <c r="X161" s="120">
        <v>3053</v>
      </c>
      <c r="Y161" s="120">
        <v>2967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53</v>
      </c>
      <c r="C163" s="52">
        <v>59</v>
      </c>
      <c r="D163" s="52">
        <v>78</v>
      </c>
      <c r="E163" s="52">
        <v>100</v>
      </c>
      <c r="F163" s="52">
        <v>134</v>
      </c>
      <c r="G163" s="52">
        <v>190</v>
      </c>
      <c r="H163" s="52">
        <v>277</v>
      </c>
      <c r="I163" s="52">
        <v>379</v>
      </c>
      <c r="J163" s="52">
        <v>437</v>
      </c>
      <c r="K163" s="52">
        <v>477</v>
      </c>
      <c r="L163" s="52">
        <v>693</v>
      </c>
      <c r="M163" s="52">
        <v>1078</v>
      </c>
      <c r="N163" s="52">
        <v>2094</v>
      </c>
      <c r="O163" s="52">
        <v>2753</v>
      </c>
      <c r="P163" s="52">
        <v>2786</v>
      </c>
      <c r="Q163" s="52">
        <v>2770</v>
      </c>
      <c r="R163" s="52">
        <v>2811</v>
      </c>
      <c r="S163" s="52">
        <v>2853</v>
      </c>
      <c r="T163" s="52">
        <v>2982</v>
      </c>
      <c r="U163" s="52">
        <v>3145</v>
      </c>
      <c r="V163" s="52">
        <v>3178</v>
      </c>
      <c r="W163" s="52">
        <v>3203</v>
      </c>
      <c r="X163" s="52">
        <v>3053</v>
      </c>
      <c r="Y163" s="52">
        <v>2967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2</v>
      </c>
      <c r="K165" s="52">
        <v>3</v>
      </c>
      <c r="L165" s="52">
        <v>5</v>
      </c>
      <c r="M165" s="52">
        <v>10</v>
      </c>
      <c r="N165" s="52">
        <v>23</v>
      </c>
      <c r="O165" s="52">
        <v>42</v>
      </c>
      <c r="P165" s="52">
        <v>60</v>
      </c>
      <c r="Q165" s="52">
        <v>68</v>
      </c>
      <c r="R165" s="52">
        <v>69</v>
      </c>
      <c r="S165" s="52">
        <v>69</v>
      </c>
      <c r="T165" s="52">
        <v>72</v>
      </c>
      <c r="U165" s="52">
        <v>73</v>
      </c>
      <c r="V165" s="52">
        <v>78</v>
      </c>
      <c r="W165" s="52">
        <v>84</v>
      </c>
      <c r="X165" s="52">
        <v>87</v>
      </c>
      <c r="Y165" s="52">
        <v>85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6</v>
      </c>
      <c r="C167" s="52">
        <v>5</v>
      </c>
      <c r="D167" s="52">
        <v>4</v>
      </c>
      <c r="E167" s="52">
        <v>4</v>
      </c>
      <c r="F167" s="52">
        <v>4</v>
      </c>
      <c r="G167" s="52">
        <v>5</v>
      </c>
      <c r="H167" s="52">
        <v>7</v>
      </c>
      <c r="I167" s="52">
        <v>8</v>
      </c>
      <c r="J167" s="52">
        <v>8</v>
      </c>
      <c r="K167" s="52">
        <v>8</v>
      </c>
      <c r="L167" s="52">
        <v>20</v>
      </c>
      <c r="M167" s="52">
        <v>21</v>
      </c>
      <c r="N167" s="52">
        <v>55</v>
      </c>
      <c r="O167" s="52">
        <v>78</v>
      </c>
      <c r="P167" s="52">
        <v>76</v>
      </c>
      <c r="Q167" s="52">
        <v>73</v>
      </c>
      <c r="R167" s="52">
        <v>67</v>
      </c>
      <c r="S167" s="52">
        <v>67</v>
      </c>
      <c r="T167" s="52">
        <v>102</v>
      </c>
      <c r="U167" s="52">
        <v>112</v>
      </c>
      <c r="V167" s="52">
        <v>109</v>
      </c>
      <c r="W167" s="52">
        <v>112</v>
      </c>
      <c r="X167" s="52">
        <v>110</v>
      </c>
      <c r="Y167" s="52">
        <v>114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47</v>
      </c>
      <c r="C171" s="52">
        <v>54</v>
      </c>
      <c r="D171" s="52">
        <v>74</v>
      </c>
      <c r="E171" s="52">
        <v>96</v>
      </c>
      <c r="F171" s="52">
        <v>130</v>
      </c>
      <c r="G171" s="52">
        <v>185</v>
      </c>
      <c r="H171" s="52">
        <v>270</v>
      </c>
      <c r="I171" s="52">
        <v>371</v>
      </c>
      <c r="J171" s="52">
        <v>429</v>
      </c>
      <c r="K171" s="52">
        <v>469</v>
      </c>
      <c r="L171" s="52">
        <v>673</v>
      </c>
      <c r="M171" s="52">
        <v>1057</v>
      </c>
      <c r="N171" s="52">
        <v>2039</v>
      </c>
      <c r="O171" s="52">
        <v>2675</v>
      </c>
      <c r="P171" s="52">
        <v>2710</v>
      </c>
      <c r="Q171" s="52">
        <v>2697</v>
      </c>
      <c r="R171" s="52">
        <v>2744</v>
      </c>
      <c r="S171" s="52">
        <v>2786</v>
      </c>
      <c r="T171" s="52">
        <v>2880</v>
      </c>
      <c r="U171" s="52">
        <v>3033</v>
      </c>
      <c r="V171" s="52">
        <v>3069</v>
      </c>
      <c r="W171" s="52">
        <v>3091</v>
      </c>
      <c r="X171" s="52">
        <v>2943</v>
      </c>
      <c r="Y171" s="52">
        <v>2853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43</v>
      </c>
      <c r="C176" s="52">
        <v>45</v>
      </c>
      <c r="D176" s="52">
        <v>54</v>
      </c>
      <c r="E176" s="52">
        <v>66</v>
      </c>
      <c r="F176" s="52">
        <v>88</v>
      </c>
      <c r="G176" s="52">
        <v>124</v>
      </c>
      <c r="H176" s="52">
        <v>172</v>
      </c>
      <c r="I176" s="52">
        <v>200</v>
      </c>
      <c r="J176" s="52">
        <v>207</v>
      </c>
      <c r="K176" s="52">
        <v>230</v>
      </c>
      <c r="L176" s="52">
        <v>436</v>
      </c>
      <c r="M176" s="52">
        <v>664</v>
      </c>
      <c r="N176" s="52">
        <v>1299</v>
      </c>
      <c r="O176" s="52">
        <v>1670</v>
      </c>
      <c r="P176" s="52">
        <v>1676</v>
      </c>
      <c r="Q176" s="52">
        <v>1628</v>
      </c>
      <c r="R176" s="52">
        <v>1588</v>
      </c>
      <c r="S176" s="52">
        <v>1518</v>
      </c>
      <c r="T176" s="52">
        <v>1618</v>
      </c>
      <c r="U176" s="52">
        <v>1577</v>
      </c>
      <c r="V176" s="52">
        <v>1674</v>
      </c>
      <c r="W176" s="52">
        <v>1725</v>
      </c>
      <c r="X176" s="52">
        <v>1684</v>
      </c>
      <c r="Y176" s="52">
        <v>1750</v>
      </c>
      <c r="DA176" s="63" t="s">
        <v>1134</v>
      </c>
    </row>
    <row r="177" spans="1:105" ht="12" customHeight="1" x14ac:dyDescent="0.25">
      <c r="A177" s="109" t="s">
        <v>120</v>
      </c>
      <c r="B177" s="36">
        <v>10</v>
      </c>
      <c r="C177" s="36">
        <v>14</v>
      </c>
      <c r="D177" s="36">
        <v>24</v>
      </c>
      <c r="E177" s="36">
        <v>34</v>
      </c>
      <c r="F177" s="36">
        <v>46</v>
      </c>
      <c r="G177" s="36">
        <v>66</v>
      </c>
      <c r="H177" s="36">
        <v>105</v>
      </c>
      <c r="I177" s="36">
        <v>179</v>
      </c>
      <c r="J177" s="36">
        <v>230</v>
      </c>
      <c r="K177" s="36">
        <v>247</v>
      </c>
      <c r="L177" s="36">
        <v>257</v>
      </c>
      <c r="M177" s="36">
        <v>414</v>
      </c>
      <c r="N177" s="36">
        <v>795</v>
      </c>
      <c r="O177" s="36">
        <v>1083</v>
      </c>
      <c r="P177" s="36">
        <v>1110</v>
      </c>
      <c r="Q177" s="36">
        <v>1142</v>
      </c>
      <c r="R177" s="36">
        <v>1223</v>
      </c>
      <c r="S177" s="36">
        <v>1335</v>
      </c>
      <c r="T177" s="36">
        <v>1364</v>
      </c>
      <c r="U177" s="36">
        <v>1568</v>
      </c>
      <c r="V177" s="36">
        <v>1504</v>
      </c>
      <c r="W177" s="36">
        <v>1478</v>
      </c>
      <c r="X177" s="36">
        <v>1369</v>
      </c>
      <c r="Y177" s="36">
        <v>1217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1318</v>
      </c>
      <c r="D5" s="52">
        <v>1318</v>
      </c>
      <c r="E5" s="52">
        <v>1319</v>
      </c>
      <c r="F5" s="52">
        <v>1325</v>
      </c>
      <c r="G5" s="52">
        <v>1329</v>
      </c>
      <c r="H5" s="52">
        <v>1342</v>
      </c>
      <c r="I5" s="52">
        <v>1360</v>
      </c>
      <c r="J5" s="52">
        <v>1386</v>
      </c>
      <c r="K5" s="52">
        <v>1421</v>
      </c>
      <c r="L5" s="52">
        <v>1467</v>
      </c>
      <c r="M5" s="52">
        <v>1528</v>
      </c>
      <c r="N5" s="52">
        <v>1604</v>
      </c>
      <c r="O5" s="52">
        <v>1686</v>
      </c>
      <c r="P5" s="52">
        <v>747</v>
      </c>
      <c r="Q5" s="52">
        <v>417</v>
      </c>
      <c r="R5" s="52">
        <v>866</v>
      </c>
      <c r="S5" s="52">
        <v>1627</v>
      </c>
      <c r="T5" s="52">
        <v>2159</v>
      </c>
      <c r="U5" s="52">
        <v>1885</v>
      </c>
      <c r="V5" s="52">
        <v>1657</v>
      </c>
      <c r="W5" s="52">
        <v>722</v>
      </c>
      <c r="X5" s="52">
        <v>283</v>
      </c>
      <c r="Y5" s="52">
        <v>133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0</v>
      </c>
      <c r="F8" s="52">
        <v>0</v>
      </c>
      <c r="G8" s="52">
        <v>1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2</v>
      </c>
      <c r="N8" s="52">
        <v>9</v>
      </c>
      <c r="O8" s="52">
        <v>9</v>
      </c>
      <c r="P8" s="52">
        <v>12</v>
      </c>
      <c r="Q8" s="52">
        <v>13</v>
      </c>
      <c r="R8" s="52">
        <v>14</v>
      </c>
      <c r="S8" s="52">
        <v>13</v>
      </c>
      <c r="T8" s="52">
        <v>13</v>
      </c>
      <c r="U8" s="52">
        <v>11</v>
      </c>
      <c r="V8" s="52">
        <v>7</v>
      </c>
      <c r="W8" s="52">
        <v>5</v>
      </c>
      <c r="X8" s="52">
        <v>4</v>
      </c>
      <c r="Y8" s="52">
        <v>3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798</v>
      </c>
      <c r="D10" s="52">
        <v>799</v>
      </c>
      <c r="E10" s="52">
        <v>800</v>
      </c>
      <c r="F10" s="52">
        <v>804</v>
      </c>
      <c r="G10" s="52">
        <v>811</v>
      </c>
      <c r="H10" s="52">
        <v>827</v>
      </c>
      <c r="I10" s="52">
        <v>920</v>
      </c>
      <c r="J10" s="52">
        <v>1348</v>
      </c>
      <c r="K10" s="52">
        <v>1364</v>
      </c>
      <c r="L10" s="52">
        <v>1403</v>
      </c>
      <c r="M10" s="52">
        <v>1896</v>
      </c>
      <c r="N10" s="52">
        <v>3349</v>
      </c>
      <c r="O10" s="52">
        <v>2228</v>
      </c>
      <c r="P10" s="52">
        <v>759</v>
      </c>
      <c r="Q10" s="52">
        <v>437</v>
      </c>
      <c r="R10" s="52">
        <v>1090</v>
      </c>
      <c r="S10" s="52">
        <v>2041</v>
      </c>
      <c r="T10" s="52">
        <v>2164</v>
      </c>
      <c r="U10" s="52">
        <v>1790</v>
      </c>
      <c r="V10" s="52">
        <v>1393</v>
      </c>
      <c r="W10" s="52">
        <v>695</v>
      </c>
      <c r="X10" s="52">
        <v>324</v>
      </c>
      <c r="Y10" s="52">
        <v>104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110</v>
      </c>
      <c r="D11" s="52">
        <v>110</v>
      </c>
      <c r="E11" s="52">
        <v>110</v>
      </c>
      <c r="F11" s="52">
        <v>112</v>
      </c>
      <c r="G11" s="52">
        <v>112</v>
      </c>
      <c r="H11" s="52">
        <v>115</v>
      </c>
      <c r="I11" s="52">
        <v>52</v>
      </c>
      <c r="J11" s="52">
        <v>13</v>
      </c>
      <c r="K11" s="52">
        <v>18</v>
      </c>
      <c r="L11" s="52">
        <v>17</v>
      </c>
      <c r="M11" s="52">
        <v>16</v>
      </c>
      <c r="N11" s="52">
        <v>18</v>
      </c>
      <c r="O11" s="52">
        <v>20</v>
      </c>
      <c r="P11" s="52">
        <v>12</v>
      </c>
      <c r="Q11" s="52">
        <v>10</v>
      </c>
      <c r="R11" s="52">
        <v>14</v>
      </c>
      <c r="S11" s="52">
        <v>14</v>
      </c>
      <c r="T11" s="52">
        <v>29</v>
      </c>
      <c r="U11" s="52">
        <v>14</v>
      </c>
      <c r="V11" s="52">
        <v>23</v>
      </c>
      <c r="W11" s="52">
        <v>0</v>
      </c>
      <c r="X11" s="52">
        <v>3</v>
      </c>
      <c r="Y11" s="52">
        <v>2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929</v>
      </c>
      <c r="D15" s="52">
        <v>930</v>
      </c>
      <c r="E15" s="52">
        <v>935</v>
      </c>
      <c r="F15" s="52">
        <v>950</v>
      </c>
      <c r="G15" s="52">
        <v>979</v>
      </c>
      <c r="H15" s="52">
        <v>1025</v>
      </c>
      <c r="I15" s="52">
        <v>547</v>
      </c>
      <c r="J15" s="52">
        <v>284</v>
      </c>
      <c r="K15" s="52">
        <v>442</v>
      </c>
      <c r="L15" s="52">
        <v>480</v>
      </c>
      <c r="M15" s="52">
        <v>502</v>
      </c>
      <c r="N15" s="52">
        <v>626</v>
      </c>
      <c r="O15" s="52">
        <v>679</v>
      </c>
      <c r="P15" s="52">
        <v>634</v>
      </c>
      <c r="Q15" s="52">
        <v>573</v>
      </c>
      <c r="R15" s="52">
        <v>612</v>
      </c>
      <c r="S15" s="52">
        <v>604</v>
      </c>
      <c r="T15" s="52">
        <v>875</v>
      </c>
      <c r="U15" s="52">
        <v>807</v>
      </c>
      <c r="V15" s="52">
        <v>721</v>
      </c>
      <c r="W15" s="52">
        <v>306</v>
      </c>
      <c r="X15" s="52">
        <v>104</v>
      </c>
      <c r="Y15" s="52">
        <v>186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9</v>
      </c>
      <c r="D20" s="52">
        <v>10</v>
      </c>
      <c r="E20" s="52">
        <v>9</v>
      </c>
      <c r="F20" s="52">
        <v>9</v>
      </c>
      <c r="G20" s="52">
        <v>11</v>
      </c>
      <c r="H20" s="52">
        <v>11</v>
      </c>
      <c r="I20" s="52">
        <v>6</v>
      </c>
      <c r="J20" s="52">
        <v>5</v>
      </c>
      <c r="K20" s="52">
        <v>7</v>
      </c>
      <c r="L20" s="52">
        <v>7</v>
      </c>
      <c r="M20" s="52">
        <v>6</v>
      </c>
      <c r="N20" s="52">
        <v>8</v>
      </c>
      <c r="O20" s="52">
        <v>8</v>
      </c>
      <c r="P20" s="52">
        <v>3</v>
      </c>
      <c r="Q20" s="52">
        <v>3</v>
      </c>
      <c r="R20" s="52">
        <v>7</v>
      </c>
      <c r="S20" s="52">
        <v>6</v>
      </c>
      <c r="T20" s="52">
        <v>5</v>
      </c>
      <c r="U20" s="52">
        <v>8</v>
      </c>
      <c r="V20" s="52">
        <v>7</v>
      </c>
      <c r="W20" s="52">
        <v>5</v>
      </c>
      <c r="X20" s="52">
        <v>5</v>
      </c>
      <c r="Y20" s="52">
        <v>8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2117</v>
      </c>
      <c r="D21" s="52">
        <v>2121</v>
      </c>
      <c r="E21" s="52">
        <v>2137</v>
      </c>
      <c r="F21" s="52">
        <v>2187</v>
      </c>
      <c r="G21" s="52">
        <v>2280</v>
      </c>
      <c r="H21" s="52">
        <v>2435</v>
      </c>
      <c r="I21" s="52">
        <v>1409</v>
      </c>
      <c r="J21" s="52">
        <v>1162</v>
      </c>
      <c r="K21" s="52">
        <v>1337</v>
      </c>
      <c r="L21" s="52">
        <v>1350</v>
      </c>
      <c r="M21" s="52">
        <v>1408</v>
      </c>
      <c r="N21" s="52">
        <v>1533</v>
      </c>
      <c r="O21" s="52">
        <v>1394</v>
      </c>
      <c r="P21" s="52">
        <v>794</v>
      </c>
      <c r="Q21" s="52">
        <v>764</v>
      </c>
      <c r="R21" s="52">
        <v>1039</v>
      </c>
      <c r="S21" s="52">
        <v>1362</v>
      </c>
      <c r="T21" s="52">
        <v>1490</v>
      </c>
      <c r="U21" s="52">
        <v>1089</v>
      </c>
      <c r="V21" s="52">
        <v>886</v>
      </c>
      <c r="W21" s="52">
        <v>350</v>
      </c>
      <c r="X21" s="52">
        <v>153</v>
      </c>
      <c r="Y21" s="52">
        <v>135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509</v>
      </c>
      <c r="D22" s="36">
        <v>510</v>
      </c>
      <c r="E22" s="36">
        <v>521</v>
      </c>
      <c r="F22" s="36">
        <v>553</v>
      </c>
      <c r="G22" s="36">
        <v>610</v>
      </c>
      <c r="H22" s="36">
        <v>707</v>
      </c>
      <c r="I22" s="36">
        <v>544</v>
      </c>
      <c r="J22" s="36">
        <v>699</v>
      </c>
      <c r="K22" s="36">
        <v>823</v>
      </c>
      <c r="L22" s="36">
        <v>870</v>
      </c>
      <c r="M22" s="36">
        <v>895</v>
      </c>
      <c r="N22" s="36">
        <v>1048</v>
      </c>
      <c r="O22" s="36">
        <v>1187</v>
      </c>
      <c r="P22" s="36">
        <v>871</v>
      </c>
      <c r="Q22" s="36">
        <v>967</v>
      </c>
      <c r="R22" s="36">
        <v>1006</v>
      </c>
      <c r="S22" s="36">
        <v>876</v>
      </c>
      <c r="T22" s="36">
        <v>926</v>
      </c>
      <c r="U22" s="36">
        <v>1013</v>
      </c>
      <c r="V22" s="36">
        <v>885</v>
      </c>
      <c r="W22" s="36">
        <v>381</v>
      </c>
      <c r="X22" s="36">
        <v>173</v>
      </c>
      <c r="Y22" s="36">
        <v>219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156</v>
      </c>
      <c r="D26" s="52">
        <v>157</v>
      </c>
      <c r="E26" s="52">
        <v>156</v>
      </c>
      <c r="F26" s="52">
        <v>158</v>
      </c>
      <c r="G26" s="52">
        <v>158</v>
      </c>
      <c r="H26" s="52">
        <v>162</v>
      </c>
      <c r="I26" s="52">
        <v>164</v>
      </c>
      <c r="J26" s="52">
        <v>169</v>
      </c>
      <c r="K26" s="52">
        <v>175</v>
      </c>
      <c r="L26" s="52">
        <v>184</v>
      </c>
      <c r="M26" s="52">
        <v>189</v>
      </c>
      <c r="N26" s="52">
        <v>201</v>
      </c>
      <c r="O26" s="52">
        <v>181</v>
      </c>
      <c r="P26" s="52">
        <v>72</v>
      </c>
      <c r="Q26" s="52">
        <v>102</v>
      </c>
      <c r="R26" s="52">
        <v>97</v>
      </c>
      <c r="S26" s="52">
        <v>127</v>
      </c>
      <c r="T26" s="52">
        <v>126</v>
      </c>
      <c r="U26" s="52">
        <v>115</v>
      </c>
      <c r="V26" s="52">
        <v>113</v>
      </c>
      <c r="W26" s="52">
        <v>105</v>
      </c>
      <c r="X26" s="52">
        <v>95</v>
      </c>
      <c r="Y26" s="52">
        <v>86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</v>
      </c>
      <c r="Q29" s="52">
        <v>0</v>
      </c>
      <c r="R29" s="52">
        <v>0</v>
      </c>
      <c r="S29" s="52">
        <v>0</v>
      </c>
      <c r="T29" s="52">
        <v>1</v>
      </c>
      <c r="U29" s="52">
        <v>2</v>
      </c>
      <c r="V29" s="52">
        <v>3</v>
      </c>
      <c r="W29" s="52">
        <v>3</v>
      </c>
      <c r="X29" s="52">
        <v>4</v>
      </c>
      <c r="Y29" s="52">
        <v>3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33</v>
      </c>
      <c r="D31" s="52">
        <v>33</v>
      </c>
      <c r="E31" s="52">
        <v>33</v>
      </c>
      <c r="F31" s="52">
        <v>34</v>
      </c>
      <c r="G31" s="52">
        <v>35</v>
      </c>
      <c r="H31" s="52">
        <v>35</v>
      </c>
      <c r="I31" s="52">
        <v>20</v>
      </c>
      <c r="J31" s="52">
        <v>8</v>
      </c>
      <c r="K31" s="52">
        <v>14</v>
      </c>
      <c r="L31" s="52">
        <v>9</v>
      </c>
      <c r="M31" s="52">
        <v>12</v>
      </c>
      <c r="N31" s="52">
        <v>10</v>
      </c>
      <c r="O31" s="52">
        <v>7</v>
      </c>
      <c r="P31" s="52">
        <v>2</v>
      </c>
      <c r="Q31" s="52">
        <v>1</v>
      </c>
      <c r="R31" s="52">
        <v>2</v>
      </c>
      <c r="S31" s="52">
        <v>8</v>
      </c>
      <c r="T31" s="52">
        <v>6</v>
      </c>
      <c r="U31" s="52">
        <v>6</v>
      </c>
      <c r="V31" s="52">
        <v>7</v>
      </c>
      <c r="W31" s="52">
        <v>4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280</v>
      </c>
      <c r="D35" s="52">
        <v>280</v>
      </c>
      <c r="E35" s="52">
        <v>284</v>
      </c>
      <c r="F35" s="52">
        <v>295</v>
      </c>
      <c r="G35" s="52">
        <v>315</v>
      </c>
      <c r="H35" s="52">
        <v>350</v>
      </c>
      <c r="I35" s="52">
        <v>235</v>
      </c>
      <c r="J35" s="52">
        <v>248</v>
      </c>
      <c r="K35" s="52">
        <v>290</v>
      </c>
      <c r="L35" s="52">
        <v>307</v>
      </c>
      <c r="M35" s="52">
        <v>300</v>
      </c>
      <c r="N35" s="52">
        <v>304</v>
      </c>
      <c r="O35" s="52">
        <v>276</v>
      </c>
      <c r="P35" s="52">
        <v>145</v>
      </c>
      <c r="Q35" s="52">
        <v>163</v>
      </c>
      <c r="R35" s="52">
        <v>172</v>
      </c>
      <c r="S35" s="52">
        <v>221</v>
      </c>
      <c r="T35" s="52">
        <v>258</v>
      </c>
      <c r="U35" s="52">
        <v>268</v>
      </c>
      <c r="V35" s="52">
        <v>257</v>
      </c>
      <c r="W35" s="52">
        <v>211</v>
      </c>
      <c r="X35" s="52">
        <v>160</v>
      </c>
      <c r="Y35" s="52">
        <v>149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252</v>
      </c>
      <c r="D40" s="52">
        <v>253</v>
      </c>
      <c r="E40" s="52">
        <v>255</v>
      </c>
      <c r="F40" s="52">
        <v>260</v>
      </c>
      <c r="G40" s="52">
        <v>277</v>
      </c>
      <c r="H40" s="52">
        <v>296</v>
      </c>
      <c r="I40" s="52">
        <v>183</v>
      </c>
      <c r="J40" s="52">
        <v>159</v>
      </c>
      <c r="K40" s="52">
        <v>190</v>
      </c>
      <c r="L40" s="52">
        <v>189</v>
      </c>
      <c r="M40" s="52">
        <v>195</v>
      </c>
      <c r="N40" s="52">
        <v>192</v>
      </c>
      <c r="O40" s="52">
        <v>158</v>
      </c>
      <c r="P40" s="52">
        <v>75</v>
      </c>
      <c r="Q40" s="52">
        <v>81</v>
      </c>
      <c r="R40" s="52">
        <v>102</v>
      </c>
      <c r="S40" s="52">
        <v>138</v>
      </c>
      <c r="T40" s="52">
        <v>172</v>
      </c>
      <c r="U40" s="52">
        <v>150</v>
      </c>
      <c r="V40" s="52">
        <v>144</v>
      </c>
      <c r="W40" s="52">
        <v>107</v>
      </c>
      <c r="X40" s="52">
        <v>82</v>
      </c>
      <c r="Y40" s="52">
        <v>76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61</v>
      </c>
      <c r="D41" s="36">
        <v>60</v>
      </c>
      <c r="E41" s="36">
        <v>63</v>
      </c>
      <c r="F41" s="36">
        <v>66</v>
      </c>
      <c r="G41" s="36">
        <v>76</v>
      </c>
      <c r="H41" s="36">
        <v>88</v>
      </c>
      <c r="I41" s="36">
        <v>73</v>
      </c>
      <c r="J41" s="36">
        <v>97</v>
      </c>
      <c r="K41" s="36">
        <v>115</v>
      </c>
      <c r="L41" s="36">
        <v>121</v>
      </c>
      <c r="M41" s="36">
        <v>114</v>
      </c>
      <c r="N41" s="36">
        <v>125</v>
      </c>
      <c r="O41" s="36">
        <v>123</v>
      </c>
      <c r="P41" s="36">
        <v>76</v>
      </c>
      <c r="Q41" s="36">
        <v>81</v>
      </c>
      <c r="R41" s="36">
        <v>78</v>
      </c>
      <c r="S41" s="36">
        <v>82</v>
      </c>
      <c r="T41" s="36">
        <v>91</v>
      </c>
      <c r="U41" s="36">
        <v>118</v>
      </c>
      <c r="V41" s="36">
        <v>122</v>
      </c>
      <c r="W41" s="36">
        <v>104</v>
      </c>
      <c r="X41" s="36">
        <v>91</v>
      </c>
      <c r="Y41" s="36">
        <v>82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296</v>
      </c>
      <c r="D45" s="52">
        <v>296</v>
      </c>
      <c r="E45" s="52">
        <v>297</v>
      </c>
      <c r="F45" s="52">
        <v>298</v>
      </c>
      <c r="G45" s="52">
        <v>300</v>
      </c>
      <c r="H45" s="52">
        <v>307</v>
      </c>
      <c r="I45" s="52">
        <v>311</v>
      </c>
      <c r="J45" s="52">
        <v>325</v>
      </c>
      <c r="K45" s="52">
        <v>342</v>
      </c>
      <c r="L45" s="52">
        <v>372</v>
      </c>
      <c r="M45" s="52">
        <v>417</v>
      </c>
      <c r="N45" s="52">
        <v>488</v>
      </c>
      <c r="O45" s="52">
        <v>528</v>
      </c>
      <c r="P45" s="52">
        <v>420</v>
      </c>
      <c r="Q45" s="52">
        <v>758</v>
      </c>
      <c r="R45" s="52">
        <v>587</v>
      </c>
      <c r="S45" s="52">
        <v>967</v>
      </c>
      <c r="T45" s="52">
        <v>1170</v>
      </c>
      <c r="U45" s="52">
        <v>1423</v>
      </c>
      <c r="V45" s="52">
        <v>1717</v>
      </c>
      <c r="W45" s="52">
        <v>1994</v>
      </c>
      <c r="X45" s="52">
        <v>2231</v>
      </c>
      <c r="Y45" s="52">
        <v>2498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2</v>
      </c>
      <c r="N48" s="52">
        <v>8</v>
      </c>
      <c r="O48" s="52">
        <v>10</v>
      </c>
      <c r="P48" s="52">
        <v>19</v>
      </c>
      <c r="Q48" s="52">
        <v>25</v>
      </c>
      <c r="R48" s="52">
        <v>33</v>
      </c>
      <c r="S48" s="52">
        <v>34</v>
      </c>
      <c r="T48" s="52">
        <v>38</v>
      </c>
      <c r="U48" s="52">
        <v>34</v>
      </c>
      <c r="V48" s="52">
        <v>33</v>
      </c>
      <c r="W48" s="52">
        <v>37</v>
      </c>
      <c r="X48" s="52">
        <v>41</v>
      </c>
      <c r="Y48" s="52">
        <v>55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286</v>
      </c>
      <c r="D50" s="52">
        <v>286</v>
      </c>
      <c r="E50" s="52">
        <v>286</v>
      </c>
      <c r="F50" s="52">
        <v>288</v>
      </c>
      <c r="G50" s="52">
        <v>290</v>
      </c>
      <c r="H50" s="52">
        <v>294</v>
      </c>
      <c r="I50" s="52">
        <v>304</v>
      </c>
      <c r="J50" s="52">
        <v>323</v>
      </c>
      <c r="K50" s="52">
        <v>339</v>
      </c>
      <c r="L50" s="52">
        <v>374</v>
      </c>
      <c r="M50" s="52">
        <v>418</v>
      </c>
      <c r="N50" s="52">
        <v>487</v>
      </c>
      <c r="O50" s="52">
        <v>525</v>
      </c>
      <c r="P50" s="52">
        <v>396</v>
      </c>
      <c r="Q50" s="52">
        <v>703</v>
      </c>
      <c r="R50" s="52">
        <v>599</v>
      </c>
      <c r="S50" s="52">
        <v>965</v>
      </c>
      <c r="T50" s="52">
        <v>1164</v>
      </c>
      <c r="U50" s="52">
        <v>1416</v>
      </c>
      <c r="V50" s="52">
        <v>1705</v>
      </c>
      <c r="W50" s="52">
        <v>1982</v>
      </c>
      <c r="X50" s="52">
        <v>2230</v>
      </c>
      <c r="Y50" s="52">
        <v>2493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21</v>
      </c>
      <c r="D54" s="52">
        <v>20</v>
      </c>
      <c r="E54" s="52">
        <v>21</v>
      </c>
      <c r="F54" s="52">
        <v>21</v>
      </c>
      <c r="G54" s="52">
        <v>23</v>
      </c>
      <c r="H54" s="52">
        <v>26</v>
      </c>
      <c r="I54" s="52">
        <v>16</v>
      </c>
      <c r="J54" s="52">
        <v>14</v>
      </c>
      <c r="K54" s="52">
        <v>325</v>
      </c>
      <c r="L54" s="52">
        <v>0</v>
      </c>
      <c r="M54" s="52">
        <v>0</v>
      </c>
      <c r="N54" s="52">
        <v>3</v>
      </c>
      <c r="O54" s="52">
        <v>8</v>
      </c>
      <c r="P54" s="52">
        <v>112</v>
      </c>
      <c r="Q54" s="52">
        <v>166</v>
      </c>
      <c r="R54" s="52">
        <v>223</v>
      </c>
      <c r="S54" s="52">
        <v>49</v>
      </c>
      <c r="T54" s="52">
        <v>77</v>
      </c>
      <c r="U54" s="52">
        <v>54</v>
      </c>
      <c r="V54" s="52">
        <v>72</v>
      </c>
      <c r="W54" s="52">
        <v>329</v>
      </c>
      <c r="X54" s="52">
        <v>221</v>
      </c>
      <c r="Y54" s="52">
        <v>47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477</v>
      </c>
      <c r="D59" s="52">
        <v>478</v>
      </c>
      <c r="E59" s="52">
        <v>484</v>
      </c>
      <c r="F59" s="52">
        <v>497</v>
      </c>
      <c r="G59" s="52">
        <v>523</v>
      </c>
      <c r="H59" s="52">
        <v>570</v>
      </c>
      <c r="I59" s="52">
        <v>351</v>
      </c>
      <c r="J59" s="52">
        <v>332</v>
      </c>
      <c r="K59" s="52">
        <v>414</v>
      </c>
      <c r="L59" s="52">
        <v>440</v>
      </c>
      <c r="M59" s="52">
        <v>585</v>
      </c>
      <c r="N59" s="52">
        <v>826</v>
      </c>
      <c r="O59" s="52">
        <v>1017</v>
      </c>
      <c r="P59" s="52">
        <v>1159</v>
      </c>
      <c r="Q59" s="52">
        <v>1556</v>
      </c>
      <c r="R59" s="52">
        <v>2012</v>
      </c>
      <c r="S59" s="52">
        <v>2558</v>
      </c>
      <c r="T59" s="52">
        <v>2330</v>
      </c>
      <c r="U59" s="52">
        <v>1569</v>
      </c>
      <c r="V59" s="52">
        <v>1466</v>
      </c>
      <c r="W59" s="52">
        <v>1609</v>
      </c>
      <c r="X59" s="52">
        <v>1736</v>
      </c>
      <c r="Y59" s="52">
        <v>1968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115</v>
      </c>
      <c r="D60" s="36">
        <v>115</v>
      </c>
      <c r="E60" s="36">
        <v>120</v>
      </c>
      <c r="F60" s="36">
        <v>125</v>
      </c>
      <c r="G60" s="36">
        <v>143</v>
      </c>
      <c r="H60" s="36">
        <v>169</v>
      </c>
      <c r="I60" s="36">
        <v>142</v>
      </c>
      <c r="J60" s="36">
        <v>194</v>
      </c>
      <c r="K60" s="36">
        <v>261</v>
      </c>
      <c r="L60" s="36">
        <v>313</v>
      </c>
      <c r="M60" s="36">
        <v>465</v>
      </c>
      <c r="N60" s="36">
        <v>690</v>
      </c>
      <c r="O60" s="36">
        <v>966</v>
      </c>
      <c r="P60" s="36">
        <v>1192</v>
      </c>
      <c r="Q60" s="36">
        <v>1566</v>
      </c>
      <c r="R60" s="36">
        <v>1704</v>
      </c>
      <c r="S60" s="36">
        <v>1498</v>
      </c>
      <c r="T60" s="36">
        <v>1058</v>
      </c>
      <c r="U60" s="36">
        <v>1369</v>
      </c>
      <c r="V60" s="36">
        <v>1471</v>
      </c>
      <c r="W60" s="36">
        <v>1869</v>
      </c>
      <c r="X60" s="36">
        <v>2255</v>
      </c>
      <c r="Y60" s="36">
        <v>2541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3159</v>
      </c>
      <c r="D64" s="52">
        <v>3160</v>
      </c>
      <c r="E64" s="52">
        <v>3170</v>
      </c>
      <c r="F64" s="52">
        <v>3195</v>
      </c>
      <c r="G64" s="52">
        <v>3248</v>
      </c>
      <c r="H64" s="52">
        <v>3341</v>
      </c>
      <c r="I64" s="52">
        <v>3481</v>
      </c>
      <c r="J64" s="52">
        <v>3673</v>
      </c>
      <c r="K64" s="52">
        <v>3934</v>
      </c>
      <c r="L64" s="52">
        <v>4268</v>
      </c>
      <c r="M64" s="52">
        <v>4675</v>
      </c>
      <c r="N64" s="52">
        <v>5180</v>
      </c>
      <c r="O64" s="52">
        <v>5134</v>
      </c>
      <c r="P64" s="52">
        <v>3304</v>
      </c>
      <c r="Q64" s="52">
        <v>4708</v>
      </c>
      <c r="R64" s="52">
        <v>4506</v>
      </c>
      <c r="S64" s="52">
        <v>6029</v>
      </c>
      <c r="T64" s="52">
        <v>6300</v>
      </c>
      <c r="U64" s="52">
        <v>6145</v>
      </c>
      <c r="V64" s="52">
        <v>5996</v>
      </c>
      <c r="W64" s="52">
        <v>5771</v>
      </c>
      <c r="X64" s="52">
        <v>5698</v>
      </c>
      <c r="Y64" s="52">
        <v>5675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0</v>
      </c>
      <c r="F67" s="52">
        <v>1</v>
      </c>
      <c r="G67" s="52">
        <v>1</v>
      </c>
      <c r="H67" s="52">
        <v>1</v>
      </c>
      <c r="I67" s="52">
        <v>0</v>
      </c>
      <c r="J67" s="52">
        <v>1</v>
      </c>
      <c r="K67" s="52">
        <v>14</v>
      </c>
      <c r="L67" s="52">
        <v>11</v>
      </c>
      <c r="M67" s="52">
        <v>26</v>
      </c>
      <c r="N67" s="52">
        <v>33</v>
      </c>
      <c r="O67" s="52">
        <v>55</v>
      </c>
      <c r="P67" s="52">
        <v>58</v>
      </c>
      <c r="Q67" s="52">
        <v>62</v>
      </c>
      <c r="R67" s="52">
        <v>63</v>
      </c>
      <c r="S67" s="52">
        <v>63</v>
      </c>
      <c r="T67" s="52">
        <v>78</v>
      </c>
      <c r="U67" s="52">
        <v>99</v>
      </c>
      <c r="V67" s="52">
        <v>124</v>
      </c>
      <c r="W67" s="52">
        <v>171</v>
      </c>
      <c r="X67" s="52">
        <v>214</v>
      </c>
      <c r="Y67" s="52">
        <v>257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3039</v>
      </c>
      <c r="D69" s="52">
        <v>3039</v>
      </c>
      <c r="E69" s="52">
        <v>3049</v>
      </c>
      <c r="F69" s="52">
        <v>3074</v>
      </c>
      <c r="G69" s="52">
        <v>3125</v>
      </c>
      <c r="H69" s="52">
        <v>3212</v>
      </c>
      <c r="I69" s="52">
        <v>3367</v>
      </c>
      <c r="J69" s="52">
        <v>3643</v>
      </c>
      <c r="K69" s="52">
        <v>3889</v>
      </c>
      <c r="L69" s="52">
        <v>4216</v>
      </c>
      <c r="M69" s="52">
        <v>4674</v>
      </c>
      <c r="N69" s="52">
        <v>5178</v>
      </c>
      <c r="O69" s="52">
        <v>5130</v>
      </c>
      <c r="P69" s="52">
        <v>3289</v>
      </c>
      <c r="Q69" s="52">
        <v>4558</v>
      </c>
      <c r="R69" s="52">
        <v>4549</v>
      </c>
      <c r="S69" s="52">
        <v>5995</v>
      </c>
      <c r="T69" s="52">
        <v>6241</v>
      </c>
      <c r="U69" s="52">
        <v>6066</v>
      </c>
      <c r="V69" s="52">
        <v>5931</v>
      </c>
      <c r="W69" s="52">
        <v>5738</v>
      </c>
      <c r="X69" s="52">
        <v>5665</v>
      </c>
      <c r="Y69" s="52">
        <v>5644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240</v>
      </c>
      <c r="D73" s="52">
        <v>241</v>
      </c>
      <c r="E73" s="52">
        <v>245</v>
      </c>
      <c r="F73" s="52">
        <v>259</v>
      </c>
      <c r="G73" s="52">
        <v>284</v>
      </c>
      <c r="H73" s="52">
        <v>327</v>
      </c>
      <c r="I73" s="52">
        <v>248</v>
      </c>
      <c r="J73" s="52">
        <v>246</v>
      </c>
      <c r="K73" s="52">
        <v>372</v>
      </c>
      <c r="L73" s="52">
        <v>1966</v>
      </c>
      <c r="M73" s="52">
        <v>5</v>
      </c>
      <c r="N73" s="52">
        <v>16</v>
      </c>
      <c r="O73" s="52">
        <v>38</v>
      </c>
      <c r="P73" s="52">
        <v>99</v>
      </c>
      <c r="Q73" s="52">
        <v>203</v>
      </c>
      <c r="R73" s="52">
        <v>387</v>
      </c>
      <c r="S73" s="52">
        <v>456</v>
      </c>
      <c r="T73" s="52">
        <v>514</v>
      </c>
      <c r="U73" s="52">
        <v>716</v>
      </c>
      <c r="V73" s="52">
        <v>495</v>
      </c>
      <c r="W73" s="52">
        <v>233</v>
      </c>
      <c r="X73" s="52">
        <v>393</v>
      </c>
      <c r="Y73" s="52">
        <v>333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6053</v>
      </c>
      <c r="D78" s="52">
        <v>6068</v>
      </c>
      <c r="E78" s="52">
        <v>6178</v>
      </c>
      <c r="F78" s="52">
        <v>6493</v>
      </c>
      <c r="G78" s="52">
        <v>7129</v>
      </c>
      <c r="H78" s="52">
        <v>8203</v>
      </c>
      <c r="I78" s="52">
        <v>6206</v>
      </c>
      <c r="J78" s="52">
        <v>7105</v>
      </c>
      <c r="K78" s="52">
        <v>9148</v>
      </c>
      <c r="L78" s="52">
        <v>9970</v>
      </c>
      <c r="M78" s="52">
        <v>10211</v>
      </c>
      <c r="N78" s="52">
        <v>10491</v>
      </c>
      <c r="O78" s="52">
        <v>10084</v>
      </c>
      <c r="P78" s="52">
        <v>8193</v>
      </c>
      <c r="Q78" s="52">
        <v>9166</v>
      </c>
      <c r="R78" s="52">
        <v>9808</v>
      </c>
      <c r="S78" s="52">
        <v>11021</v>
      </c>
      <c r="T78" s="52">
        <v>11196</v>
      </c>
      <c r="U78" s="52">
        <v>11087</v>
      </c>
      <c r="V78" s="52">
        <v>11524</v>
      </c>
      <c r="W78" s="52">
        <v>11942</v>
      </c>
      <c r="X78" s="52">
        <v>12560</v>
      </c>
      <c r="Y78" s="52">
        <v>13320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265</v>
      </c>
      <c r="D79" s="36">
        <v>264</v>
      </c>
      <c r="E79" s="36">
        <v>270</v>
      </c>
      <c r="F79" s="36">
        <v>282</v>
      </c>
      <c r="G79" s="36">
        <v>308</v>
      </c>
      <c r="H79" s="36">
        <v>353</v>
      </c>
      <c r="I79" s="36">
        <v>264</v>
      </c>
      <c r="J79" s="36">
        <v>259</v>
      </c>
      <c r="K79" s="36">
        <v>396</v>
      </c>
      <c r="L79" s="36">
        <v>1237</v>
      </c>
      <c r="M79" s="36">
        <v>106</v>
      </c>
      <c r="N79" s="36">
        <v>179</v>
      </c>
      <c r="O79" s="36">
        <v>272</v>
      </c>
      <c r="P79" s="36">
        <v>412</v>
      </c>
      <c r="Q79" s="36">
        <v>374</v>
      </c>
      <c r="R79" s="36">
        <v>372</v>
      </c>
      <c r="S79" s="36">
        <v>448</v>
      </c>
      <c r="T79" s="36">
        <v>506</v>
      </c>
      <c r="U79" s="36">
        <v>1291</v>
      </c>
      <c r="V79" s="36">
        <v>195</v>
      </c>
      <c r="W79" s="36">
        <v>312</v>
      </c>
      <c r="X79" s="36">
        <v>463</v>
      </c>
      <c r="Y79" s="36">
        <v>469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29543</v>
      </c>
      <c r="D83" s="52">
        <v>29551</v>
      </c>
      <c r="E83" s="52">
        <v>29610</v>
      </c>
      <c r="F83" s="52">
        <v>29771</v>
      </c>
      <c r="G83" s="52">
        <v>30099</v>
      </c>
      <c r="H83" s="52">
        <v>30653</v>
      </c>
      <c r="I83" s="52">
        <v>31489</v>
      </c>
      <c r="J83" s="52">
        <v>32657</v>
      </c>
      <c r="K83" s="52">
        <v>34195</v>
      </c>
      <c r="L83" s="52">
        <v>36162</v>
      </c>
      <c r="M83" s="52">
        <v>38614</v>
      </c>
      <c r="N83" s="52">
        <v>41582</v>
      </c>
      <c r="O83" s="52">
        <v>39216</v>
      </c>
      <c r="P83" s="52">
        <v>19753</v>
      </c>
      <c r="Q83" s="52">
        <v>28292</v>
      </c>
      <c r="R83" s="52">
        <v>26918</v>
      </c>
      <c r="S83" s="52">
        <v>36089</v>
      </c>
      <c r="T83" s="52">
        <v>36835</v>
      </c>
      <c r="U83" s="52">
        <v>36422</v>
      </c>
      <c r="V83" s="52">
        <v>35219</v>
      </c>
      <c r="W83" s="52">
        <v>33051</v>
      </c>
      <c r="X83" s="52">
        <v>31438</v>
      </c>
      <c r="Y83" s="52">
        <v>32498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6</v>
      </c>
      <c r="E86" s="52">
        <v>7</v>
      </c>
      <c r="F86" s="52">
        <v>7</v>
      </c>
      <c r="G86" s="52">
        <v>8</v>
      </c>
      <c r="H86" s="52">
        <v>12</v>
      </c>
      <c r="I86" s="52">
        <v>13</v>
      </c>
      <c r="J86" s="52">
        <v>25</v>
      </c>
      <c r="K86" s="52">
        <v>48</v>
      </c>
      <c r="L86" s="52">
        <v>88</v>
      </c>
      <c r="M86" s="52">
        <v>149</v>
      </c>
      <c r="N86" s="52">
        <v>203</v>
      </c>
      <c r="O86" s="52">
        <v>307</v>
      </c>
      <c r="P86" s="52">
        <v>349</v>
      </c>
      <c r="Q86" s="52">
        <v>371</v>
      </c>
      <c r="R86" s="52">
        <v>386</v>
      </c>
      <c r="S86" s="52">
        <v>395</v>
      </c>
      <c r="T86" s="52">
        <v>448</v>
      </c>
      <c r="U86" s="52">
        <v>511</v>
      </c>
      <c r="V86" s="52">
        <v>578</v>
      </c>
      <c r="W86" s="52">
        <v>636</v>
      </c>
      <c r="X86" s="52">
        <v>660</v>
      </c>
      <c r="Y86" s="52">
        <v>716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27379</v>
      </c>
      <c r="D88" s="52">
        <v>27386</v>
      </c>
      <c r="E88" s="52">
        <v>27423</v>
      </c>
      <c r="F88" s="52">
        <v>27528</v>
      </c>
      <c r="G88" s="52">
        <v>27733</v>
      </c>
      <c r="H88" s="52">
        <v>28069</v>
      </c>
      <c r="I88" s="52">
        <v>28884</v>
      </c>
      <c r="J88" s="52">
        <v>31224</v>
      </c>
      <c r="K88" s="52">
        <v>32015</v>
      </c>
      <c r="L88" s="52">
        <v>33564</v>
      </c>
      <c r="M88" s="52">
        <v>35729</v>
      </c>
      <c r="N88" s="52">
        <v>38504</v>
      </c>
      <c r="O88" s="52">
        <v>36089</v>
      </c>
      <c r="P88" s="52">
        <v>23507</v>
      </c>
      <c r="Q88" s="52">
        <v>29819</v>
      </c>
      <c r="R88" s="52">
        <v>25711</v>
      </c>
      <c r="S88" s="52">
        <v>29949</v>
      </c>
      <c r="T88" s="52">
        <v>30520</v>
      </c>
      <c r="U88" s="52">
        <v>29816</v>
      </c>
      <c r="V88" s="52">
        <v>39373</v>
      </c>
      <c r="W88" s="52">
        <v>29034</v>
      </c>
      <c r="X88" s="52">
        <v>22714</v>
      </c>
      <c r="Y88" s="52">
        <v>26098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459</v>
      </c>
      <c r="D92" s="52">
        <v>459</v>
      </c>
      <c r="E92" s="52">
        <v>471</v>
      </c>
      <c r="F92" s="52">
        <v>493</v>
      </c>
      <c r="G92" s="52">
        <v>545</v>
      </c>
      <c r="H92" s="52">
        <v>624</v>
      </c>
      <c r="I92" s="52">
        <v>473</v>
      </c>
      <c r="J92" s="52">
        <v>459</v>
      </c>
      <c r="K92" s="52">
        <v>694</v>
      </c>
      <c r="L92" s="52">
        <v>652</v>
      </c>
      <c r="M92" s="52">
        <v>712</v>
      </c>
      <c r="N92" s="52">
        <v>710</v>
      </c>
      <c r="O92" s="52">
        <v>579</v>
      </c>
      <c r="P92" s="52">
        <v>424</v>
      </c>
      <c r="Q92" s="52">
        <v>290</v>
      </c>
      <c r="R92" s="52">
        <v>336</v>
      </c>
      <c r="S92" s="52">
        <v>464</v>
      </c>
      <c r="T92" s="52">
        <v>508</v>
      </c>
      <c r="U92" s="52">
        <v>383</v>
      </c>
      <c r="V92" s="52">
        <v>489</v>
      </c>
      <c r="W92" s="52">
        <v>448</v>
      </c>
      <c r="X92" s="52">
        <v>337</v>
      </c>
      <c r="Y92" s="52">
        <v>288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3870</v>
      </c>
      <c r="D96" s="52">
        <v>3892</v>
      </c>
      <c r="E96" s="52">
        <v>4062</v>
      </c>
      <c r="F96" s="52">
        <v>4579</v>
      </c>
      <c r="G96" s="52">
        <v>5673</v>
      </c>
      <c r="H96" s="52">
        <v>7591</v>
      </c>
      <c r="I96" s="52">
        <v>8312</v>
      </c>
      <c r="J96" s="52">
        <v>11193</v>
      </c>
      <c r="K96" s="52">
        <v>17199</v>
      </c>
      <c r="L96" s="52">
        <v>20194</v>
      </c>
      <c r="M96" s="52">
        <v>21007</v>
      </c>
      <c r="N96" s="52">
        <v>21723</v>
      </c>
      <c r="O96" s="52">
        <v>20867</v>
      </c>
      <c r="P96" s="52">
        <v>17693</v>
      </c>
      <c r="Q96" s="52">
        <v>15170</v>
      </c>
      <c r="R96" s="52">
        <v>14683</v>
      </c>
      <c r="S96" s="52">
        <v>14636</v>
      </c>
      <c r="T96" s="52">
        <v>12957</v>
      </c>
      <c r="U96" s="52">
        <v>13169</v>
      </c>
      <c r="V96" s="52">
        <v>17074</v>
      </c>
      <c r="W96" s="52">
        <v>17948</v>
      </c>
      <c r="X96" s="52">
        <v>17352</v>
      </c>
      <c r="Y96" s="52">
        <v>14121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58464</v>
      </c>
      <c r="D101" s="52">
        <v>58581</v>
      </c>
      <c r="E101" s="52">
        <v>59410</v>
      </c>
      <c r="F101" s="52">
        <v>61692</v>
      </c>
      <c r="G101" s="52">
        <v>66200</v>
      </c>
      <c r="H101" s="52">
        <v>73665</v>
      </c>
      <c r="I101" s="52">
        <v>49660</v>
      </c>
      <c r="J101" s="52">
        <v>50219</v>
      </c>
      <c r="K101" s="52">
        <v>60741</v>
      </c>
      <c r="L101" s="52">
        <v>61684</v>
      </c>
      <c r="M101" s="52">
        <v>60857</v>
      </c>
      <c r="N101" s="52">
        <v>58644</v>
      </c>
      <c r="O101" s="52">
        <v>53559</v>
      </c>
      <c r="P101" s="52">
        <v>40256</v>
      </c>
      <c r="Q101" s="52">
        <v>52415</v>
      </c>
      <c r="R101" s="52">
        <v>60325</v>
      </c>
      <c r="S101" s="52">
        <v>65156</v>
      </c>
      <c r="T101" s="52">
        <v>61669</v>
      </c>
      <c r="U101" s="52">
        <v>57735</v>
      </c>
      <c r="V101" s="52">
        <v>53464</v>
      </c>
      <c r="W101" s="52">
        <v>46802</v>
      </c>
      <c r="X101" s="52">
        <v>46031</v>
      </c>
      <c r="Y101" s="52">
        <v>53180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502</v>
      </c>
      <c r="D102" s="52">
        <v>504</v>
      </c>
      <c r="E102" s="52">
        <v>530</v>
      </c>
      <c r="F102" s="52">
        <v>601</v>
      </c>
      <c r="G102" s="52">
        <v>763</v>
      </c>
      <c r="H102" s="52">
        <v>1127</v>
      </c>
      <c r="I102" s="52">
        <v>1543</v>
      </c>
      <c r="J102" s="52">
        <v>2952</v>
      </c>
      <c r="K102" s="52">
        <v>4469</v>
      </c>
      <c r="L102" s="52">
        <v>6000</v>
      </c>
      <c r="M102" s="52">
        <v>11398</v>
      </c>
      <c r="N102" s="52">
        <v>7076</v>
      </c>
      <c r="O102" s="52">
        <v>9619</v>
      </c>
      <c r="P102" s="52">
        <v>4611</v>
      </c>
      <c r="Q102" s="52">
        <v>2970</v>
      </c>
      <c r="R102" s="52">
        <v>3550</v>
      </c>
      <c r="S102" s="52">
        <v>21115</v>
      </c>
      <c r="T102" s="52">
        <v>6532</v>
      </c>
      <c r="U102" s="52">
        <v>4781</v>
      </c>
      <c r="V102" s="52">
        <v>371</v>
      </c>
      <c r="W102" s="52">
        <v>803</v>
      </c>
      <c r="X102" s="52">
        <v>1357</v>
      </c>
      <c r="Y102" s="52">
        <v>2283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121</v>
      </c>
      <c r="D103" s="36">
        <v>122</v>
      </c>
      <c r="E103" s="36">
        <v>138</v>
      </c>
      <c r="F103" s="36">
        <v>181</v>
      </c>
      <c r="G103" s="36">
        <v>282</v>
      </c>
      <c r="H103" s="36">
        <v>487</v>
      </c>
      <c r="I103" s="36">
        <v>801</v>
      </c>
      <c r="J103" s="36">
        <v>1731</v>
      </c>
      <c r="K103" s="36">
        <v>2648</v>
      </c>
      <c r="L103" s="36">
        <v>3702</v>
      </c>
      <c r="M103" s="36">
        <v>6447</v>
      </c>
      <c r="N103" s="36">
        <v>5338</v>
      </c>
      <c r="O103" s="36">
        <v>7421</v>
      </c>
      <c r="P103" s="36">
        <v>5141</v>
      </c>
      <c r="Q103" s="36">
        <v>4376</v>
      </c>
      <c r="R103" s="36">
        <v>1724</v>
      </c>
      <c r="S103" s="36">
        <v>15400</v>
      </c>
      <c r="T103" s="36">
        <v>7543</v>
      </c>
      <c r="U103" s="36">
        <v>9106</v>
      </c>
      <c r="V103" s="36">
        <v>465</v>
      </c>
      <c r="W103" s="36">
        <v>1005</v>
      </c>
      <c r="X103" s="36">
        <v>1663</v>
      </c>
      <c r="Y103" s="36">
        <v>2745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33798</v>
      </c>
      <c r="D126" s="52">
        <v>33805</v>
      </c>
      <c r="E126" s="52">
        <v>33854</v>
      </c>
      <c r="F126" s="52">
        <v>33977</v>
      </c>
      <c r="G126" s="52">
        <v>34205</v>
      </c>
      <c r="H126" s="52">
        <v>34572</v>
      </c>
      <c r="I126" s="52">
        <v>35103</v>
      </c>
      <c r="J126" s="52">
        <v>35836</v>
      </c>
      <c r="K126" s="52">
        <v>36797</v>
      </c>
      <c r="L126" s="52">
        <v>38046</v>
      </c>
      <c r="M126" s="52">
        <v>39627</v>
      </c>
      <c r="N126" s="52">
        <v>41583</v>
      </c>
      <c r="O126" s="52">
        <v>37225</v>
      </c>
      <c r="P126" s="52">
        <v>13082</v>
      </c>
      <c r="Q126" s="52">
        <v>19563</v>
      </c>
      <c r="R126" s="52">
        <v>17855</v>
      </c>
      <c r="S126" s="52">
        <v>24717</v>
      </c>
      <c r="T126" s="52">
        <v>24371</v>
      </c>
      <c r="U126" s="52">
        <v>25263</v>
      </c>
      <c r="V126" s="52">
        <v>25878</v>
      </c>
      <c r="W126" s="52">
        <v>27631</v>
      </c>
      <c r="X126" s="52">
        <v>28836</v>
      </c>
      <c r="Y126" s="52">
        <v>30277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8</v>
      </c>
      <c r="D129" s="52">
        <v>7</v>
      </c>
      <c r="E129" s="52">
        <v>8</v>
      </c>
      <c r="F129" s="52">
        <v>8</v>
      </c>
      <c r="G129" s="52">
        <v>8</v>
      </c>
      <c r="H129" s="52">
        <v>11</v>
      </c>
      <c r="I129" s="52">
        <v>12</v>
      </c>
      <c r="J129" s="52">
        <v>16</v>
      </c>
      <c r="K129" s="52">
        <v>31</v>
      </c>
      <c r="L129" s="52">
        <v>57</v>
      </c>
      <c r="M129" s="52">
        <v>95</v>
      </c>
      <c r="N129" s="52">
        <v>148</v>
      </c>
      <c r="O129" s="52">
        <v>228</v>
      </c>
      <c r="P129" s="52">
        <v>260</v>
      </c>
      <c r="Q129" s="52">
        <v>316</v>
      </c>
      <c r="R129" s="52">
        <v>366</v>
      </c>
      <c r="S129" s="52">
        <v>402</v>
      </c>
      <c r="T129" s="52">
        <v>450</v>
      </c>
      <c r="U129" s="52">
        <v>511</v>
      </c>
      <c r="V129" s="52">
        <v>547</v>
      </c>
      <c r="W129" s="52">
        <v>596</v>
      </c>
      <c r="X129" s="52">
        <v>592</v>
      </c>
      <c r="Y129" s="52">
        <v>625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32425</v>
      </c>
      <c r="D131" s="52">
        <v>32431</v>
      </c>
      <c r="E131" s="52">
        <v>32477</v>
      </c>
      <c r="F131" s="52">
        <v>32593</v>
      </c>
      <c r="G131" s="52">
        <v>32819</v>
      </c>
      <c r="H131" s="52">
        <v>33175</v>
      </c>
      <c r="I131" s="52">
        <v>33901</v>
      </c>
      <c r="J131" s="52">
        <v>35671</v>
      </c>
      <c r="K131" s="52">
        <v>36545</v>
      </c>
      <c r="L131" s="52">
        <v>37844</v>
      </c>
      <c r="M131" s="52">
        <v>39513</v>
      </c>
      <c r="N131" s="52">
        <v>41157</v>
      </c>
      <c r="O131" s="52">
        <v>36994</v>
      </c>
      <c r="P131" s="52">
        <v>12230</v>
      </c>
      <c r="Q131" s="52">
        <v>18681</v>
      </c>
      <c r="R131" s="52">
        <v>18244</v>
      </c>
      <c r="S131" s="52">
        <v>24721</v>
      </c>
      <c r="T131" s="52">
        <v>24373</v>
      </c>
      <c r="U131" s="52">
        <v>25216</v>
      </c>
      <c r="V131" s="52">
        <v>25870</v>
      </c>
      <c r="W131" s="52">
        <v>27587</v>
      </c>
      <c r="X131" s="52">
        <v>28786</v>
      </c>
      <c r="Y131" s="52">
        <v>30178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2747</v>
      </c>
      <c r="D135" s="52">
        <v>2753</v>
      </c>
      <c r="E135" s="52">
        <v>2796</v>
      </c>
      <c r="F135" s="52">
        <v>3638</v>
      </c>
      <c r="G135" s="52">
        <v>3680</v>
      </c>
      <c r="H135" s="52">
        <v>1886</v>
      </c>
      <c r="I135" s="52">
        <v>1945</v>
      </c>
      <c r="J135" s="52">
        <v>1348</v>
      </c>
      <c r="K135" s="52">
        <v>2084</v>
      </c>
      <c r="L135" s="52">
        <v>5063</v>
      </c>
      <c r="M135" s="52">
        <v>605</v>
      </c>
      <c r="N135" s="52">
        <v>6044</v>
      </c>
      <c r="O135" s="52">
        <v>2422</v>
      </c>
      <c r="P135" s="52">
        <v>5265</v>
      </c>
      <c r="Q135" s="52">
        <v>5769</v>
      </c>
      <c r="R135" s="52">
        <v>279</v>
      </c>
      <c r="S135" s="52">
        <v>169</v>
      </c>
      <c r="T135" s="52">
        <v>0</v>
      </c>
      <c r="U135" s="52">
        <v>95</v>
      </c>
      <c r="V135" s="52">
        <v>106</v>
      </c>
      <c r="W135" s="52">
        <v>1570</v>
      </c>
      <c r="X135" s="52">
        <v>2618</v>
      </c>
      <c r="Y135" s="52">
        <v>4447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54495</v>
      </c>
      <c r="D140" s="52">
        <v>54574</v>
      </c>
      <c r="E140" s="52">
        <v>55106</v>
      </c>
      <c r="F140" s="52">
        <v>56483</v>
      </c>
      <c r="G140" s="52">
        <v>59140</v>
      </c>
      <c r="H140" s="52">
        <v>63514</v>
      </c>
      <c r="I140" s="52">
        <v>37398</v>
      </c>
      <c r="J140" s="52">
        <v>31391</v>
      </c>
      <c r="K140" s="52">
        <v>36324</v>
      </c>
      <c r="L140" s="52">
        <v>34961</v>
      </c>
      <c r="M140" s="52">
        <v>36639</v>
      </c>
      <c r="N140" s="52">
        <v>36575</v>
      </c>
      <c r="O140" s="52">
        <v>32345</v>
      </c>
      <c r="P140" s="52">
        <v>18641</v>
      </c>
      <c r="Q140" s="52">
        <v>22027</v>
      </c>
      <c r="R140" s="52">
        <v>27503</v>
      </c>
      <c r="S140" s="52">
        <v>36025</v>
      </c>
      <c r="T140" s="52">
        <v>35408</v>
      </c>
      <c r="U140" s="52">
        <v>31683</v>
      </c>
      <c r="V140" s="52">
        <v>28408</v>
      </c>
      <c r="W140" s="52">
        <v>25242</v>
      </c>
      <c r="X140" s="52">
        <v>21888</v>
      </c>
      <c r="Y140" s="52">
        <v>23394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13101</v>
      </c>
      <c r="D141" s="36">
        <v>13146</v>
      </c>
      <c r="E141" s="36">
        <v>13460</v>
      </c>
      <c r="F141" s="36">
        <v>14321</v>
      </c>
      <c r="G141" s="36">
        <v>15973</v>
      </c>
      <c r="H141" s="36">
        <v>18619</v>
      </c>
      <c r="I141" s="36">
        <v>14662</v>
      </c>
      <c r="J141" s="36">
        <v>19048</v>
      </c>
      <c r="K141" s="36">
        <v>22281</v>
      </c>
      <c r="L141" s="36">
        <v>22601</v>
      </c>
      <c r="M141" s="36">
        <v>22904</v>
      </c>
      <c r="N141" s="36">
        <v>25034</v>
      </c>
      <c r="O141" s="36">
        <v>27844</v>
      </c>
      <c r="P141" s="36">
        <v>20402</v>
      </c>
      <c r="Q141" s="36">
        <v>24684</v>
      </c>
      <c r="R141" s="36">
        <v>25384</v>
      </c>
      <c r="S141" s="36">
        <v>22675</v>
      </c>
      <c r="T141" s="36">
        <v>19003</v>
      </c>
      <c r="U141" s="36">
        <v>25256</v>
      </c>
      <c r="V141" s="36">
        <v>24349</v>
      </c>
      <c r="W141" s="36">
        <v>26295</v>
      </c>
      <c r="X141" s="36">
        <v>26718</v>
      </c>
      <c r="Y141" s="36">
        <v>28424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1</v>
      </c>
      <c r="X145" s="52">
        <v>5</v>
      </c>
      <c r="Y145" s="52">
        <v>3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2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2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2</v>
      </c>
      <c r="V153" s="52">
        <v>7</v>
      </c>
      <c r="W153" s="52">
        <v>17</v>
      </c>
      <c r="X153" s="52">
        <v>29</v>
      </c>
      <c r="Y153" s="52">
        <v>53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1</v>
      </c>
      <c r="V158" s="52">
        <v>3</v>
      </c>
      <c r="W158" s="52">
        <v>5</v>
      </c>
      <c r="X158" s="52">
        <v>15</v>
      </c>
      <c r="Y158" s="52">
        <v>25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1</v>
      </c>
      <c r="V159" s="36">
        <v>4</v>
      </c>
      <c r="W159" s="36">
        <v>7</v>
      </c>
      <c r="X159" s="36">
        <v>15</v>
      </c>
      <c r="Y159" s="36">
        <v>25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</v>
      </c>
      <c r="D163" s="52">
        <v>4</v>
      </c>
      <c r="E163" s="52">
        <v>4</v>
      </c>
      <c r="F163" s="52">
        <v>5</v>
      </c>
      <c r="G163" s="52">
        <v>4</v>
      </c>
      <c r="H163" s="52">
        <v>4</v>
      </c>
      <c r="I163" s="52">
        <v>5</v>
      </c>
      <c r="J163" s="52">
        <v>6</v>
      </c>
      <c r="K163" s="52">
        <v>7</v>
      </c>
      <c r="L163" s="52">
        <v>12</v>
      </c>
      <c r="M163" s="52">
        <v>11</v>
      </c>
      <c r="N163" s="52">
        <v>15</v>
      </c>
      <c r="O163" s="52">
        <v>22</v>
      </c>
      <c r="P163" s="52">
        <v>26</v>
      </c>
      <c r="Q163" s="52">
        <v>64</v>
      </c>
      <c r="R163" s="52">
        <v>37</v>
      </c>
      <c r="S163" s="52">
        <v>67</v>
      </c>
      <c r="T163" s="52">
        <v>99</v>
      </c>
      <c r="U163" s="52">
        <v>126</v>
      </c>
      <c r="V163" s="52">
        <v>153</v>
      </c>
      <c r="W163" s="52">
        <v>184</v>
      </c>
      <c r="X163" s="52">
        <v>214</v>
      </c>
      <c r="Y163" s="52">
        <v>246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2</v>
      </c>
      <c r="R165" s="52">
        <v>4</v>
      </c>
      <c r="S165" s="52">
        <v>6</v>
      </c>
      <c r="T165" s="52">
        <v>7</v>
      </c>
      <c r="U165" s="52">
        <v>13</v>
      </c>
      <c r="V165" s="52">
        <v>13</v>
      </c>
      <c r="W165" s="52">
        <v>13</v>
      </c>
      <c r="X165" s="52">
        <v>12</v>
      </c>
      <c r="Y165" s="52">
        <v>10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</v>
      </c>
      <c r="D167" s="52">
        <v>1</v>
      </c>
      <c r="E167" s="52">
        <v>1</v>
      </c>
      <c r="F167" s="52">
        <v>1</v>
      </c>
      <c r="G167" s="52">
        <v>1</v>
      </c>
      <c r="H167" s="52">
        <v>1</v>
      </c>
      <c r="I167" s="52">
        <v>0</v>
      </c>
      <c r="J167" s="52">
        <v>0</v>
      </c>
      <c r="K167" s="52">
        <v>0</v>
      </c>
      <c r="L167" s="52">
        <v>1</v>
      </c>
      <c r="M167" s="52">
        <v>1</v>
      </c>
      <c r="N167" s="52">
        <v>3</v>
      </c>
      <c r="O167" s="52">
        <v>1</v>
      </c>
      <c r="P167" s="52">
        <v>3</v>
      </c>
      <c r="Q167" s="52">
        <v>3</v>
      </c>
      <c r="R167" s="52">
        <v>7</v>
      </c>
      <c r="S167" s="52">
        <v>9</v>
      </c>
      <c r="T167" s="52">
        <v>15</v>
      </c>
      <c r="U167" s="52">
        <v>16</v>
      </c>
      <c r="V167" s="52">
        <v>18</v>
      </c>
      <c r="W167" s="52">
        <v>9</v>
      </c>
      <c r="X167" s="52">
        <v>4</v>
      </c>
      <c r="Y167" s="52">
        <v>8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7</v>
      </c>
      <c r="D171" s="52">
        <v>8</v>
      </c>
      <c r="E171" s="52">
        <v>7</v>
      </c>
      <c r="F171" s="52">
        <v>7</v>
      </c>
      <c r="G171" s="52">
        <v>10</v>
      </c>
      <c r="H171" s="52">
        <v>14</v>
      </c>
      <c r="I171" s="52">
        <v>12</v>
      </c>
      <c r="J171" s="52">
        <v>20</v>
      </c>
      <c r="K171" s="52">
        <v>31</v>
      </c>
      <c r="L171" s="52">
        <v>45</v>
      </c>
      <c r="M171" s="52">
        <v>55</v>
      </c>
      <c r="N171" s="52">
        <v>74</v>
      </c>
      <c r="O171" s="52">
        <v>95</v>
      </c>
      <c r="P171" s="52">
        <v>134</v>
      </c>
      <c r="Q171" s="52">
        <v>182</v>
      </c>
      <c r="R171" s="52">
        <v>242</v>
      </c>
      <c r="S171" s="52">
        <v>358</v>
      </c>
      <c r="T171" s="52">
        <v>479</v>
      </c>
      <c r="U171" s="52">
        <v>597</v>
      </c>
      <c r="V171" s="52">
        <v>638</v>
      </c>
      <c r="W171" s="52">
        <v>432</v>
      </c>
      <c r="X171" s="52">
        <v>295</v>
      </c>
      <c r="Y171" s="52">
        <v>351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7</v>
      </c>
      <c r="D176" s="52">
        <v>6</v>
      </c>
      <c r="E176" s="52">
        <v>7</v>
      </c>
      <c r="F176" s="52">
        <v>7</v>
      </c>
      <c r="G176" s="52">
        <v>8</v>
      </c>
      <c r="H176" s="52">
        <v>9</v>
      </c>
      <c r="I176" s="52">
        <v>9</v>
      </c>
      <c r="J176" s="52">
        <v>14</v>
      </c>
      <c r="K176" s="52">
        <v>18</v>
      </c>
      <c r="L176" s="52">
        <v>27</v>
      </c>
      <c r="M176" s="52">
        <v>34</v>
      </c>
      <c r="N176" s="52">
        <v>43</v>
      </c>
      <c r="O176" s="52">
        <v>57</v>
      </c>
      <c r="P176" s="52">
        <v>68</v>
      </c>
      <c r="Q176" s="52">
        <v>100</v>
      </c>
      <c r="R176" s="52">
        <v>159</v>
      </c>
      <c r="S176" s="52">
        <v>230</v>
      </c>
      <c r="T176" s="52">
        <v>323</v>
      </c>
      <c r="U176" s="52">
        <v>348</v>
      </c>
      <c r="V176" s="52">
        <v>382</v>
      </c>
      <c r="W176" s="52">
        <v>231</v>
      </c>
      <c r="X176" s="52">
        <v>145</v>
      </c>
      <c r="Y176" s="52">
        <v>178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2</v>
      </c>
      <c r="D177" s="36">
        <v>1</v>
      </c>
      <c r="E177" s="36">
        <v>2</v>
      </c>
      <c r="F177" s="36">
        <v>1</v>
      </c>
      <c r="G177" s="36">
        <v>2</v>
      </c>
      <c r="H177" s="36">
        <v>3</v>
      </c>
      <c r="I177" s="36">
        <v>5</v>
      </c>
      <c r="J177" s="36">
        <v>7</v>
      </c>
      <c r="K177" s="36">
        <v>15</v>
      </c>
      <c r="L177" s="36">
        <v>16</v>
      </c>
      <c r="M177" s="36">
        <v>25</v>
      </c>
      <c r="N177" s="36">
        <v>29</v>
      </c>
      <c r="O177" s="36">
        <v>45</v>
      </c>
      <c r="P177" s="36">
        <v>61</v>
      </c>
      <c r="Q177" s="36">
        <v>82</v>
      </c>
      <c r="R177" s="36">
        <v>95</v>
      </c>
      <c r="S177" s="36">
        <v>134</v>
      </c>
      <c r="T177" s="36">
        <v>178</v>
      </c>
      <c r="U177" s="36">
        <v>253</v>
      </c>
      <c r="V177" s="36">
        <v>276</v>
      </c>
      <c r="W177" s="36">
        <v>215</v>
      </c>
      <c r="X177" s="36">
        <v>153</v>
      </c>
      <c r="Y177" s="36">
        <v>191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816</v>
      </c>
      <c r="D5" s="52">
        <v>907</v>
      </c>
      <c r="E5" s="52">
        <v>454</v>
      </c>
      <c r="F5" s="52">
        <v>918</v>
      </c>
      <c r="G5" s="52">
        <v>1173</v>
      </c>
      <c r="H5" s="52">
        <v>969</v>
      </c>
      <c r="I5" s="52">
        <v>1131</v>
      </c>
      <c r="J5" s="52">
        <v>1712</v>
      </c>
      <c r="K5" s="52">
        <v>1297</v>
      </c>
      <c r="L5" s="52">
        <v>1247</v>
      </c>
      <c r="M5" s="52">
        <v>1256</v>
      </c>
      <c r="N5" s="52">
        <v>742</v>
      </c>
      <c r="O5" s="52">
        <v>0</v>
      </c>
      <c r="P5" s="52">
        <v>0</v>
      </c>
      <c r="Q5" s="52">
        <v>270</v>
      </c>
      <c r="R5" s="52">
        <v>0</v>
      </c>
      <c r="S5" s="52">
        <v>0</v>
      </c>
      <c r="T5" s="52">
        <v>0</v>
      </c>
      <c r="U5" s="52">
        <v>2</v>
      </c>
      <c r="V5" s="52">
        <v>0</v>
      </c>
      <c r="W5" s="52">
        <v>0</v>
      </c>
      <c r="X5" s="52">
        <v>0</v>
      </c>
      <c r="Y5" s="52">
        <v>140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1</v>
      </c>
      <c r="G8" s="52">
        <v>2</v>
      </c>
      <c r="H8" s="52">
        <v>9</v>
      </c>
      <c r="I8" s="52">
        <v>12</v>
      </c>
      <c r="J8" s="52">
        <v>16</v>
      </c>
      <c r="K8" s="52">
        <v>12</v>
      </c>
      <c r="L8" s="52">
        <v>15</v>
      </c>
      <c r="M8" s="52">
        <v>15</v>
      </c>
      <c r="N8" s="52">
        <v>13</v>
      </c>
      <c r="O8" s="52">
        <v>9</v>
      </c>
      <c r="P8" s="52">
        <v>3</v>
      </c>
      <c r="Q8" s="52">
        <v>3</v>
      </c>
      <c r="R8" s="52">
        <v>4</v>
      </c>
      <c r="S8" s="52">
        <v>4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912</v>
      </c>
      <c r="D10" s="52">
        <v>960</v>
      </c>
      <c r="E10" s="52">
        <v>732</v>
      </c>
      <c r="F10" s="52">
        <v>956</v>
      </c>
      <c r="G10" s="52">
        <v>867</v>
      </c>
      <c r="H10" s="52">
        <v>822</v>
      </c>
      <c r="I10" s="52">
        <v>774</v>
      </c>
      <c r="J10" s="52">
        <v>1318</v>
      </c>
      <c r="K10" s="52">
        <v>1586</v>
      </c>
      <c r="L10" s="52">
        <v>1014</v>
      </c>
      <c r="M10" s="52">
        <v>1069</v>
      </c>
      <c r="N10" s="52">
        <v>1543</v>
      </c>
      <c r="O10" s="52">
        <v>1191</v>
      </c>
      <c r="P10" s="52">
        <v>411</v>
      </c>
      <c r="Q10" s="52">
        <v>291</v>
      </c>
      <c r="R10" s="52">
        <v>564</v>
      </c>
      <c r="S10" s="52">
        <v>940</v>
      </c>
      <c r="T10" s="52">
        <v>909</v>
      </c>
      <c r="U10" s="52">
        <v>692</v>
      </c>
      <c r="V10" s="52">
        <v>479</v>
      </c>
      <c r="W10" s="52">
        <v>279</v>
      </c>
      <c r="X10" s="52">
        <v>148</v>
      </c>
      <c r="Y10" s="52">
        <v>81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27</v>
      </c>
      <c r="D11" s="52">
        <v>12</v>
      </c>
      <c r="E11" s="52">
        <v>9</v>
      </c>
      <c r="F11" s="52">
        <v>20</v>
      </c>
      <c r="G11" s="52">
        <v>29</v>
      </c>
      <c r="H11" s="52">
        <v>24</v>
      </c>
      <c r="I11" s="52">
        <v>7</v>
      </c>
      <c r="J11" s="52">
        <v>3</v>
      </c>
      <c r="K11" s="52">
        <v>2</v>
      </c>
      <c r="L11" s="52">
        <v>38</v>
      </c>
      <c r="M11" s="52">
        <v>4</v>
      </c>
      <c r="N11" s="52">
        <v>53</v>
      </c>
      <c r="O11" s="52">
        <v>1</v>
      </c>
      <c r="P11" s="52">
        <v>5</v>
      </c>
      <c r="Q11" s="52">
        <v>3</v>
      </c>
      <c r="R11" s="52">
        <v>2</v>
      </c>
      <c r="S11" s="52">
        <v>2</v>
      </c>
      <c r="T11" s="52">
        <v>0</v>
      </c>
      <c r="U11" s="52">
        <v>1</v>
      </c>
      <c r="V11" s="52">
        <v>0</v>
      </c>
      <c r="W11" s="52">
        <v>0</v>
      </c>
      <c r="X11" s="52">
        <v>0</v>
      </c>
      <c r="Y11" s="52">
        <v>10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396</v>
      </c>
      <c r="D15" s="52">
        <v>456</v>
      </c>
      <c r="E15" s="52">
        <v>239</v>
      </c>
      <c r="F15" s="52">
        <v>483</v>
      </c>
      <c r="G15" s="52">
        <v>850</v>
      </c>
      <c r="H15" s="52">
        <v>748</v>
      </c>
      <c r="I15" s="52">
        <v>509</v>
      </c>
      <c r="J15" s="52">
        <v>650</v>
      </c>
      <c r="K15" s="52">
        <v>112</v>
      </c>
      <c r="L15" s="52">
        <v>628</v>
      </c>
      <c r="M15" s="52">
        <v>1069</v>
      </c>
      <c r="N15" s="52">
        <v>1535</v>
      </c>
      <c r="O15" s="52">
        <v>49</v>
      </c>
      <c r="P15" s="52">
        <v>242</v>
      </c>
      <c r="Q15" s="52">
        <v>579</v>
      </c>
      <c r="R15" s="52">
        <v>284</v>
      </c>
      <c r="S15" s="52">
        <v>90</v>
      </c>
      <c r="T15" s="52">
        <v>0</v>
      </c>
      <c r="U15" s="52">
        <v>35</v>
      </c>
      <c r="V15" s="52">
        <v>1</v>
      </c>
      <c r="W15" s="52">
        <v>0</v>
      </c>
      <c r="X15" s="52">
        <v>0</v>
      </c>
      <c r="Y15" s="52">
        <v>208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8</v>
      </c>
      <c r="D20" s="52">
        <v>6</v>
      </c>
      <c r="E20" s="52">
        <v>6</v>
      </c>
      <c r="F20" s="52">
        <v>5</v>
      </c>
      <c r="G20" s="52">
        <v>8</v>
      </c>
      <c r="H20" s="52">
        <v>8</v>
      </c>
      <c r="I20" s="52">
        <v>4</v>
      </c>
      <c r="J20" s="52">
        <v>5</v>
      </c>
      <c r="K20" s="52">
        <v>7</v>
      </c>
      <c r="L20" s="52">
        <v>7</v>
      </c>
      <c r="M20" s="52">
        <v>6</v>
      </c>
      <c r="N20" s="52">
        <v>6</v>
      </c>
      <c r="O20" s="52">
        <v>7</v>
      </c>
      <c r="P20" s="52">
        <v>3</v>
      </c>
      <c r="Q20" s="52">
        <v>2</v>
      </c>
      <c r="R20" s="52">
        <v>3</v>
      </c>
      <c r="S20" s="52">
        <v>5</v>
      </c>
      <c r="T20" s="52">
        <v>0</v>
      </c>
      <c r="U20" s="52">
        <v>3</v>
      </c>
      <c r="V20" s="52">
        <v>3</v>
      </c>
      <c r="W20" s="52">
        <v>1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1352</v>
      </c>
      <c r="D21" s="52">
        <v>1261</v>
      </c>
      <c r="E21" s="52">
        <v>1137</v>
      </c>
      <c r="F21" s="52">
        <v>1640</v>
      </c>
      <c r="G21" s="52">
        <v>1818</v>
      </c>
      <c r="H21" s="52">
        <v>1570</v>
      </c>
      <c r="I21" s="52">
        <v>577</v>
      </c>
      <c r="J21" s="52">
        <v>580</v>
      </c>
      <c r="K21" s="52">
        <v>1077</v>
      </c>
      <c r="L21" s="52">
        <v>1777</v>
      </c>
      <c r="M21" s="52">
        <v>1193</v>
      </c>
      <c r="N21" s="52">
        <v>1077</v>
      </c>
      <c r="O21" s="52">
        <v>512</v>
      </c>
      <c r="P21" s="52">
        <v>428</v>
      </c>
      <c r="Q21" s="52">
        <v>540</v>
      </c>
      <c r="R21" s="52">
        <v>493</v>
      </c>
      <c r="S21" s="52">
        <v>245</v>
      </c>
      <c r="T21" s="52">
        <v>175</v>
      </c>
      <c r="U21" s="52">
        <v>89</v>
      </c>
      <c r="V21" s="52">
        <v>83</v>
      </c>
      <c r="W21" s="52">
        <v>9</v>
      </c>
      <c r="X21" s="52">
        <v>36</v>
      </c>
      <c r="Y21" s="52">
        <v>307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773</v>
      </c>
      <c r="D22" s="36">
        <v>963</v>
      </c>
      <c r="E22" s="36">
        <v>659</v>
      </c>
      <c r="F22" s="36">
        <v>697</v>
      </c>
      <c r="G22" s="36">
        <v>919</v>
      </c>
      <c r="H22" s="36">
        <v>1202</v>
      </c>
      <c r="I22" s="36">
        <v>1149</v>
      </c>
      <c r="J22" s="36">
        <v>1607</v>
      </c>
      <c r="K22" s="36">
        <v>959</v>
      </c>
      <c r="L22" s="36">
        <v>223</v>
      </c>
      <c r="M22" s="36">
        <v>838</v>
      </c>
      <c r="N22" s="36">
        <v>644</v>
      </c>
      <c r="O22" s="36">
        <v>384</v>
      </c>
      <c r="P22" s="36">
        <v>490</v>
      </c>
      <c r="Q22" s="36">
        <v>1045</v>
      </c>
      <c r="R22" s="36">
        <v>690</v>
      </c>
      <c r="S22" s="36">
        <v>367</v>
      </c>
      <c r="T22" s="36">
        <v>87</v>
      </c>
      <c r="U22" s="36">
        <v>135</v>
      </c>
      <c r="V22" s="36">
        <v>35</v>
      </c>
      <c r="W22" s="36">
        <v>4</v>
      </c>
      <c r="X22" s="36">
        <v>12</v>
      </c>
      <c r="Y22" s="36">
        <v>62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133</v>
      </c>
      <c r="D26" s="52">
        <v>168</v>
      </c>
      <c r="E26" s="52">
        <v>138</v>
      </c>
      <c r="F26" s="52">
        <v>154</v>
      </c>
      <c r="G26" s="52">
        <v>169</v>
      </c>
      <c r="H26" s="52">
        <v>108</v>
      </c>
      <c r="I26" s="52">
        <v>88</v>
      </c>
      <c r="J26" s="52">
        <v>36</v>
      </c>
      <c r="K26" s="52">
        <v>0</v>
      </c>
      <c r="L26" s="52">
        <v>72</v>
      </c>
      <c r="M26" s="52">
        <v>162</v>
      </c>
      <c r="N26" s="52">
        <v>226</v>
      </c>
      <c r="O26" s="52">
        <v>202</v>
      </c>
      <c r="P26" s="52">
        <v>73</v>
      </c>
      <c r="Q26" s="52">
        <v>102</v>
      </c>
      <c r="R26" s="52">
        <v>70</v>
      </c>
      <c r="S26" s="52">
        <v>28</v>
      </c>
      <c r="T26" s="52">
        <v>29</v>
      </c>
      <c r="U26" s="52">
        <v>74</v>
      </c>
      <c r="V26" s="52">
        <v>157</v>
      </c>
      <c r="W26" s="52">
        <v>267</v>
      </c>
      <c r="X26" s="52">
        <v>354</v>
      </c>
      <c r="Y26" s="52">
        <v>580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1</v>
      </c>
      <c r="N29" s="52">
        <v>2</v>
      </c>
      <c r="O29" s="52">
        <v>3</v>
      </c>
      <c r="P29" s="52">
        <v>3</v>
      </c>
      <c r="Q29" s="52">
        <v>3</v>
      </c>
      <c r="R29" s="52">
        <v>4</v>
      </c>
      <c r="S29" s="52">
        <v>3</v>
      </c>
      <c r="T29" s="52">
        <v>1</v>
      </c>
      <c r="U29" s="52">
        <v>1</v>
      </c>
      <c r="V29" s="52">
        <v>4</v>
      </c>
      <c r="W29" s="52">
        <v>6</v>
      </c>
      <c r="X29" s="52">
        <v>19</v>
      </c>
      <c r="Y29" s="52">
        <v>5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19</v>
      </c>
      <c r="D31" s="52">
        <v>8</v>
      </c>
      <c r="E31" s="52">
        <v>10</v>
      </c>
      <c r="F31" s="52">
        <v>13</v>
      </c>
      <c r="G31" s="52">
        <v>12</v>
      </c>
      <c r="H31" s="52">
        <v>9</v>
      </c>
      <c r="I31" s="52">
        <v>2</v>
      </c>
      <c r="J31" s="52">
        <v>0</v>
      </c>
      <c r="K31" s="52">
        <v>0</v>
      </c>
      <c r="L31" s="52">
        <v>11</v>
      </c>
      <c r="M31" s="52">
        <v>1</v>
      </c>
      <c r="N31" s="52">
        <v>11</v>
      </c>
      <c r="O31" s="52">
        <v>10</v>
      </c>
      <c r="P31" s="52">
        <v>1</v>
      </c>
      <c r="Q31" s="52">
        <v>0</v>
      </c>
      <c r="R31" s="52">
        <v>0</v>
      </c>
      <c r="S31" s="52">
        <v>2</v>
      </c>
      <c r="T31" s="52">
        <v>11</v>
      </c>
      <c r="U31" s="52">
        <v>5</v>
      </c>
      <c r="V31" s="52">
        <v>5</v>
      </c>
      <c r="W31" s="52">
        <v>10</v>
      </c>
      <c r="X31" s="52">
        <v>16</v>
      </c>
      <c r="Y31" s="52">
        <v>40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271</v>
      </c>
      <c r="D35" s="52">
        <v>316</v>
      </c>
      <c r="E35" s="52">
        <v>289</v>
      </c>
      <c r="F35" s="52">
        <v>312</v>
      </c>
      <c r="G35" s="52">
        <v>349</v>
      </c>
      <c r="H35" s="52">
        <v>322</v>
      </c>
      <c r="I35" s="52">
        <v>177</v>
      </c>
      <c r="J35" s="52">
        <v>123</v>
      </c>
      <c r="K35" s="52">
        <v>129</v>
      </c>
      <c r="L35" s="52">
        <v>193</v>
      </c>
      <c r="M35" s="52">
        <v>284</v>
      </c>
      <c r="N35" s="52">
        <v>328</v>
      </c>
      <c r="O35" s="52">
        <v>294</v>
      </c>
      <c r="P35" s="52">
        <v>147</v>
      </c>
      <c r="Q35" s="52">
        <v>164</v>
      </c>
      <c r="R35" s="52">
        <v>147</v>
      </c>
      <c r="S35" s="52">
        <v>128</v>
      </c>
      <c r="T35" s="52">
        <v>156</v>
      </c>
      <c r="U35" s="52">
        <v>228</v>
      </c>
      <c r="V35" s="52">
        <v>303</v>
      </c>
      <c r="W35" s="52">
        <v>367</v>
      </c>
      <c r="X35" s="52">
        <v>403</v>
      </c>
      <c r="Y35" s="52">
        <v>603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184</v>
      </c>
      <c r="D40" s="52">
        <v>183</v>
      </c>
      <c r="E40" s="52">
        <v>189</v>
      </c>
      <c r="F40" s="52">
        <v>225</v>
      </c>
      <c r="G40" s="52">
        <v>241</v>
      </c>
      <c r="H40" s="52">
        <v>187</v>
      </c>
      <c r="I40" s="52">
        <v>60</v>
      </c>
      <c r="J40" s="52">
        <v>34</v>
      </c>
      <c r="K40" s="52">
        <v>69</v>
      </c>
      <c r="L40" s="52">
        <v>176</v>
      </c>
      <c r="M40" s="52">
        <v>167</v>
      </c>
      <c r="N40" s="52">
        <v>214</v>
      </c>
      <c r="O40" s="52">
        <v>173</v>
      </c>
      <c r="P40" s="52">
        <v>66</v>
      </c>
      <c r="Q40" s="52">
        <v>55</v>
      </c>
      <c r="R40" s="52">
        <v>63</v>
      </c>
      <c r="S40" s="52">
        <v>45</v>
      </c>
      <c r="T40" s="52">
        <v>111</v>
      </c>
      <c r="U40" s="52">
        <v>89</v>
      </c>
      <c r="V40" s="52">
        <v>217</v>
      </c>
      <c r="W40" s="52">
        <v>224</v>
      </c>
      <c r="X40" s="52">
        <v>292</v>
      </c>
      <c r="Y40" s="52">
        <v>540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106</v>
      </c>
      <c r="D41" s="36">
        <v>141</v>
      </c>
      <c r="E41" s="36">
        <v>111</v>
      </c>
      <c r="F41" s="36">
        <v>97</v>
      </c>
      <c r="G41" s="36">
        <v>123</v>
      </c>
      <c r="H41" s="36">
        <v>143</v>
      </c>
      <c r="I41" s="36">
        <v>120</v>
      </c>
      <c r="J41" s="36">
        <v>89</v>
      </c>
      <c r="K41" s="36">
        <v>61</v>
      </c>
      <c r="L41" s="36">
        <v>22</v>
      </c>
      <c r="M41" s="36">
        <v>115</v>
      </c>
      <c r="N41" s="36">
        <v>128</v>
      </c>
      <c r="O41" s="36">
        <v>129</v>
      </c>
      <c r="P41" s="36">
        <v>86</v>
      </c>
      <c r="Q41" s="36">
        <v>107</v>
      </c>
      <c r="R41" s="36">
        <v>90</v>
      </c>
      <c r="S41" s="36">
        <v>76</v>
      </c>
      <c r="T41" s="36">
        <v>55</v>
      </c>
      <c r="U41" s="36">
        <v>138</v>
      </c>
      <c r="V41" s="36">
        <v>93</v>
      </c>
      <c r="W41" s="36">
        <v>149</v>
      </c>
      <c r="X41" s="36">
        <v>140</v>
      </c>
      <c r="Y41" s="36">
        <v>112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397</v>
      </c>
      <c r="D45" s="52">
        <v>141</v>
      </c>
      <c r="E45" s="52">
        <v>176</v>
      </c>
      <c r="F45" s="52">
        <v>493</v>
      </c>
      <c r="G45" s="52">
        <v>827</v>
      </c>
      <c r="H45" s="52">
        <v>822</v>
      </c>
      <c r="I45" s="52">
        <v>1552</v>
      </c>
      <c r="J45" s="52">
        <v>2754</v>
      </c>
      <c r="K45" s="52">
        <v>5050</v>
      </c>
      <c r="L45" s="52">
        <v>3966</v>
      </c>
      <c r="M45" s="52">
        <v>2402</v>
      </c>
      <c r="N45" s="52">
        <v>891</v>
      </c>
      <c r="O45" s="52">
        <v>1154</v>
      </c>
      <c r="P45" s="52">
        <v>1148</v>
      </c>
      <c r="Q45" s="52">
        <v>1799</v>
      </c>
      <c r="R45" s="52">
        <v>1513</v>
      </c>
      <c r="S45" s="52">
        <v>2094</v>
      </c>
      <c r="T45" s="52">
        <v>2402</v>
      </c>
      <c r="U45" s="52">
        <v>2248</v>
      </c>
      <c r="V45" s="52">
        <v>1746</v>
      </c>
      <c r="W45" s="52">
        <v>2620</v>
      </c>
      <c r="X45" s="52">
        <v>2755</v>
      </c>
      <c r="Y45" s="52">
        <v>4036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6</v>
      </c>
      <c r="I48" s="52">
        <v>11</v>
      </c>
      <c r="J48" s="52">
        <v>21</v>
      </c>
      <c r="K48" s="52">
        <v>36</v>
      </c>
      <c r="L48" s="52">
        <v>43</v>
      </c>
      <c r="M48" s="52">
        <v>42</v>
      </c>
      <c r="N48" s="52">
        <v>30</v>
      </c>
      <c r="O48" s="52">
        <v>23</v>
      </c>
      <c r="P48" s="52">
        <v>24</v>
      </c>
      <c r="Q48" s="52">
        <v>41</v>
      </c>
      <c r="R48" s="52">
        <v>60</v>
      </c>
      <c r="S48" s="52">
        <v>66</v>
      </c>
      <c r="T48" s="52">
        <v>50</v>
      </c>
      <c r="U48" s="52">
        <v>55</v>
      </c>
      <c r="V48" s="52">
        <v>86</v>
      </c>
      <c r="W48" s="52">
        <v>78</v>
      </c>
      <c r="X48" s="52">
        <v>179</v>
      </c>
      <c r="Y48" s="52">
        <v>48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384</v>
      </c>
      <c r="D50" s="52">
        <v>138</v>
      </c>
      <c r="E50" s="52">
        <v>171</v>
      </c>
      <c r="F50" s="52">
        <v>477</v>
      </c>
      <c r="G50" s="52">
        <v>801</v>
      </c>
      <c r="H50" s="52">
        <v>793</v>
      </c>
      <c r="I50" s="52">
        <v>1507</v>
      </c>
      <c r="J50" s="52">
        <v>2178</v>
      </c>
      <c r="K50" s="52">
        <v>5372</v>
      </c>
      <c r="L50" s="52">
        <v>3835</v>
      </c>
      <c r="M50" s="52">
        <v>2363</v>
      </c>
      <c r="N50" s="52">
        <v>892</v>
      </c>
      <c r="O50" s="52">
        <v>1148</v>
      </c>
      <c r="P50" s="52">
        <v>1102</v>
      </c>
      <c r="Q50" s="52">
        <v>1720</v>
      </c>
      <c r="R50" s="52">
        <v>1503</v>
      </c>
      <c r="S50" s="52">
        <v>2070</v>
      </c>
      <c r="T50" s="52">
        <v>2380</v>
      </c>
      <c r="U50" s="52">
        <v>1742</v>
      </c>
      <c r="V50" s="52">
        <v>1749</v>
      </c>
      <c r="W50" s="52">
        <v>2937</v>
      </c>
      <c r="X50" s="52">
        <v>2975</v>
      </c>
      <c r="Y50" s="52">
        <v>4037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24</v>
      </c>
      <c r="D54" s="52">
        <v>13</v>
      </c>
      <c r="E54" s="52">
        <v>15</v>
      </c>
      <c r="F54" s="52">
        <v>27</v>
      </c>
      <c r="G54" s="52">
        <v>39</v>
      </c>
      <c r="H54" s="52">
        <v>42</v>
      </c>
      <c r="I54" s="52">
        <v>54</v>
      </c>
      <c r="J54" s="52">
        <v>588</v>
      </c>
      <c r="K54" s="52">
        <v>0</v>
      </c>
      <c r="L54" s="52">
        <v>133</v>
      </c>
      <c r="M54" s="52">
        <v>40</v>
      </c>
      <c r="N54" s="52">
        <v>1</v>
      </c>
      <c r="O54" s="52">
        <v>11</v>
      </c>
      <c r="P54" s="52">
        <v>134</v>
      </c>
      <c r="Q54" s="52">
        <v>190</v>
      </c>
      <c r="R54" s="52">
        <v>245</v>
      </c>
      <c r="S54" s="52">
        <v>71</v>
      </c>
      <c r="T54" s="52">
        <v>93</v>
      </c>
      <c r="U54" s="52">
        <v>553</v>
      </c>
      <c r="V54" s="52">
        <v>57</v>
      </c>
      <c r="W54" s="52">
        <v>0</v>
      </c>
      <c r="X54" s="52">
        <v>0</v>
      </c>
      <c r="Y54" s="52">
        <v>41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440</v>
      </c>
      <c r="D59" s="52">
        <v>248</v>
      </c>
      <c r="E59" s="52">
        <v>306</v>
      </c>
      <c r="F59" s="52">
        <v>572</v>
      </c>
      <c r="G59" s="52">
        <v>792</v>
      </c>
      <c r="H59" s="52">
        <v>708</v>
      </c>
      <c r="I59" s="52">
        <v>578</v>
      </c>
      <c r="J59" s="52">
        <v>783</v>
      </c>
      <c r="K59" s="52">
        <v>2846</v>
      </c>
      <c r="L59" s="52">
        <v>3860</v>
      </c>
      <c r="M59" s="52">
        <v>1777</v>
      </c>
      <c r="N59" s="52">
        <v>1200</v>
      </c>
      <c r="O59" s="52">
        <v>1476</v>
      </c>
      <c r="P59" s="52">
        <v>1439</v>
      </c>
      <c r="Q59" s="52">
        <v>1419</v>
      </c>
      <c r="R59" s="52">
        <v>1944</v>
      </c>
      <c r="S59" s="52">
        <v>2105</v>
      </c>
      <c r="T59" s="52">
        <v>3067</v>
      </c>
      <c r="U59" s="52">
        <v>1541</v>
      </c>
      <c r="V59" s="52">
        <v>2041</v>
      </c>
      <c r="W59" s="52">
        <v>2411</v>
      </c>
      <c r="X59" s="52">
        <v>3082</v>
      </c>
      <c r="Y59" s="52">
        <v>5003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253</v>
      </c>
      <c r="D60" s="36">
        <v>190</v>
      </c>
      <c r="E60" s="36">
        <v>177</v>
      </c>
      <c r="F60" s="36">
        <v>245</v>
      </c>
      <c r="G60" s="36">
        <v>401</v>
      </c>
      <c r="H60" s="36">
        <v>546</v>
      </c>
      <c r="I60" s="36">
        <v>1156</v>
      </c>
      <c r="J60" s="36">
        <v>2172</v>
      </c>
      <c r="K60" s="36">
        <v>2537</v>
      </c>
      <c r="L60" s="36">
        <v>487</v>
      </c>
      <c r="M60" s="36">
        <v>1258</v>
      </c>
      <c r="N60" s="36">
        <v>719</v>
      </c>
      <c r="O60" s="36">
        <v>1133</v>
      </c>
      <c r="P60" s="36">
        <v>1640</v>
      </c>
      <c r="Q60" s="36">
        <v>2744</v>
      </c>
      <c r="R60" s="36">
        <v>2698</v>
      </c>
      <c r="S60" s="36">
        <v>3078</v>
      </c>
      <c r="T60" s="36">
        <v>1553</v>
      </c>
      <c r="U60" s="36">
        <v>2222</v>
      </c>
      <c r="V60" s="36">
        <v>925</v>
      </c>
      <c r="W60" s="36">
        <v>1693</v>
      </c>
      <c r="X60" s="36">
        <v>1433</v>
      </c>
      <c r="Y60" s="36">
        <v>1044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4885</v>
      </c>
      <c r="D64" s="52">
        <v>6999</v>
      </c>
      <c r="E64" s="52">
        <v>6911</v>
      </c>
      <c r="F64" s="52">
        <v>7233</v>
      </c>
      <c r="G64" s="52">
        <v>6359</v>
      </c>
      <c r="H64" s="52">
        <v>6110</v>
      </c>
      <c r="I64" s="52">
        <v>5298</v>
      </c>
      <c r="J64" s="52">
        <v>5547</v>
      </c>
      <c r="K64" s="52">
        <v>5188</v>
      </c>
      <c r="L64" s="52">
        <v>4767</v>
      </c>
      <c r="M64" s="52">
        <v>4835</v>
      </c>
      <c r="N64" s="52">
        <v>5585</v>
      </c>
      <c r="O64" s="52">
        <v>5434</v>
      </c>
      <c r="P64" s="52">
        <v>5707</v>
      </c>
      <c r="Q64" s="52">
        <v>8594</v>
      </c>
      <c r="R64" s="52">
        <v>8432</v>
      </c>
      <c r="S64" s="52">
        <v>9298</v>
      </c>
      <c r="T64" s="52">
        <v>9356</v>
      </c>
      <c r="U64" s="52">
        <v>7327</v>
      </c>
      <c r="V64" s="52">
        <v>7169</v>
      </c>
      <c r="W64" s="52">
        <v>3994</v>
      </c>
      <c r="X64" s="52">
        <v>3152</v>
      </c>
      <c r="Y64" s="52">
        <v>541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7</v>
      </c>
      <c r="F67" s="52">
        <v>13</v>
      </c>
      <c r="G67" s="52">
        <v>17</v>
      </c>
      <c r="H67" s="52">
        <v>63</v>
      </c>
      <c r="I67" s="52">
        <v>65</v>
      </c>
      <c r="J67" s="52">
        <v>70</v>
      </c>
      <c r="K67" s="52">
        <v>49</v>
      </c>
      <c r="L67" s="52">
        <v>54</v>
      </c>
      <c r="M67" s="52">
        <v>60</v>
      </c>
      <c r="N67" s="52">
        <v>69</v>
      </c>
      <c r="O67" s="52">
        <v>88</v>
      </c>
      <c r="P67" s="52">
        <v>128</v>
      </c>
      <c r="Q67" s="52">
        <v>202</v>
      </c>
      <c r="R67" s="52">
        <v>300</v>
      </c>
      <c r="S67" s="52">
        <v>326</v>
      </c>
      <c r="T67" s="52">
        <v>229</v>
      </c>
      <c r="U67" s="52">
        <v>211</v>
      </c>
      <c r="V67" s="52">
        <v>326</v>
      </c>
      <c r="W67" s="52">
        <v>233</v>
      </c>
      <c r="X67" s="52">
        <v>362</v>
      </c>
      <c r="Y67" s="52">
        <v>63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4695</v>
      </c>
      <c r="D69" s="52">
        <v>6725</v>
      </c>
      <c r="E69" s="52">
        <v>6641</v>
      </c>
      <c r="F69" s="52">
        <v>6952</v>
      </c>
      <c r="G69" s="52">
        <v>6107</v>
      </c>
      <c r="H69" s="52">
        <v>5859</v>
      </c>
      <c r="I69" s="52">
        <v>5099</v>
      </c>
      <c r="J69" s="52">
        <v>5482</v>
      </c>
      <c r="K69" s="52">
        <v>5169</v>
      </c>
      <c r="L69" s="52">
        <v>6680</v>
      </c>
      <c r="M69" s="52">
        <v>3712</v>
      </c>
      <c r="N69" s="52">
        <v>4527</v>
      </c>
      <c r="O69" s="52">
        <v>5361</v>
      </c>
      <c r="P69" s="52">
        <v>5652</v>
      </c>
      <c r="Q69" s="52">
        <v>8362</v>
      </c>
      <c r="R69" s="52">
        <v>8440</v>
      </c>
      <c r="S69" s="52">
        <v>9276</v>
      </c>
      <c r="T69" s="52">
        <v>9298</v>
      </c>
      <c r="U69" s="52">
        <v>7278</v>
      </c>
      <c r="V69" s="52">
        <v>7184</v>
      </c>
      <c r="W69" s="52">
        <v>4192</v>
      </c>
      <c r="X69" s="52">
        <v>3512</v>
      </c>
      <c r="Y69" s="52">
        <v>843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310</v>
      </c>
      <c r="D73" s="52">
        <v>394</v>
      </c>
      <c r="E73" s="52">
        <v>394</v>
      </c>
      <c r="F73" s="52">
        <v>419</v>
      </c>
      <c r="G73" s="52">
        <v>413</v>
      </c>
      <c r="H73" s="52">
        <v>449</v>
      </c>
      <c r="I73" s="52">
        <v>333</v>
      </c>
      <c r="J73" s="52">
        <v>281</v>
      </c>
      <c r="K73" s="52">
        <v>346</v>
      </c>
      <c r="L73" s="52">
        <v>1</v>
      </c>
      <c r="M73" s="52">
        <v>1127</v>
      </c>
      <c r="N73" s="52">
        <v>1072</v>
      </c>
      <c r="O73" s="52">
        <v>107</v>
      </c>
      <c r="P73" s="52">
        <v>139</v>
      </c>
      <c r="Q73" s="52">
        <v>285</v>
      </c>
      <c r="R73" s="52">
        <v>422</v>
      </c>
      <c r="S73" s="52">
        <v>444</v>
      </c>
      <c r="T73" s="52">
        <v>513</v>
      </c>
      <c r="U73" s="52">
        <v>686</v>
      </c>
      <c r="V73" s="52">
        <v>415</v>
      </c>
      <c r="W73" s="52">
        <v>2</v>
      </c>
      <c r="X73" s="52">
        <v>0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7763</v>
      </c>
      <c r="D78" s="52">
        <v>9742</v>
      </c>
      <c r="E78" s="52">
        <v>9746</v>
      </c>
      <c r="F78" s="52">
        <v>10323</v>
      </c>
      <c r="G78" s="52">
        <v>10075</v>
      </c>
      <c r="H78" s="52">
        <v>10812</v>
      </c>
      <c r="I78" s="52">
        <v>7903</v>
      </c>
      <c r="J78" s="52">
        <v>8942</v>
      </c>
      <c r="K78" s="52">
        <v>10441</v>
      </c>
      <c r="L78" s="52">
        <v>11475</v>
      </c>
      <c r="M78" s="52">
        <v>10124</v>
      </c>
      <c r="N78" s="52">
        <v>9779</v>
      </c>
      <c r="O78" s="52">
        <v>10243</v>
      </c>
      <c r="P78" s="52">
        <v>10530</v>
      </c>
      <c r="Q78" s="52">
        <v>12943</v>
      </c>
      <c r="R78" s="52">
        <v>13679</v>
      </c>
      <c r="S78" s="52">
        <v>14298</v>
      </c>
      <c r="T78" s="52">
        <v>14273</v>
      </c>
      <c r="U78" s="52">
        <v>13348</v>
      </c>
      <c r="V78" s="52">
        <v>11695</v>
      </c>
      <c r="W78" s="52">
        <v>10062</v>
      </c>
      <c r="X78" s="52">
        <v>9684</v>
      </c>
      <c r="Y78" s="52">
        <v>7718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281</v>
      </c>
      <c r="D79" s="36">
        <v>429</v>
      </c>
      <c r="E79" s="36">
        <v>443</v>
      </c>
      <c r="F79" s="36">
        <v>490</v>
      </c>
      <c r="G79" s="36">
        <v>473</v>
      </c>
      <c r="H79" s="36">
        <v>513</v>
      </c>
      <c r="I79" s="36">
        <v>384</v>
      </c>
      <c r="J79" s="36">
        <v>296</v>
      </c>
      <c r="K79" s="36">
        <v>357</v>
      </c>
      <c r="L79" s="36">
        <v>231</v>
      </c>
      <c r="M79" s="36">
        <v>353</v>
      </c>
      <c r="N79" s="36">
        <v>1296</v>
      </c>
      <c r="O79" s="36">
        <v>413</v>
      </c>
      <c r="P79" s="36">
        <v>478</v>
      </c>
      <c r="Q79" s="36">
        <v>483</v>
      </c>
      <c r="R79" s="36">
        <v>427</v>
      </c>
      <c r="S79" s="36">
        <v>440</v>
      </c>
      <c r="T79" s="36">
        <v>485</v>
      </c>
      <c r="U79" s="36">
        <v>212</v>
      </c>
      <c r="V79" s="36">
        <v>1197</v>
      </c>
      <c r="W79" s="36">
        <v>415</v>
      </c>
      <c r="X79" s="36">
        <v>793</v>
      </c>
      <c r="Y79" s="36">
        <v>937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33261</v>
      </c>
      <c r="D83" s="52">
        <v>37612</v>
      </c>
      <c r="E83" s="52">
        <v>40648</v>
      </c>
      <c r="F83" s="52">
        <v>44604</v>
      </c>
      <c r="G83" s="52">
        <v>39983</v>
      </c>
      <c r="H83" s="52">
        <v>25377</v>
      </c>
      <c r="I83" s="52">
        <v>35227</v>
      </c>
      <c r="J83" s="52">
        <v>34821</v>
      </c>
      <c r="K83" s="52">
        <v>35365</v>
      </c>
      <c r="L83" s="52">
        <v>31228</v>
      </c>
      <c r="M83" s="52">
        <v>32171</v>
      </c>
      <c r="N83" s="52">
        <v>41196</v>
      </c>
      <c r="O83" s="52">
        <v>35381</v>
      </c>
      <c r="P83" s="52">
        <v>14924</v>
      </c>
      <c r="Q83" s="52">
        <v>16744</v>
      </c>
      <c r="R83" s="52">
        <v>20003</v>
      </c>
      <c r="S83" s="52">
        <v>35673</v>
      </c>
      <c r="T83" s="52">
        <v>36474</v>
      </c>
      <c r="U83" s="52">
        <v>28776</v>
      </c>
      <c r="V83" s="52">
        <v>21670</v>
      </c>
      <c r="W83" s="52">
        <v>25690</v>
      </c>
      <c r="X83" s="52">
        <v>34990</v>
      </c>
      <c r="Y83" s="52">
        <v>48370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</v>
      </c>
      <c r="D86" s="52">
        <v>13</v>
      </c>
      <c r="E86" s="52">
        <v>42</v>
      </c>
      <c r="F86" s="52">
        <v>82</v>
      </c>
      <c r="G86" s="52">
        <v>107</v>
      </c>
      <c r="H86" s="52">
        <v>373</v>
      </c>
      <c r="I86" s="52">
        <v>363</v>
      </c>
      <c r="J86" s="52">
        <v>394</v>
      </c>
      <c r="K86" s="52">
        <v>321</v>
      </c>
      <c r="L86" s="52">
        <v>351</v>
      </c>
      <c r="M86" s="52">
        <v>401</v>
      </c>
      <c r="N86" s="52">
        <v>480</v>
      </c>
      <c r="O86" s="52">
        <v>608</v>
      </c>
      <c r="P86" s="52">
        <v>591</v>
      </c>
      <c r="Q86" s="52">
        <v>580</v>
      </c>
      <c r="R86" s="52">
        <v>677</v>
      </c>
      <c r="S86" s="52">
        <v>831</v>
      </c>
      <c r="T86" s="52">
        <v>776</v>
      </c>
      <c r="U86" s="52">
        <v>817</v>
      </c>
      <c r="V86" s="52">
        <v>1151</v>
      </c>
      <c r="W86" s="52">
        <v>936</v>
      </c>
      <c r="X86" s="52">
        <v>2141</v>
      </c>
      <c r="Y86" s="52">
        <v>536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23296</v>
      </c>
      <c r="D88" s="52">
        <v>20887</v>
      </c>
      <c r="E88" s="52">
        <v>23802</v>
      </c>
      <c r="F88" s="52">
        <v>24602</v>
      </c>
      <c r="G88" s="52">
        <v>17202</v>
      </c>
      <c r="H88" s="52">
        <v>7080</v>
      </c>
      <c r="I88" s="52">
        <v>24784</v>
      </c>
      <c r="J88" s="52">
        <v>29782</v>
      </c>
      <c r="K88" s="52">
        <v>33251</v>
      </c>
      <c r="L88" s="52">
        <v>35922</v>
      </c>
      <c r="M88" s="52">
        <v>49575</v>
      </c>
      <c r="N88" s="52">
        <v>42594</v>
      </c>
      <c r="O88" s="52">
        <v>35625</v>
      </c>
      <c r="P88" s="52">
        <v>10997</v>
      </c>
      <c r="Q88" s="52">
        <v>16524</v>
      </c>
      <c r="R88" s="52">
        <v>17625</v>
      </c>
      <c r="S88" s="52">
        <v>31994</v>
      </c>
      <c r="T88" s="52">
        <v>39107</v>
      </c>
      <c r="U88" s="52">
        <v>26660</v>
      </c>
      <c r="V88" s="52">
        <v>21944</v>
      </c>
      <c r="W88" s="52">
        <v>18402</v>
      </c>
      <c r="X88" s="52">
        <v>23785</v>
      </c>
      <c r="Y88" s="52">
        <v>37821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768</v>
      </c>
      <c r="D92" s="52">
        <v>487</v>
      </c>
      <c r="E92" s="52">
        <v>653</v>
      </c>
      <c r="F92" s="52">
        <v>914</v>
      </c>
      <c r="G92" s="52">
        <v>865</v>
      </c>
      <c r="H92" s="52">
        <v>754</v>
      </c>
      <c r="I92" s="52">
        <v>241</v>
      </c>
      <c r="J92" s="52">
        <v>73</v>
      </c>
      <c r="K92" s="52">
        <v>284</v>
      </c>
      <c r="L92" s="52">
        <v>816</v>
      </c>
      <c r="M92" s="52">
        <v>7</v>
      </c>
      <c r="N92" s="52">
        <v>641</v>
      </c>
      <c r="O92" s="52">
        <v>676</v>
      </c>
      <c r="P92" s="52">
        <v>522</v>
      </c>
      <c r="Q92" s="52">
        <v>135</v>
      </c>
      <c r="R92" s="52">
        <v>225</v>
      </c>
      <c r="S92" s="52">
        <v>419</v>
      </c>
      <c r="T92" s="52">
        <v>388</v>
      </c>
      <c r="U92" s="52">
        <v>344</v>
      </c>
      <c r="V92" s="52">
        <v>571</v>
      </c>
      <c r="W92" s="52">
        <v>795</v>
      </c>
      <c r="X92" s="52">
        <v>909</v>
      </c>
      <c r="Y92" s="52">
        <v>1320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11362</v>
      </c>
      <c r="D96" s="52">
        <v>18424</v>
      </c>
      <c r="E96" s="52">
        <v>18539</v>
      </c>
      <c r="F96" s="52">
        <v>21917</v>
      </c>
      <c r="G96" s="52">
        <v>25768</v>
      </c>
      <c r="H96" s="52">
        <v>23174</v>
      </c>
      <c r="I96" s="52">
        <v>16382</v>
      </c>
      <c r="J96" s="52">
        <v>15185</v>
      </c>
      <c r="K96" s="52">
        <v>17543</v>
      </c>
      <c r="L96" s="52">
        <v>12738</v>
      </c>
      <c r="M96" s="52">
        <v>1423</v>
      </c>
      <c r="N96" s="52">
        <v>17316</v>
      </c>
      <c r="O96" s="52">
        <v>17399</v>
      </c>
      <c r="P96" s="52">
        <v>25276</v>
      </c>
      <c r="Q96" s="52">
        <v>17072</v>
      </c>
      <c r="R96" s="52">
        <v>15965</v>
      </c>
      <c r="S96" s="52">
        <v>12220</v>
      </c>
      <c r="T96" s="52">
        <v>4129</v>
      </c>
      <c r="U96" s="52">
        <v>8718</v>
      </c>
      <c r="V96" s="52">
        <v>20872</v>
      </c>
      <c r="W96" s="52">
        <v>20872</v>
      </c>
      <c r="X96" s="52">
        <v>19261</v>
      </c>
      <c r="Y96" s="52">
        <v>17238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59990</v>
      </c>
      <c r="D101" s="52">
        <v>63791</v>
      </c>
      <c r="E101" s="52">
        <v>66609</v>
      </c>
      <c r="F101" s="52">
        <v>62963</v>
      </c>
      <c r="G101" s="52">
        <v>56791</v>
      </c>
      <c r="H101" s="52">
        <v>45522</v>
      </c>
      <c r="I101" s="52">
        <v>39641</v>
      </c>
      <c r="J101" s="52">
        <v>56226</v>
      </c>
      <c r="K101" s="52">
        <v>67751</v>
      </c>
      <c r="L101" s="52">
        <v>63685</v>
      </c>
      <c r="M101" s="52">
        <v>69962</v>
      </c>
      <c r="N101" s="52">
        <v>59508</v>
      </c>
      <c r="O101" s="52">
        <v>41047</v>
      </c>
      <c r="P101" s="52">
        <v>30797</v>
      </c>
      <c r="Q101" s="52">
        <v>33726</v>
      </c>
      <c r="R101" s="52">
        <v>57914</v>
      </c>
      <c r="S101" s="52">
        <v>84654</v>
      </c>
      <c r="T101" s="52">
        <v>68775</v>
      </c>
      <c r="U101" s="52">
        <v>52156</v>
      </c>
      <c r="V101" s="52">
        <v>40073</v>
      </c>
      <c r="W101" s="52">
        <v>31607</v>
      </c>
      <c r="X101" s="52">
        <v>31360</v>
      </c>
      <c r="Y101" s="52">
        <v>38119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1791</v>
      </c>
      <c r="D102" s="52">
        <v>1972</v>
      </c>
      <c r="E102" s="52">
        <v>2853</v>
      </c>
      <c r="F102" s="52">
        <v>10056</v>
      </c>
      <c r="G102" s="52">
        <v>13502</v>
      </c>
      <c r="H102" s="52">
        <v>13841</v>
      </c>
      <c r="I102" s="52">
        <v>5367</v>
      </c>
      <c r="J102" s="52">
        <v>223</v>
      </c>
      <c r="K102" s="52">
        <v>675</v>
      </c>
      <c r="L102" s="52">
        <v>2457</v>
      </c>
      <c r="M102" s="52">
        <v>1346</v>
      </c>
      <c r="N102" s="52">
        <v>6972</v>
      </c>
      <c r="O102" s="52">
        <v>14510</v>
      </c>
      <c r="P102" s="52">
        <v>6750</v>
      </c>
      <c r="Q102" s="52">
        <v>4962</v>
      </c>
      <c r="R102" s="52">
        <v>319</v>
      </c>
      <c r="S102" s="52">
        <v>6766</v>
      </c>
      <c r="T102" s="52">
        <v>4384</v>
      </c>
      <c r="U102" s="52">
        <v>4842</v>
      </c>
      <c r="V102" s="52">
        <v>466</v>
      </c>
      <c r="W102" s="52">
        <v>5659</v>
      </c>
      <c r="X102" s="52">
        <v>14519</v>
      </c>
      <c r="Y102" s="52">
        <v>29683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1024</v>
      </c>
      <c r="D103" s="36">
        <v>1505</v>
      </c>
      <c r="E103" s="36">
        <v>1654</v>
      </c>
      <c r="F103" s="36">
        <v>4288</v>
      </c>
      <c r="G103" s="36">
        <v>6836</v>
      </c>
      <c r="H103" s="36">
        <v>10640</v>
      </c>
      <c r="I103" s="36">
        <v>10734</v>
      </c>
      <c r="J103" s="36">
        <v>617</v>
      </c>
      <c r="K103" s="36">
        <v>602</v>
      </c>
      <c r="L103" s="36">
        <v>310</v>
      </c>
      <c r="M103" s="36">
        <v>951</v>
      </c>
      <c r="N103" s="36">
        <v>4192</v>
      </c>
      <c r="O103" s="36">
        <v>11207</v>
      </c>
      <c r="P103" s="36">
        <v>7632</v>
      </c>
      <c r="Q103" s="36">
        <v>9525</v>
      </c>
      <c r="R103" s="36">
        <v>451</v>
      </c>
      <c r="S103" s="36">
        <v>9835</v>
      </c>
      <c r="T103" s="36">
        <v>2224</v>
      </c>
      <c r="U103" s="36">
        <v>6978</v>
      </c>
      <c r="V103" s="36">
        <v>212</v>
      </c>
      <c r="W103" s="36">
        <v>3983</v>
      </c>
      <c r="X103" s="36">
        <v>6724</v>
      </c>
      <c r="Y103" s="36">
        <v>6278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29307</v>
      </c>
      <c r="D126" s="52">
        <v>21448</v>
      </c>
      <c r="E126" s="52">
        <v>23179</v>
      </c>
      <c r="F126" s="52">
        <v>17989</v>
      </c>
      <c r="G126" s="52">
        <v>22008</v>
      </c>
      <c r="H126" s="52">
        <v>21580</v>
      </c>
      <c r="I126" s="52">
        <v>22118</v>
      </c>
      <c r="J126" s="52">
        <v>32215</v>
      </c>
      <c r="K126" s="52">
        <v>41897</v>
      </c>
      <c r="L126" s="52">
        <v>26075</v>
      </c>
      <c r="M126" s="52">
        <v>41945</v>
      </c>
      <c r="N126" s="52">
        <v>35360</v>
      </c>
      <c r="O126" s="52">
        <v>35920</v>
      </c>
      <c r="P126" s="52">
        <v>16805</v>
      </c>
      <c r="Q126" s="52">
        <v>7135</v>
      </c>
      <c r="R126" s="52">
        <v>17692</v>
      </c>
      <c r="S126" s="52">
        <v>38173</v>
      </c>
      <c r="T126" s="52">
        <v>30385</v>
      </c>
      <c r="U126" s="52">
        <v>37884</v>
      </c>
      <c r="V126" s="52">
        <v>20391</v>
      </c>
      <c r="W126" s="52">
        <v>36498</v>
      </c>
      <c r="X126" s="52">
        <v>27846</v>
      </c>
      <c r="Y126" s="52">
        <v>30289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8</v>
      </c>
      <c r="D129" s="52">
        <v>11</v>
      </c>
      <c r="E129" s="52">
        <v>31</v>
      </c>
      <c r="F129" s="52">
        <v>45</v>
      </c>
      <c r="G129" s="52">
        <v>54</v>
      </c>
      <c r="H129" s="52">
        <v>248</v>
      </c>
      <c r="I129" s="52">
        <v>242</v>
      </c>
      <c r="J129" s="52">
        <v>320</v>
      </c>
      <c r="K129" s="52">
        <v>329</v>
      </c>
      <c r="L129" s="52">
        <v>325</v>
      </c>
      <c r="M129" s="52">
        <v>470</v>
      </c>
      <c r="N129" s="52">
        <v>459</v>
      </c>
      <c r="O129" s="52">
        <v>626</v>
      </c>
      <c r="P129" s="52">
        <v>583</v>
      </c>
      <c r="Q129" s="52">
        <v>495</v>
      </c>
      <c r="R129" s="52">
        <v>535</v>
      </c>
      <c r="S129" s="52">
        <v>663</v>
      </c>
      <c r="T129" s="52">
        <v>734</v>
      </c>
      <c r="U129" s="52">
        <v>860</v>
      </c>
      <c r="V129" s="52">
        <v>1154</v>
      </c>
      <c r="W129" s="52">
        <v>1137</v>
      </c>
      <c r="X129" s="52">
        <v>2118</v>
      </c>
      <c r="Y129" s="52">
        <v>565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27141</v>
      </c>
      <c r="D131" s="52">
        <v>22486</v>
      </c>
      <c r="E131" s="52">
        <v>22429</v>
      </c>
      <c r="F131" s="52">
        <v>20243</v>
      </c>
      <c r="G131" s="52">
        <v>24302</v>
      </c>
      <c r="H131" s="52">
        <v>11782</v>
      </c>
      <c r="I131" s="52">
        <v>18684</v>
      </c>
      <c r="J131" s="52">
        <v>28198</v>
      </c>
      <c r="K131" s="52">
        <v>38926</v>
      </c>
      <c r="L131" s="52">
        <v>30936</v>
      </c>
      <c r="M131" s="52">
        <v>41956</v>
      </c>
      <c r="N131" s="52">
        <v>40978</v>
      </c>
      <c r="O131" s="52">
        <v>38111</v>
      </c>
      <c r="P131" s="52">
        <v>21218</v>
      </c>
      <c r="Q131" s="52">
        <v>12022</v>
      </c>
      <c r="R131" s="52">
        <v>18360</v>
      </c>
      <c r="S131" s="52">
        <v>38344</v>
      </c>
      <c r="T131" s="52">
        <v>23475</v>
      </c>
      <c r="U131" s="52">
        <v>31150</v>
      </c>
      <c r="V131" s="52">
        <v>14607</v>
      </c>
      <c r="W131" s="52">
        <v>38024</v>
      </c>
      <c r="X131" s="52">
        <v>30414</v>
      </c>
      <c r="Y131" s="52">
        <v>34637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3540</v>
      </c>
      <c r="D135" s="52">
        <v>341</v>
      </c>
      <c r="E135" s="52">
        <v>2169</v>
      </c>
      <c r="F135" s="52">
        <v>0</v>
      </c>
      <c r="G135" s="52">
        <v>0</v>
      </c>
      <c r="H135" s="52">
        <v>10287</v>
      </c>
      <c r="I135" s="52">
        <v>4177</v>
      </c>
      <c r="J135" s="52">
        <v>5200</v>
      </c>
      <c r="K135" s="52">
        <v>4803</v>
      </c>
      <c r="L135" s="52">
        <v>0</v>
      </c>
      <c r="M135" s="52">
        <v>480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2</v>
      </c>
      <c r="T135" s="52">
        <v>6912</v>
      </c>
      <c r="U135" s="52">
        <v>6782</v>
      </c>
      <c r="V135" s="52">
        <v>5882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40150</v>
      </c>
      <c r="D140" s="52">
        <v>31404</v>
      </c>
      <c r="E140" s="52">
        <v>36651</v>
      </c>
      <c r="F140" s="52">
        <v>38429</v>
      </c>
      <c r="G140" s="52">
        <v>41771</v>
      </c>
      <c r="H140" s="52">
        <v>39090</v>
      </c>
      <c r="I140" s="52">
        <v>13024</v>
      </c>
      <c r="J140" s="52">
        <v>12379</v>
      </c>
      <c r="K140" s="52">
        <v>33657</v>
      </c>
      <c r="L140" s="52">
        <v>40480</v>
      </c>
      <c r="M140" s="52">
        <v>36215</v>
      </c>
      <c r="N140" s="52">
        <v>34580</v>
      </c>
      <c r="O140" s="52">
        <v>33220</v>
      </c>
      <c r="P140" s="52">
        <v>20068</v>
      </c>
      <c r="Q140" s="52">
        <v>11745</v>
      </c>
      <c r="R140" s="52">
        <v>22151</v>
      </c>
      <c r="S140" s="52">
        <v>29410</v>
      </c>
      <c r="T140" s="52">
        <v>40077</v>
      </c>
      <c r="U140" s="52">
        <v>28504</v>
      </c>
      <c r="V140" s="52">
        <v>32558</v>
      </c>
      <c r="W140" s="52">
        <v>35419</v>
      </c>
      <c r="X140" s="52">
        <v>32540</v>
      </c>
      <c r="Y140" s="52">
        <v>42781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22955</v>
      </c>
      <c r="D141" s="36">
        <v>23959</v>
      </c>
      <c r="E141" s="36">
        <v>21240</v>
      </c>
      <c r="F141" s="36">
        <v>16387</v>
      </c>
      <c r="G141" s="36">
        <v>21145</v>
      </c>
      <c r="H141" s="36">
        <v>30051</v>
      </c>
      <c r="I141" s="36">
        <v>26051</v>
      </c>
      <c r="J141" s="36">
        <v>34439</v>
      </c>
      <c r="K141" s="36">
        <v>30048</v>
      </c>
      <c r="L141" s="36">
        <v>5111</v>
      </c>
      <c r="M141" s="36">
        <v>25646</v>
      </c>
      <c r="N141" s="36">
        <v>20806</v>
      </c>
      <c r="O141" s="36">
        <v>25664</v>
      </c>
      <c r="P141" s="36">
        <v>22698</v>
      </c>
      <c r="Q141" s="36">
        <v>22538</v>
      </c>
      <c r="R141" s="36">
        <v>30573</v>
      </c>
      <c r="S141" s="36">
        <v>42746</v>
      </c>
      <c r="T141" s="36">
        <v>20348</v>
      </c>
      <c r="U141" s="36">
        <v>41056</v>
      </c>
      <c r="V141" s="36">
        <v>14712</v>
      </c>
      <c r="W141" s="36">
        <v>24985</v>
      </c>
      <c r="X141" s="36">
        <v>15076</v>
      </c>
      <c r="Y141" s="36">
        <v>9049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63</v>
      </c>
      <c r="S145" s="52">
        <v>66</v>
      </c>
      <c r="T145" s="52">
        <v>100</v>
      </c>
      <c r="U145" s="52">
        <v>118</v>
      </c>
      <c r="V145" s="52">
        <v>117</v>
      </c>
      <c r="W145" s="52">
        <v>83</v>
      </c>
      <c r="X145" s="52">
        <v>62</v>
      </c>
      <c r="Y145" s="52">
        <v>24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3</v>
      </c>
      <c r="T147" s="52">
        <v>5</v>
      </c>
      <c r="U147" s="52">
        <v>6</v>
      </c>
      <c r="V147" s="52">
        <v>9</v>
      </c>
      <c r="W147" s="52">
        <v>9</v>
      </c>
      <c r="X147" s="52">
        <v>9</v>
      </c>
      <c r="Y147" s="52">
        <v>4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6</v>
      </c>
      <c r="U149" s="52">
        <v>3</v>
      </c>
      <c r="V149" s="52">
        <v>1</v>
      </c>
      <c r="W149" s="52">
        <v>2</v>
      </c>
      <c r="X149" s="52">
        <v>2</v>
      </c>
      <c r="Y149" s="52">
        <v>2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63</v>
      </c>
      <c r="S153" s="52">
        <v>64</v>
      </c>
      <c r="T153" s="52">
        <v>94</v>
      </c>
      <c r="U153" s="52">
        <v>117</v>
      </c>
      <c r="V153" s="52">
        <v>123</v>
      </c>
      <c r="W153" s="52">
        <v>97</v>
      </c>
      <c r="X153" s="52">
        <v>84</v>
      </c>
      <c r="Y153" s="52">
        <v>74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26</v>
      </c>
      <c r="S158" s="52">
        <v>25</v>
      </c>
      <c r="T158" s="52">
        <v>66</v>
      </c>
      <c r="U158" s="52">
        <v>48</v>
      </c>
      <c r="V158" s="52">
        <v>85</v>
      </c>
      <c r="W158" s="52">
        <v>57</v>
      </c>
      <c r="X158" s="52">
        <v>59</v>
      </c>
      <c r="Y158" s="52">
        <v>60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37</v>
      </c>
      <c r="S159" s="36">
        <v>41</v>
      </c>
      <c r="T159" s="36">
        <v>34</v>
      </c>
      <c r="U159" s="36">
        <v>72</v>
      </c>
      <c r="V159" s="36">
        <v>39</v>
      </c>
      <c r="W159" s="36">
        <v>37</v>
      </c>
      <c r="X159" s="36">
        <v>28</v>
      </c>
      <c r="Y159" s="36">
        <v>11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10</v>
      </c>
      <c r="D163" s="52">
        <v>23</v>
      </c>
      <c r="E163" s="52">
        <v>26</v>
      </c>
      <c r="F163" s="52">
        <v>39</v>
      </c>
      <c r="G163" s="52">
        <v>60</v>
      </c>
      <c r="H163" s="52">
        <v>91</v>
      </c>
      <c r="I163" s="52">
        <v>107</v>
      </c>
      <c r="J163" s="52">
        <v>64</v>
      </c>
      <c r="K163" s="52">
        <v>47</v>
      </c>
      <c r="L163" s="52">
        <v>228</v>
      </c>
      <c r="M163" s="52">
        <v>396</v>
      </c>
      <c r="N163" s="52">
        <v>1031</v>
      </c>
      <c r="O163" s="52">
        <v>681</v>
      </c>
      <c r="P163" s="52">
        <v>59</v>
      </c>
      <c r="Q163" s="52">
        <v>48</v>
      </c>
      <c r="R163" s="52">
        <v>78</v>
      </c>
      <c r="S163" s="52">
        <v>109</v>
      </c>
      <c r="T163" s="52">
        <v>228</v>
      </c>
      <c r="U163" s="52">
        <v>289</v>
      </c>
      <c r="V163" s="52">
        <v>186</v>
      </c>
      <c r="W163" s="52">
        <v>209</v>
      </c>
      <c r="X163" s="52">
        <v>64</v>
      </c>
      <c r="Y163" s="52">
        <v>160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2</v>
      </c>
      <c r="K165" s="52">
        <v>1</v>
      </c>
      <c r="L165" s="52">
        <v>2</v>
      </c>
      <c r="M165" s="52">
        <v>5</v>
      </c>
      <c r="N165" s="52">
        <v>13</v>
      </c>
      <c r="O165" s="52">
        <v>19</v>
      </c>
      <c r="P165" s="52">
        <v>18</v>
      </c>
      <c r="Q165" s="52">
        <v>10</v>
      </c>
      <c r="R165" s="52">
        <v>5</v>
      </c>
      <c r="S165" s="52">
        <v>6</v>
      </c>
      <c r="T165" s="52">
        <v>10</v>
      </c>
      <c r="U165" s="52">
        <v>14</v>
      </c>
      <c r="V165" s="52">
        <v>18</v>
      </c>
      <c r="W165" s="52">
        <v>19</v>
      </c>
      <c r="X165" s="52">
        <v>15</v>
      </c>
      <c r="Y165" s="52">
        <v>8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1</v>
      </c>
      <c r="F167" s="52">
        <v>1</v>
      </c>
      <c r="G167" s="52">
        <v>2</v>
      </c>
      <c r="H167" s="52">
        <v>3</v>
      </c>
      <c r="I167" s="52">
        <v>1</v>
      </c>
      <c r="J167" s="52">
        <v>0</v>
      </c>
      <c r="K167" s="52">
        <v>0</v>
      </c>
      <c r="L167" s="52">
        <v>13</v>
      </c>
      <c r="M167" s="52">
        <v>2</v>
      </c>
      <c r="N167" s="52">
        <v>37</v>
      </c>
      <c r="O167" s="52">
        <v>24</v>
      </c>
      <c r="P167" s="52">
        <v>1</v>
      </c>
      <c r="Q167" s="52">
        <v>0</v>
      </c>
      <c r="R167" s="52">
        <v>1</v>
      </c>
      <c r="S167" s="52">
        <v>9</v>
      </c>
      <c r="T167" s="52">
        <v>50</v>
      </c>
      <c r="U167" s="52">
        <v>26</v>
      </c>
      <c r="V167" s="52">
        <v>15</v>
      </c>
      <c r="W167" s="52">
        <v>12</v>
      </c>
      <c r="X167" s="52">
        <v>2</v>
      </c>
      <c r="Y167" s="52">
        <v>12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14</v>
      </c>
      <c r="D171" s="52">
        <v>28</v>
      </c>
      <c r="E171" s="52">
        <v>29</v>
      </c>
      <c r="F171" s="52">
        <v>41</v>
      </c>
      <c r="G171" s="52">
        <v>65</v>
      </c>
      <c r="H171" s="52">
        <v>99</v>
      </c>
      <c r="I171" s="52">
        <v>113</v>
      </c>
      <c r="J171" s="52">
        <v>78</v>
      </c>
      <c r="K171" s="52">
        <v>71</v>
      </c>
      <c r="L171" s="52">
        <v>249</v>
      </c>
      <c r="M171" s="52">
        <v>439</v>
      </c>
      <c r="N171" s="52">
        <v>1056</v>
      </c>
      <c r="O171" s="52">
        <v>731</v>
      </c>
      <c r="P171" s="52">
        <v>169</v>
      </c>
      <c r="Q171" s="52">
        <v>169</v>
      </c>
      <c r="R171" s="52">
        <v>289</v>
      </c>
      <c r="S171" s="52">
        <v>400</v>
      </c>
      <c r="T171" s="52">
        <v>573</v>
      </c>
      <c r="U171" s="52">
        <v>750</v>
      </c>
      <c r="V171" s="52">
        <v>674</v>
      </c>
      <c r="W171" s="52">
        <v>454</v>
      </c>
      <c r="X171" s="52">
        <v>147</v>
      </c>
      <c r="Y171" s="52">
        <v>261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9</v>
      </c>
      <c r="D176" s="52">
        <v>15</v>
      </c>
      <c r="E176" s="52">
        <v>19</v>
      </c>
      <c r="F176" s="52">
        <v>29</v>
      </c>
      <c r="G176" s="52">
        <v>44</v>
      </c>
      <c r="H176" s="52">
        <v>57</v>
      </c>
      <c r="I176" s="52">
        <v>37</v>
      </c>
      <c r="J176" s="52">
        <v>21</v>
      </c>
      <c r="K176" s="52">
        <v>41</v>
      </c>
      <c r="L176" s="52">
        <v>233</v>
      </c>
      <c r="M176" s="52">
        <v>262</v>
      </c>
      <c r="N176" s="52">
        <v>678</v>
      </c>
      <c r="O176" s="52">
        <v>428</v>
      </c>
      <c r="P176" s="52">
        <v>74</v>
      </c>
      <c r="Q176" s="52">
        <v>52</v>
      </c>
      <c r="R176" s="52">
        <v>119</v>
      </c>
      <c r="S176" s="52">
        <v>160</v>
      </c>
      <c r="T176" s="52">
        <v>423</v>
      </c>
      <c r="U176" s="52">
        <v>307</v>
      </c>
      <c r="V176" s="52">
        <v>479</v>
      </c>
      <c r="W176" s="52">
        <v>282</v>
      </c>
      <c r="X176" s="52">
        <v>104</v>
      </c>
      <c r="Y176" s="52">
        <v>244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6</v>
      </c>
      <c r="D177" s="36">
        <v>11</v>
      </c>
      <c r="E177" s="36">
        <v>12</v>
      </c>
      <c r="F177" s="36">
        <v>13</v>
      </c>
      <c r="G177" s="36">
        <v>22</v>
      </c>
      <c r="H177" s="36">
        <v>42</v>
      </c>
      <c r="I177" s="36">
        <v>79</v>
      </c>
      <c r="J177" s="36">
        <v>58</v>
      </c>
      <c r="K177" s="36">
        <v>32</v>
      </c>
      <c r="L177" s="36">
        <v>26</v>
      </c>
      <c r="M177" s="36">
        <v>182</v>
      </c>
      <c r="N177" s="36">
        <v>410</v>
      </c>
      <c r="O177" s="36">
        <v>333</v>
      </c>
      <c r="P177" s="36">
        <v>88</v>
      </c>
      <c r="Q177" s="36">
        <v>114</v>
      </c>
      <c r="R177" s="36">
        <v>176</v>
      </c>
      <c r="S177" s="36">
        <v>246</v>
      </c>
      <c r="T177" s="36">
        <v>207</v>
      </c>
      <c r="U177" s="36">
        <v>457</v>
      </c>
      <c r="V177" s="36">
        <v>212</v>
      </c>
      <c r="W177" s="36">
        <v>189</v>
      </c>
      <c r="X177" s="36">
        <v>44</v>
      </c>
      <c r="Y177" s="36">
        <v>39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247</v>
      </c>
      <c r="D5" s="52">
        <v>274</v>
      </c>
      <c r="E5" s="52">
        <v>148</v>
      </c>
      <c r="F5" s="52">
        <v>296</v>
      </c>
      <c r="G5" s="52">
        <v>360</v>
      </c>
      <c r="H5" s="52">
        <v>360</v>
      </c>
      <c r="I5" s="52">
        <v>347</v>
      </c>
      <c r="J5" s="52">
        <v>511</v>
      </c>
      <c r="K5" s="52">
        <v>467</v>
      </c>
      <c r="L5" s="52">
        <v>374</v>
      </c>
      <c r="M5" s="52">
        <v>302</v>
      </c>
      <c r="N5" s="52">
        <v>174</v>
      </c>
      <c r="O5" s="52">
        <v>0</v>
      </c>
      <c r="P5" s="52">
        <v>0</v>
      </c>
      <c r="Q5" s="52">
        <v>153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53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1</v>
      </c>
      <c r="G8" s="52">
        <v>1</v>
      </c>
      <c r="H8" s="52">
        <v>2</v>
      </c>
      <c r="I8" s="52">
        <v>4</v>
      </c>
      <c r="J8" s="52">
        <v>8</v>
      </c>
      <c r="K8" s="52">
        <v>7</v>
      </c>
      <c r="L8" s="52">
        <v>9</v>
      </c>
      <c r="M8" s="52">
        <v>8</v>
      </c>
      <c r="N8" s="52">
        <v>4</v>
      </c>
      <c r="O8" s="52">
        <v>0</v>
      </c>
      <c r="P8" s="52">
        <v>0</v>
      </c>
      <c r="Q8" s="52">
        <v>3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119</v>
      </c>
      <c r="D10" s="52">
        <v>132</v>
      </c>
      <c r="E10" s="52">
        <v>67</v>
      </c>
      <c r="F10" s="52">
        <v>134</v>
      </c>
      <c r="G10" s="52">
        <v>90</v>
      </c>
      <c r="H10" s="52">
        <v>78</v>
      </c>
      <c r="I10" s="52">
        <v>191</v>
      </c>
      <c r="J10" s="52">
        <v>319</v>
      </c>
      <c r="K10" s="52">
        <v>428</v>
      </c>
      <c r="L10" s="52">
        <v>194</v>
      </c>
      <c r="M10" s="52">
        <v>92</v>
      </c>
      <c r="N10" s="52">
        <v>36</v>
      </c>
      <c r="O10" s="52">
        <v>0</v>
      </c>
      <c r="P10" s="52">
        <v>0</v>
      </c>
      <c r="Q10" s="52">
        <v>26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7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8</v>
      </c>
      <c r="D11" s="52">
        <v>4</v>
      </c>
      <c r="E11" s="52">
        <v>3</v>
      </c>
      <c r="F11" s="52">
        <v>6</v>
      </c>
      <c r="G11" s="52">
        <v>9</v>
      </c>
      <c r="H11" s="52">
        <v>9</v>
      </c>
      <c r="I11" s="52">
        <v>2</v>
      </c>
      <c r="J11" s="52">
        <v>1</v>
      </c>
      <c r="K11" s="52">
        <v>1</v>
      </c>
      <c r="L11" s="52">
        <v>11</v>
      </c>
      <c r="M11" s="52">
        <v>1</v>
      </c>
      <c r="N11" s="52">
        <v>5</v>
      </c>
      <c r="O11" s="52">
        <v>0</v>
      </c>
      <c r="P11" s="52">
        <v>0</v>
      </c>
      <c r="Q11" s="52">
        <v>1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3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120</v>
      </c>
      <c r="D15" s="52">
        <v>138</v>
      </c>
      <c r="E15" s="52">
        <v>78</v>
      </c>
      <c r="F15" s="52">
        <v>156</v>
      </c>
      <c r="G15" s="52">
        <v>261</v>
      </c>
      <c r="H15" s="52">
        <v>273</v>
      </c>
      <c r="I15" s="52">
        <v>154</v>
      </c>
      <c r="J15" s="52">
        <v>191</v>
      </c>
      <c r="K15" s="52">
        <v>38</v>
      </c>
      <c r="L15" s="52">
        <v>169</v>
      </c>
      <c r="M15" s="52">
        <v>209</v>
      </c>
      <c r="N15" s="52">
        <v>133</v>
      </c>
      <c r="O15" s="52">
        <v>0</v>
      </c>
      <c r="P15" s="52">
        <v>0</v>
      </c>
      <c r="Q15" s="52">
        <v>126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43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1</v>
      </c>
      <c r="K20" s="52">
        <v>1</v>
      </c>
      <c r="L20" s="52">
        <v>1</v>
      </c>
      <c r="M20" s="52">
        <v>1</v>
      </c>
      <c r="N20" s="52">
        <v>1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157</v>
      </c>
      <c r="D21" s="52">
        <v>155</v>
      </c>
      <c r="E21" s="52">
        <v>94</v>
      </c>
      <c r="F21" s="52">
        <v>208</v>
      </c>
      <c r="G21" s="52">
        <v>239</v>
      </c>
      <c r="H21" s="52">
        <v>204</v>
      </c>
      <c r="I21" s="52">
        <v>116</v>
      </c>
      <c r="J21" s="52">
        <v>135</v>
      </c>
      <c r="K21" s="52">
        <v>246</v>
      </c>
      <c r="L21" s="52">
        <v>331</v>
      </c>
      <c r="M21" s="52">
        <v>176</v>
      </c>
      <c r="N21" s="52">
        <v>108</v>
      </c>
      <c r="O21" s="52">
        <v>0</v>
      </c>
      <c r="P21" s="52">
        <v>0</v>
      </c>
      <c r="Q21" s="52">
        <v>52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44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90</v>
      </c>
      <c r="D22" s="36">
        <v>119</v>
      </c>
      <c r="E22" s="36">
        <v>54</v>
      </c>
      <c r="F22" s="36">
        <v>88</v>
      </c>
      <c r="G22" s="36">
        <v>121</v>
      </c>
      <c r="H22" s="36">
        <v>156</v>
      </c>
      <c r="I22" s="36">
        <v>231</v>
      </c>
      <c r="J22" s="36">
        <v>375</v>
      </c>
      <c r="K22" s="36">
        <v>220</v>
      </c>
      <c r="L22" s="36">
        <v>42</v>
      </c>
      <c r="M22" s="36">
        <v>125</v>
      </c>
      <c r="N22" s="36">
        <v>65</v>
      </c>
      <c r="O22" s="36">
        <v>0</v>
      </c>
      <c r="P22" s="36">
        <v>0</v>
      </c>
      <c r="Q22" s="36">
        <v>101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9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40</v>
      </c>
      <c r="D26" s="52">
        <v>50</v>
      </c>
      <c r="E26" s="52">
        <v>45</v>
      </c>
      <c r="F26" s="52">
        <v>49</v>
      </c>
      <c r="G26" s="52">
        <v>51</v>
      </c>
      <c r="H26" s="52">
        <v>40</v>
      </c>
      <c r="I26" s="52">
        <v>27</v>
      </c>
      <c r="J26" s="52">
        <v>10</v>
      </c>
      <c r="K26" s="52">
        <v>0</v>
      </c>
      <c r="L26" s="52">
        <v>21</v>
      </c>
      <c r="M26" s="52">
        <v>39</v>
      </c>
      <c r="N26" s="52">
        <v>53</v>
      </c>
      <c r="O26" s="52">
        <v>50</v>
      </c>
      <c r="P26" s="52">
        <v>39</v>
      </c>
      <c r="Q26" s="52">
        <v>58</v>
      </c>
      <c r="R26" s="52">
        <v>28</v>
      </c>
      <c r="S26" s="52">
        <v>11</v>
      </c>
      <c r="T26" s="52">
        <v>10</v>
      </c>
      <c r="U26" s="52">
        <v>24</v>
      </c>
      <c r="V26" s="52">
        <v>60</v>
      </c>
      <c r="W26" s="52">
        <v>74</v>
      </c>
      <c r="X26" s="52">
        <v>101</v>
      </c>
      <c r="Y26" s="52">
        <v>221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1</v>
      </c>
      <c r="N29" s="52">
        <v>1</v>
      </c>
      <c r="O29" s="52">
        <v>1</v>
      </c>
      <c r="P29" s="52">
        <v>1</v>
      </c>
      <c r="Q29" s="52">
        <v>1</v>
      </c>
      <c r="R29" s="52">
        <v>1</v>
      </c>
      <c r="S29" s="52">
        <v>0</v>
      </c>
      <c r="T29" s="52">
        <v>0</v>
      </c>
      <c r="U29" s="52">
        <v>1</v>
      </c>
      <c r="V29" s="52">
        <v>3</v>
      </c>
      <c r="W29" s="52">
        <v>3</v>
      </c>
      <c r="X29" s="52">
        <v>10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3</v>
      </c>
      <c r="D31" s="52">
        <v>1</v>
      </c>
      <c r="E31" s="52">
        <v>2</v>
      </c>
      <c r="F31" s="52">
        <v>2</v>
      </c>
      <c r="G31" s="52">
        <v>2</v>
      </c>
      <c r="H31" s="52">
        <v>1</v>
      </c>
      <c r="I31" s="52">
        <v>0</v>
      </c>
      <c r="J31" s="52">
        <v>0</v>
      </c>
      <c r="K31" s="52">
        <v>0</v>
      </c>
      <c r="L31" s="52">
        <v>1</v>
      </c>
      <c r="M31" s="52">
        <v>0</v>
      </c>
      <c r="N31" s="52">
        <v>2</v>
      </c>
      <c r="O31" s="52">
        <v>2</v>
      </c>
      <c r="P31" s="52">
        <v>1</v>
      </c>
      <c r="Q31" s="52">
        <v>0</v>
      </c>
      <c r="R31" s="52">
        <v>0</v>
      </c>
      <c r="S31" s="52">
        <v>0</v>
      </c>
      <c r="T31" s="52">
        <v>1</v>
      </c>
      <c r="U31" s="52">
        <v>1</v>
      </c>
      <c r="V31" s="52">
        <v>2</v>
      </c>
      <c r="W31" s="52">
        <v>3</v>
      </c>
      <c r="X31" s="52">
        <v>5</v>
      </c>
      <c r="Y31" s="52">
        <v>16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37</v>
      </c>
      <c r="D35" s="52">
        <v>49</v>
      </c>
      <c r="E35" s="52">
        <v>43</v>
      </c>
      <c r="F35" s="52">
        <v>47</v>
      </c>
      <c r="G35" s="52">
        <v>49</v>
      </c>
      <c r="H35" s="52">
        <v>39</v>
      </c>
      <c r="I35" s="52">
        <v>27</v>
      </c>
      <c r="J35" s="52">
        <v>10</v>
      </c>
      <c r="K35" s="52">
        <v>0</v>
      </c>
      <c r="L35" s="52">
        <v>20</v>
      </c>
      <c r="M35" s="52">
        <v>39</v>
      </c>
      <c r="N35" s="52">
        <v>51</v>
      </c>
      <c r="O35" s="52">
        <v>48</v>
      </c>
      <c r="P35" s="52">
        <v>38</v>
      </c>
      <c r="Q35" s="52">
        <v>58</v>
      </c>
      <c r="R35" s="52">
        <v>28</v>
      </c>
      <c r="S35" s="52">
        <v>11</v>
      </c>
      <c r="T35" s="52">
        <v>9</v>
      </c>
      <c r="U35" s="52">
        <v>23</v>
      </c>
      <c r="V35" s="52">
        <v>58</v>
      </c>
      <c r="W35" s="52">
        <v>71</v>
      </c>
      <c r="X35" s="52">
        <v>96</v>
      </c>
      <c r="Y35" s="52">
        <v>205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25</v>
      </c>
      <c r="D40" s="52">
        <v>28</v>
      </c>
      <c r="E40" s="52">
        <v>28</v>
      </c>
      <c r="F40" s="52">
        <v>34</v>
      </c>
      <c r="G40" s="52">
        <v>34</v>
      </c>
      <c r="H40" s="52">
        <v>23</v>
      </c>
      <c r="I40" s="52">
        <v>9</v>
      </c>
      <c r="J40" s="52">
        <v>3</v>
      </c>
      <c r="K40" s="52">
        <v>0</v>
      </c>
      <c r="L40" s="52">
        <v>19</v>
      </c>
      <c r="M40" s="52">
        <v>23</v>
      </c>
      <c r="N40" s="52">
        <v>33</v>
      </c>
      <c r="O40" s="52">
        <v>28</v>
      </c>
      <c r="P40" s="52">
        <v>18</v>
      </c>
      <c r="Q40" s="52">
        <v>20</v>
      </c>
      <c r="R40" s="52">
        <v>12</v>
      </c>
      <c r="S40" s="52">
        <v>4</v>
      </c>
      <c r="T40" s="52">
        <v>7</v>
      </c>
      <c r="U40" s="52">
        <v>10</v>
      </c>
      <c r="V40" s="52">
        <v>41</v>
      </c>
      <c r="W40" s="52">
        <v>43</v>
      </c>
      <c r="X40" s="52">
        <v>69</v>
      </c>
      <c r="Y40" s="52">
        <v>182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15</v>
      </c>
      <c r="D41" s="36">
        <v>22</v>
      </c>
      <c r="E41" s="36">
        <v>17</v>
      </c>
      <c r="F41" s="36">
        <v>15</v>
      </c>
      <c r="G41" s="36">
        <v>17</v>
      </c>
      <c r="H41" s="36">
        <v>17</v>
      </c>
      <c r="I41" s="36">
        <v>18</v>
      </c>
      <c r="J41" s="36">
        <v>7</v>
      </c>
      <c r="K41" s="36">
        <v>0</v>
      </c>
      <c r="L41" s="36">
        <v>2</v>
      </c>
      <c r="M41" s="36">
        <v>16</v>
      </c>
      <c r="N41" s="36">
        <v>20</v>
      </c>
      <c r="O41" s="36">
        <v>22</v>
      </c>
      <c r="P41" s="36">
        <v>21</v>
      </c>
      <c r="Q41" s="36">
        <v>38</v>
      </c>
      <c r="R41" s="36">
        <v>16</v>
      </c>
      <c r="S41" s="36">
        <v>7</v>
      </c>
      <c r="T41" s="36">
        <v>3</v>
      </c>
      <c r="U41" s="36">
        <v>14</v>
      </c>
      <c r="V41" s="36">
        <v>19</v>
      </c>
      <c r="W41" s="36">
        <v>31</v>
      </c>
      <c r="X41" s="36">
        <v>32</v>
      </c>
      <c r="Y41" s="36">
        <v>39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120</v>
      </c>
      <c r="D45" s="52">
        <v>42</v>
      </c>
      <c r="E45" s="52">
        <v>57</v>
      </c>
      <c r="F45" s="52">
        <v>159</v>
      </c>
      <c r="G45" s="52">
        <v>254</v>
      </c>
      <c r="H45" s="52">
        <v>305</v>
      </c>
      <c r="I45" s="52">
        <v>476</v>
      </c>
      <c r="J45" s="52">
        <v>823</v>
      </c>
      <c r="K45" s="52">
        <v>1819</v>
      </c>
      <c r="L45" s="52">
        <v>1192</v>
      </c>
      <c r="M45" s="52">
        <v>578</v>
      </c>
      <c r="N45" s="52">
        <v>209</v>
      </c>
      <c r="O45" s="52">
        <v>290</v>
      </c>
      <c r="P45" s="52">
        <v>623</v>
      </c>
      <c r="Q45" s="52">
        <v>1024</v>
      </c>
      <c r="R45" s="52">
        <v>610</v>
      </c>
      <c r="S45" s="52">
        <v>859</v>
      </c>
      <c r="T45" s="52">
        <v>837</v>
      </c>
      <c r="U45" s="52">
        <v>736</v>
      </c>
      <c r="V45" s="52">
        <v>676</v>
      </c>
      <c r="W45" s="52">
        <v>735</v>
      </c>
      <c r="X45" s="52">
        <v>791</v>
      </c>
      <c r="Y45" s="52">
        <v>1544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2</v>
      </c>
      <c r="I48" s="52">
        <v>5</v>
      </c>
      <c r="J48" s="52">
        <v>13</v>
      </c>
      <c r="K48" s="52">
        <v>28</v>
      </c>
      <c r="L48" s="52">
        <v>27</v>
      </c>
      <c r="M48" s="52">
        <v>15</v>
      </c>
      <c r="N48" s="52">
        <v>5</v>
      </c>
      <c r="O48" s="52">
        <v>8</v>
      </c>
      <c r="P48" s="52">
        <v>14</v>
      </c>
      <c r="Q48" s="52">
        <v>21</v>
      </c>
      <c r="R48" s="52">
        <v>17</v>
      </c>
      <c r="S48" s="52">
        <v>18</v>
      </c>
      <c r="T48" s="52">
        <v>17</v>
      </c>
      <c r="U48" s="52">
        <v>17</v>
      </c>
      <c r="V48" s="52">
        <v>36</v>
      </c>
      <c r="W48" s="52">
        <v>26</v>
      </c>
      <c r="X48" s="52">
        <v>80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113</v>
      </c>
      <c r="D50" s="52">
        <v>38</v>
      </c>
      <c r="E50" s="52">
        <v>52</v>
      </c>
      <c r="F50" s="52">
        <v>150</v>
      </c>
      <c r="G50" s="52">
        <v>242</v>
      </c>
      <c r="H50" s="52">
        <v>289</v>
      </c>
      <c r="I50" s="52">
        <v>459</v>
      </c>
      <c r="J50" s="52">
        <v>647</v>
      </c>
      <c r="K50" s="52">
        <v>1819</v>
      </c>
      <c r="L50" s="52">
        <v>1152</v>
      </c>
      <c r="M50" s="52">
        <v>568</v>
      </c>
      <c r="N50" s="52">
        <v>209</v>
      </c>
      <c r="O50" s="52">
        <v>287</v>
      </c>
      <c r="P50" s="52">
        <v>551</v>
      </c>
      <c r="Q50" s="52">
        <v>915</v>
      </c>
      <c r="R50" s="52">
        <v>514</v>
      </c>
      <c r="S50" s="52">
        <v>829</v>
      </c>
      <c r="T50" s="52">
        <v>805</v>
      </c>
      <c r="U50" s="52">
        <v>555</v>
      </c>
      <c r="V50" s="52">
        <v>654</v>
      </c>
      <c r="W50" s="52">
        <v>735</v>
      </c>
      <c r="X50" s="52">
        <v>791</v>
      </c>
      <c r="Y50" s="52">
        <v>1528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7</v>
      </c>
      <c r="D54" s="52">
        <v>4</v>
      </c>
      <c r="E54" s="52">
        <v>5</v>
      </c>
      <c r="F54" s="52">
        <v>9</v>
      </c>
      <c r="G54" s="52">
        <v>12</v>
      </c>
      <c r="H54" s="52">
        <v>16</v>
      </c>
      <c r="I54" s="52">
        <v>17</v>
      </c>
      <c r="J54" s="52">
        <v>176</v>
      </c>
      <c r="K54" s="52">
        <v>0</v>
      </c>
      <c r="L54" s="52">
        <v>40</v>
      </c>
      <c r="M54" s="52">
        <v>10</v>
      </c>
      <c r="N54" s="52">
        <v>0</v>
      </c>
      <c r="O54" s="52">
        <v>3</v>
      </c>
      <c r="P54" s="52">
        <v>72</v>
      </c>
      <c r="Q54" s="52">
        <v>109</v>
      </c>
      <c r="R54" s="52">
        <v>96</v>
      </c>
      <c r="S54" s="52">
        <v>30</v>
      </c>
      <c r="T54" s="52">
        <v>32</v>
      </c>
      <c r="U54" s="52">
        <v>181</v>
      </c>
      <c r="V54" s="52">
        <v>22</v>
      </c>
      <c r="W54" s="52">
        <v>0</v>
      </c>
      <c r="X54" s="52">
        <v>0</v>
      </c>
      <c r="Y54" s="52">
        <v>16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76</v>
      </c>
      <c r="D59" s="52">
        <v>24</v>
      </c>
      <c r="E59" s="52">
        <v>36</v>
      </c>
      <c r="F59" s="52">
        <v>111</v>
      </c>
      <c r="G59" s="52">
        <v>169</v>
      </c>
      <c r="H59" s="52">
        <v>172</v>
      </c>
      <c r="I59" s="52">
        <v>159</v>
      </c>
      <c r="J59" s="52">
        <v>218</v>
      </c>
      <c r="K59" s="52">
        <v>961</v>
      </c>
      <c r="L59" s="52">
        <v>1058</v>
      </c>
      <c r="M59" s="52">
        <v>338</v>
      </c>
      <c r="N59" s="52">
        <v>130</v>
      </c>
      <c r="O59" s="52">
        <v>164</v>
      </c>
      <c r="P59" s="52">
        <v>292</v>
      </c>
      <c r="Q59" s="52">
        <v>351</v>
      </c>
      <c r="R59" s="52">
        <v>256</v>
      </c>
      <c r="S59" s="52">
        <v>350</v>
      </c>
      <c r="T59" s="52">
        <v>555</v>
      </c>
      <c r="U59" s="52">
        <v>302</v>
      </c>
      <c r="V59" s="52">
        <v>466</v>
      </c>
      <c r="W59" s="52">
        <v>431</v>
      </c>
      <c r="X59" s="52">
        <v>541</v>
      </c>
      <c r="Y59" s="52">
        <v>1274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44</v>
      </c>
      <c r="D60" s="36">
        <v>18</v>
      </c>
      <c r="E60" s="36">
        <v>21</v>
      </c>
      <c r="F60" s="36">
        <v>48</v>
      </c>
      <c r="G60" s="36">
        <v>85</v>
      </c>
      <c r="H60" s="36">
        <v>133</v>
      </c>
      <c r="I60" s="36">
        <v>317</v>
      </c>
      <c r="J60" s="36">
        <v>605</v>
      </c>
      <c r="K60" s="36">
        <v>858</v>
      </c>
      <c r="L60" s="36">
        <v>134</v>
      </c>
      <c r="M60" s="36">
        <v>240</v>
      </c>
      <c r="N60" s="36">
        <v>79</v>
      </c>
      <c r="O60" s="36">
        <v>126</v>
      </c>
      <c r="P60" s="36">
        <v>331</v>
      </c>
      <c r="Q60" s="36">
        <v>673</v>
      </c>
      <c r="R60" s="36">
        <v>354</v>
      </c>
      <c r="S60" s="36">
        <v>509</v>
      </c>
      <c r="T60" s="36">
        <v>282</v>
      </c>
      <c r="U60" s="36">
        <v>434</v>
      </c>
      <c r="V60" s="36">
        <v>210</v>
      </c>
      <c r="W60" s="36">
        <v>304</v>
      </c>
      <c r="X60" s="36">
        <v>250</v>
      </c>
      <c r="Y60" s="36">
        <v>270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1480</v>
      </c>
      <c r="D64" s="52">
        <v>2114</v>
      </c>
      <c r="E64" s="52">
        <v>2264</v>
      </c>
      <c r="F64" s="52">
        <v>2337</v>
      </c>
      <c r="G64" s="52">
        <v>1953</v>
      </c>
      <c r="H64" s="52">
        <v>2272</v>
      </c>
      <c r="I64" s="52">
        <v>1626</v>
      </c>
      <c r="J64" s="52">
        <v>1658</v>
      </c>
      <c r="K64" s="52">
        <v>1869</v>
      </c>
      <c r="L64" s="52">
        <v>1433</v>
      </c>
      <c r="M64" s="52">
        <v>1163</v>
      </c>
      <c r="N64" s="52">
        <v>1312</v>
      </c>
      <c r="O64" s="52">
        <v>1369</v>
      </c>
      <c r="P64" s="52">
        <v>3101</v>
      </c>
      <c r="Q64" s="52">
        <v>4894</v>
      </c>
      <c r="R64" s="52">
        <v>3402</v>
      </c>
      <c r="S64" s="52">
        <v>3815</v>
      </c>
      <c r="T64" s="52">
        <v>3260</v>
      </c>
      <c r="U64" s="52">
        <v>2400</v>
      </c>
      <c r="V64" s="52">
        <v>2775</v>
      </c>
      <c r="W64" s="52">
        <v>1120</v>
      </c>
      <c r="X64" s="52">
        <v>905</v>
      </c>
      <c r="Y64" s="52">
        <v>207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1</v>
      </c>
      <c r="E67" s="52">
        <v>2</v>
      </c>
      <c r="F67" s="52">
        <v>4</v>
      </c>
      <c r="G67" s="52">
        <v>5</v>
      </c>
      <c r="H67" s="52">
        <v>17</v>
      </c>
      <c r="I67" s="52">
        <v>18</v>
      </c>
      <c r="J67" s="52">
        <v>26</v>
      </c>
      <c r="K67" s="52">
        <v>29</v>
      </c>
      <c r="L67" s="52">
        <v>33</v>
      </c>
      <c r="M67" s="52">
        <v>31</v>
      </c>
      <c r="N67" s="52">
        <v>31</v>
      </c>
      <c r="O67" s="52">
        <v>38</v>
      </c>
      <c r="P67" s="52">
        <v>72</v>
      </c>
      <c r="Q67" s="52">
        <v>101</v>
      </c>
      <c r="R67" s="52">
        <v>92</v>
      </c>
      <c r="S67" s="52">
        <v>80</v>
      </c>
      <c r="T67" s="52">
        <v>67</v>
      </c>
      <c r="U67" s="52">
        <v>55</v>
      </c>
      <c r="V67" s="52">
        <v>146</v>
      </c>
      <c r="W67" s="52">
        <v>40</v>
      </c>
      <c r="X67" s="52">
        <v>92</v>
      </c>
      <c r="Y67" s="52">
        <v>0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1386</v>
      </c>
      <c r="D69" s="52">
        <v>1995</v>
      </c>
      <c r="E69" s="52">
        <v>2135</v>
      </c>
      <c r="F69" s="52">
        <v>2202</v>
      </c>
      <c r="G69" s="52">
        <v>1826</v>
      </c>
      <c r="H69" s="52">
        <v>2105</v>
      </c>
      <c r="I69" s="52">
        <v>1524</v>
      </c>
      <c r="J69" s="52">
        <v>1574</v>
      </c>
      <c r="K69" s="52">
        <v>1744</v>
      </c>
      <c r="L69" s="52">
        <v>1433</v>
      </c>
      <c r="M69" s="52">
        <v>892</v>
      </c>
      <c r="N69" s="52">
        <v>1060</v>
      </c>
      <c r="O69" s="52">
        <v>1342</v>
      </c>
      <c r="P69" s="52">
        <v>3025</v>
      </c>
      <c r="Q69" s="52">
        <v>4732</v>
      </c>
      <c r="R69" s="52">
        <v>3232</v>
      </c>
      <c r="S69" s="52">
        <v>3632</v>
      </c>
      <c r="T69" s="52">
        <v>3081</v>
      </c>
      <c r="U69" s="52">
        <v>2176</v>
      </c>
      <c r="V69" s="52">
        <v>2614</v>
      </c>
      <c r="W69" s="52">
        <v>1119</v>
      </c>
      <c r="X69" s="52">
        <v>905</v>
      </c>
      <c r="Y69" s="52">
        <v>207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94</v>
      </c>
      <c r="D73" s="52">
        <v>119</v>
      </c>
      <c r="E73" s="52">
        <v>129</v>
      </c>
      <c r="F73" s="52">
        <v>135</v>
      </c>
      <c r="G73" s="52">
        <v>127</v>
      </c>
      <c r="H73" s="52">
        <v>167</v>
      </c>
      <c r="I73" s="52">
        <v>102</v>
      </c>
      <c r="J73" s="52">
        <v>84</v>
      </c>
      <c r="K73" s="52">
        <v>125</v>
      </c>
      <c r="L73" s="52">
        <v>0</v>
      </c>
      <c r="M73" s="52">
        <v>271</v>
      </c>
      <c r="N73" s="52">
        <v>252</v>
      </c>
      <c r="O73" s="52">
        <v>27</v>
      </c>
      <c r="P73" s="52">
        <v>76</v>
      </c>
      <c r="Q73" s="52">
        <v>162</v>
      </c>
      <c r="R73" s="52">
        <v>170</v>
      </c>
      <c r="S73" s="52">
        <v>183</v>
      </c>
      <c r="T73" s="52">
        <v>179</v>
      </c>
      <c r="U73" s="52">
        <v>224</v>
      </c>
      <c r="V73" s="52">
        <v>161</v>
      </c>
      <c r="W73" s="52">
        <v>1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1395</v>
      </c>
      <c r="D78" s="52">
        <v>1984</v>
      </c>
      <c r="E78" s="52">
        <v>2119</v>
      </c>
      <c r="F78" s="52">
        <v>2179</v>
      </c>
      <c r="G78" s="52">
        <v>1808</v>
      </c>
      <c r="H78" s="52">
        <v>2083</v>
      </c>
      <c r="I78" s="52">
        <v>1513</v>
      </c>
      <c r="J78" s="52">
        <v>1580</v>
      </c>
      <c r="K78" s="52">
        <v>1772</v>
      </c>
      <c r="L78" s="52">
        <v>1386</v>
      </c>
      <c r="M78" s="52">
        <v>1101</v>
      </c>
      <c r="N78" s="52">
        <v>1087</v>
      </c>
      <c r="O78" s="52">
        <v>1291</v>
      </c>
      <c r="P78" s="52">
        <v>2905</v>
      </c>
      <c r="Q78" s="52">
        <v>4654</v>
      </c>
      <c r="R78" s="52">
        <v>3256</v>
      </c>
      <c r="S78" s="52">
        <v>3655</v>
      </c>
      <c r="T78" s="52">
        <v>3111</v>
      </c>
      <c r="U78" s="52">
        <v>2345</v>
      </c>
      <c r="V78" s="52">
        <v>2393</v>
      </c>
      <c r="W78" s="52">
        <v>1046</v>
      </c>
      <c r="X78" s="52">
        <v>785</v>
      </c>
      <c r="Y78" s="52">
        <v>164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85</v>
      </c>
      <c r="D79" s="36">
        <v>130</v>
      </c>
      <c r="E79" s="36">
        <v>145</v>
      </c>
      <c r="F79" s="36">
        <v>158</v>
      </c>
      <c r="G79" s="36">
        <v>145</v>
      </c>
      <c r="H79" s="36">
        <v>189</v>
      </c>
      <c r="I79" s="36">
        <v>113</v>
      </c>
      <c r="J79" s="36">
        <v>78</v>
      </c>
      <c r="K79" s="36">
        <v>97</v>
      </c>
      <c r="L79" s="36">
        <v>47</v>
      </c>
      <c r="M79" s="36">
        <v>62</v>
      </c>
      <c r="N79" s="36">
        <v>225</v>
      </c>
      <c r="O79" s="36">
        <v>78</v>
      </c>
      <c r="P79" s="36">
        <v>196</v>
      </c>
      <c r="Q79" s="36">
        <v>240</v>
      </c>
      <c r="R79" s="36">
        <v>146</v>
      </c>
      <c r="S79" s="36">
        <v>160</v>
      </c>
      <c r="T79" s="36">
        <v>149</v>
      </c>
      <c r="U79" s="36">
        <v>55</v>
      </c>
      <c r="V79" s="36">
        <v>382</v>
      </c>
      <c r="W79" s="36">
        <v>74</v>
      </c>
      <c r="X79" s="36">
        <v>120</v>
      </c>
      <c r="Y79" s="36">
        <v>43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10085</v>
      </c>
      <c r="D83" s="52">
        <v>11369</v>
      </c>
      <c r="E83" s="52">
        <v>13320</v>
      </c>
      <c r="F83" s="52">
        <v>14420</v>
      </c>
      <c r="G83" s="52">
        <v>12287</v>
      </c>
      <c r="H83" s="52">
        <v>9441</v>
      </c>
      <c r="I83" s="52">
        <v>10821</v>
      </c>
      <c r="J83" s="52">
        <v>10416</v>
      </c>
      <c r="K83" s="52">
        <v>12744</v>
      </c>
      <c r="L83" s="52">
        <v>9394</v>
      </c>
      <c r="M83" s="52">
        <v>7744</v>
      </c>
      <c r="N83" s="52">
        <v>9681</v>
      </c>
      <c r="O83" s="52">
        <v>8914</v>
      </c>
      <c r="P83" s="52">
        <v>8109</v>
      </c>
      <c r="Q83" s="52">
        <v>9537</v>
      </c>
      <c r="R83" s="52">
        <v>8074</v>
      </c>
      <c r="S83" s="52">
        <v>14636</v>
      </c>
      <c r="T83" s="52">
        <v>12713</v>
      </c>
      <c r="U83" s="52">
        <v>9425</v>
      </c>
      <c r="V83" s="52">
        <v>8393</v>
      </c>
      <c r="W83" s="52">
        <v>7210</v>
      </c>
      <c r="X83" s="52">
        <v>10056</v>
      </c>
      <c r="Y83" s="52">
        <v>18513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</v>
      </c>
      <c r="D86" s="52">
        <v>5</v>
      </c>
      <c r="E86" s="52">
        <v>14</v>
      </c>
      <c r="F86" s="52">
        <v>26</v>
      </c>
      <c r="G86" s="52">
        <v>34</v>
      </c>
      <c r="H86" s="52">
        <v>68</v>
      </c>
      <c r="I86" s="52">
        <v>120</v>
      </c>
      <c r="J86" s="52">
        <v>164</v>
      </c>
      <c r="K86" s="52">
        <v>195</v>
      </c>
      <c r="L86" s="52">
        <v>217</v>
      </c>
      <c r="M86" s="52">
        <v>206</v>
      </c>
      <c r="N86" s="52">
        <v>232</v>
      </c>
      <c r="O86" s="52">
        <v>249</v>
      </c>
      <c r="P86" s="52">
        <v>188</v>
      </c>
      <c r="Q86" s="52">
        <v>197</v>
      </c>
      <c r="R86" s="52">
        <v>219</v>
      </c>
      <c r="S86" s="52">
        <v>308</v>
      </c>
      <c r="T86" s="52">
        <v>262</v>
      </c>
      <c r="U86" s="52">
        <v>214</v>
      </c>
      <c r="V86" s="52">
        <v>443</v>
      </c>
      <c r="W86" s="52">
        <v>260</v>
      </c>
      <c r="X86" s="52">
        <v>1024</v>
      </c>
      <c r="Y86" s="52">
        <v>0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6407</v>
      </c>
      <c r="D88" s="52">
        <v>5653</v>
      </c>
      <c r="E88" s="52">
        <v>7031</v>
      </c>
      <c r="F88" s="52">
        <v>7039</v>
      </c>
      <c r="G88" s="52">
        <v>4103</v>
      </c>
      <c r="H88" s="52">
        <v>979</v>
      </c>
      <c r="I88" s="52">
        <v>5723</v>
      </c>
      <c r="J88" s="52">
        <v>5987</v>
      </c>
      <c r="K88" s="52">
        <v>6820</v>
      </c>
      <c r="L88" s="52">
        <v>5792</v>
      </c>
      <c r="M88" s="52">
        <v>7417</v>
      </c>
      <c r="N88" s="52">
        <v>6032</v>
      </c>
      <c r="O88" s="52">
        <v>5234</v>
      </c>
      <c r="P88" s="52">
        <v>1208</v>
      </c>
      <c r="Q88" s="52">
        <v>3056</v>
      </c>
      <c r="R88" s="52">
        <v>3118</v>
      </c>
      <c r="S88" s="52">
        <v>9675</v>
      </c>
      <c r="T88" s="52">
        <v>11139</v>
      </c>
      <c r="U88" s="52">
        <v>6487</v>
      </c>
      <c r="V88" s="52">
        <v>2472</v>
      </c>
      <c r="W88" s="52">
        <v>2415</v>
      </c>
      <c r="X88" s="52">
        <v>4967</v>
      </c>
      <c r="Y88" s="52">
        <v>11758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233</v>
      </c>
      <c r="D92" s="52">
        <v>147</v>
      </c>
      <c r="E92" s="52">
        <v>214</v>
      </c>
      <c r="F92" s="52">
        <v>296</v>
      </c>
      <c r="G92" s="52">
        <v>266</v>
      </c>
      <c r="H92" s="52">
        <v>267</v>
      </c>
      <c r="I92" s="52">
        <v>74</v>
      </c>
      <c r="J92" s="52">
        <v>21</v>
      </c>
      <c r="K92" s="52">
        <v>94</v>
      </c>
      <c r="L92" s="52">
        <v>217</v>
      </c>
      <c r="M92" s="52">
        <v>2</v>
      </c>
      <c r="N92" s="52">
        <v>131</v>
      </c>
      <c r="O92" s="52">
        <v>138</v>
      </c>
      <c r="P92" s="52">
        <v>141</v>
      </c>
      <c r="Q92" s="52">
        <v>52</v>
      </c>
      <c r="R92" s="52">
        <v>69</v>
      </c>
      <c r="S92" s="52">
        <v>165</v>
      </c>
      <c r="T92" s="52">
        <v>136</v>
      </c>
      <c r="U92" s="52">
        <v>112</v>
      </c>
      <c r="V92" s="52">
        <v>159</v>
      </c>
      <c r="W92" s="52">
        <v>176</v>
      </c>
      <c r="X92" s="52">
        <v>230</v>
      </c>
      <c r="Y92" s="52">
        <v>482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3445</v>
      </c>
      <c r="D96" s="52">
        <v>5569</v>
      </c>
      <c r="E96" s="52">
        <v>6075</v>
      </c>
      <c r="F96" s="52">
        <v>7085</v>
      </c>
      <c r="G96" s="52">
        <v>7918</v>
      </c>
      <c r="H96" s="52">
        <v>8195</v>
      </c>
      <c r="I96" s="52">
        <v>5024</v>
      </c>
      <c r="J96" s="52">
        <v>4408</v>
      </c>
      <c r="K96" s="52">
        <v>5830</v>
      </c>
      <c r="L96" s="52">
        <v>3385</v>
      </c>
      <c r="M96" s="52">
        <v>325</v>
      </c>
      <c r="N96" s="52">
        <v>3518</v>
      </c>
      <c r="O96" s="52">
        <v>3542</v>
      </c>
      <c r="P96" s="52">
        <v>6760</v>
      </c>
      <c r="Q96" s="52">
        <v>6429</v>
      </c>
      <c r="R96" s="52">
        <v>4887</v>
      </c>
      <c r="S96" s="52">
        <v>4796</v>
      </c>
      <c r="T96" s="52">
        <v>1438</v>
      </c>
      <c r="U96" s="52">
        <v>2826</v>
      </c>
      <c r="V96" s="52">
        <v>5762</v>
      </c>
      <c r="W96" s="52">
        <v>4619</v>
      </c>
      <c r="X96" s="52">
        <v>4859</v>
      </c>
      <c r="Y96" s="52">
        <v>6273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9231</v>
      </c>
      <c r="D101" s="52">
        <v>10318</v>
      </c>
      <c r="E101" s="52">
        <v>11843</v>
      </c>
      <c r="F101" s="52">
        <v>9783</v>
      </c>
      <c r="G101" s="52">
        <v>6458</v>
      </c>
      <c r="H101" s="52">
        <v>3974</v>
      </c>
      <c r="I101" s="52">
        <v>6286</v>
      </c>
      <c r="J101" s="52">
        <v>10198</v>
      </c>
      <c r="K101" s="52">
        <v>12390</v>
      </c>
      <c r="L101" s="52">
        <v>8803</v>
      </c>
      <c r="M101" s="52">
        <v>7384</v>
      </c>
      <c r="N101" s="52">
        <v>7528</v>
      </c>
      <c r="O101" s="52">
        <v>4485</v>
      </c>
      <c r="P101" s="52">
        <v>4466</v>
      </c>
      <c r="Q101" s="52">
        <v>5454</v>
      </c>
      <c r="R101" s="52">
        <v>7892</v>
      </c>
      <c r="S101" s="52">
        <v>10448</v>
      </c>
      <c r="T101" s="52">
        <v>10988</v>
      </c>
      <c r="U101" s="52">
        <v>6886</v>
      </c>
      <c r="V101" s="52">
        <v>8195</v>
      </c>
      <c r="W101" s="52">
        <v>4936</v>
      </c>
      <c r="X101" s="52">
        <v>4748</v>
      </c>
      <c r="Y101" s="52">
        <v>6634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543</v>
      </c>
      <c r="D102" s="52">
        <v>596</v>
      </c>
      <c r="E102" s="52">
        <v>935</v>
      </c>
      <c r="F102" s="52">
        <v>3251</v>
      </c>
      <c r="G102" s="52">
        <v>3870</v>
      </c>
      <c r="H102" s="52">
        <v>3091</v>
      </c>
      <c r="I102" s="52">
        <v>1512</v>
      </c>
      <c r="J102" s="52">
        <v>58</v>
      </c>
      <c r="K102" s="52">
        <v>187</v>
      </c>
      <c r="L102" s="52">
        <v>525</v>
      </c>
      <c r="M102" s="52">
        <v>211</v>
      </c>
      <c r="N102" s="52">
        <v>1344</v>
      </c>
      <c r="O102" s="52">
        <v>2499</v>
      </c>
      <c r="P102" s="52">
        <v>1710</v>
      </c>
      <c r="Q102" s="52">
        <v>1399</v>
      </c>
      <c r="R102" s="52">
        <v>76</v>
      </c>
      <c r="S102" s="52">
        <v>1708</v>
      </c>
      <c r="T102" s="52">
        <v>1144</v>
      </c>
      <c r="U102" s="52">
        <v>1041</v>
      </c>
      <c r="V102" s="52">
        <v>136</v>
      </c>
      <c r="W102" s="52">
        <v>1333</v>
      </c>
      <c r="X102" s="52">
        <v>3628</v>
      </c>
      <c r="Y102" s="52">
        <v>9805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311</v>
      </c>
      <c r="D103" s="36">
        <v>455</v>
      </c>
      <c r="E103" s="36">
        <v>542</v>
      </c>
      <c r="F103" s="36">
        <v>1386</v>
      </c>
      <c r="G103" s="36">
        <v>1959</v>
      </c>
      <c r="H103" s="36">
        <v>2376</v>
      </c>
      <c r="I103" s="36">
        <v>3023</v>
      </c>
      <c r="J103" s="36">
        <v>160</v>
      </c>
      <c r="K103" s="36">
        <v>167</v>
      </c>
      <c r="L103" s="36">
        <v>66</v>
      </c>
      <c r="M103" s="36">
        <v>149</v>
      </c>
      <c r="N103" s="36">
        <v>809</v>
      </c>
      <c r="O103" s="36">
        <v>1930</v>
      </c>
      <c r="P103" s="36">
        <v>1933</v>
      </c>
      <c r="Q103" s="36">
        <v>2684</v>
      </c>
      <c r="R103" s="36">
        <v>106</v>
      </c>
      <c r="S103" s="36">
        <v>2480</v>
      </c>
      <c r="T103" s="36">
        <v>581</v>
      </c>
      <c r="U103" s="36">
        <v>1498</v>
      </c>
      <c r="V103" s="36">
        <v>62</v>
      </c>
      <c r="W103" s="36">
        <v>941</v>
      </c>
      <c r="X103" s="36">
        <v>1680</v>
      </c>
      <c r="Y103" s="36">
        <v>2074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8884</v>
      </c>
      <c r="D126" s="52">
        <v>6481</v>
      </c>
      <c r="E126" s="52">
        <v>7593</v>
      </c>
      <c r="F126" s="52">
        <v>5814</v>
      </c>
      <c r="G126" s="52">
        <v>6761</v>
      </c>
      <c r="H126" s="52">
        <v>8026</v>
      </c>
      <c r="I126" s="52">
        <v>6792</v>
      </c>
      <c r="J126" s="52">
        <v>9632</v>
      </c>
      <c r="K126" s="52">
        <v>15102</v>
      </c>
      <c r="L126" s="52">
        <v>7841</v>
      </c>
      <c r="M126" s="52">
        <v>10101</v>
      </c>
      <c r="N126" s="52">
        <v>8307</v>
      </c>
      <c r="O126" s="52">
        <v>9053</v>
      </c>
      <c r="P126" s="52">
        <v>9134</v>
      </c>
      <c r="Q126" s="52">
        <v>4063</v>
      </c>
      <c r="R126" s="52">
        <v>7139</v>
      </c>
      <c r="S126" s="52">
        <v>15665</v>
      </c>
      <c r="T126" s="52">
        <v>10588</v>
      </c>
      <c r="U126" s="52">
        <v>12413</v>
      </c>
      <c r="V126" s="52">
        <v>7894</v>
      </c>
      <c r="W126" s="52">
        <v>10247</v>
      </c>
      <c r="X126" s="52">
        <v>7999</v>
      </c>
      <c r="Y126" s="52">
        <v>11590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</v>
      </c>
      <c r="D129" s="52">
        <v>3</v>
      </c>
      <c r="E129" s="52">
        <v>8</v>
      </c>
      <c r="F129" s="52">
        <v>11</v>
      </c>
      <c r="G129" s="52">
        <v>19</v>
      </c>
      <c r="H129" s="52">
        <v>58</v>
      </c>
      <c r="I129" s="52">
        <v>75</v>
      </c>
      <c r="J129" s="52">
        <v>152</v>
      </c>
      <c r="K129" s="52">
        <v>231</v>
      </c>
      <c r="L129" s="52">
        <v>181</v>
      </c>
      <c r="M129" s="52">
        <v>268</v>
      </c>
      <c r="N129" s="52">
        <v>199</v>
      </c>
      <c r="O129" s="52">
        <v>253</v>
      </c>
      <c r="P129" s="52">
        <v>212</v>
      </c>
      <c r="Q129" s="52">
        <v>84</v>
      </c>
      <c r="R129" s="52">
        <v>194</v>
      </c>
      <c r="S129" s="52">
        <v>329</v>
      </c>
      <c r="T129" s="52">
        <v>218</v>
      </c>
      <c r="U129" s="52">
        <v>282</v>
      </c>
      <c r="V129" s="52">
        <v>417</v>
      </c>
      <c r="W129" s="52">
        <v>369</v>
      </c>
      <c r="X129" s="52">
        <v>815</v>
      </c>
      <c r="Y129" s="52">
        <v>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7811</v>
      </c>
      <c r="D131" s="52">
        <v>6378</v>
      </c>
      <c r="E131" s="52">
        <v>6882</v>
      </c>
      <c r="F131" s="52">
        <v>5814</v>
      </c>
      <c r="G131" s="52">
        <v>6761</v>
      </c>
      <c r="H131" s="52">
        <v>4200</v>
      </c>
      <c r="I131" s="52">
        <v>5509</v>
      </c>
      <c r="J131" s="52">
        <v>8077</v>
      </c>
      <c r="K131" s="52">
        <v>13371</v>
      </c>
      <c r="L131" s="52">
        <v>7841</v>
      </c>
      <c r="M131" s="52">
        <v>9985</v>
      </c>
      <c r="N131" s="52">
        <v>8307</v>
      </c>
      <c r="O131" s="52">
        <v>9053</v>
      </c>
      <c r="P131" s="52">
        <v>9134</v>
      </c>
      <c r="Q131" s="52">
        <v>4063</v>
      </c>
      <c r="R131" s="52">
        <v>7139</v>
      </c>
      <c r="S131" s="52">
        <v>15664</v>
      </c>
      <c r="T131" s="52">
        <v>8181</v>
      </c>
      <c r="U131" s="52">
        <v>10191</v>
      </c>
      <c r="V131" s="52">
        <v>5617</v>
      </c>
      <c r="W131" s="52">
        <v>10247</v>
      </c>
      <c r="X131" s="52">
        <v>7999</v>
      </c>
      <c r="Y131" s="52">
        <v>11590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1073</v>
      </c>
      <c r="D135" s="52">
        <v>103</v>
      </c>
      <c r="E135" s="52">
        <v>711</v>
      </c>
      <c r="F135" s="52">
        <v>0</v>
      </c>
      <c r="G135" s="52">
        <v>0</v>
      </c>
      <c r="H135" s="52">
        <v>3826</v>
      </c>
      <c r="I135" s="52">
        <v>1283</v>
      </c>
      <c r="J135" s="52">
        <v>1555</v>
      </c>
      <c r="K135" s="52">
        <v>1731</v>
      </c>
      <c r="L135" s="52">
        <v>0</v>
      </c>
      <c r="M135" s="52">
        <v>116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1</v>
      </c>
      <c r="T135" s="52">
        <v>2407</v>
      </c>
      <c r="U135" s="52">
        <v>2222</v>
      </c>
      <c r="V135" s="52">
        <v>2277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5652</v>
      </c>
      <c r="D140" s="52">
        <v>3676</v>
      </c>
      <c r="E140" s="52">
        <v>4807</v>
      </c>
      <c r="F140" s="52">
        <v>4076</v>
      </c>
      <c r="G140" s="52">
        <v>4489</v>
      </c>
      <c r="H140" s="52">
        <v>4538</v>
      </c>
      <c r="I140" s="52">
        <v>2264</v>
      </c>
      <c r="J140" s="52">
        <v>2546</v>
      </c>
      <c r="K140" s="52">
        <v>7978</v>
      </c>
      <c r="L140" s="52">
        <v>6961</v>
      </c>
      <c r="M140" s="52">
        <v>5913</v>
      </c>
      <c r="N140" s="52">
        <v>5186</v>
      </c>
      <c r="O140" s="52">
        <v>5107</v>
      </c>
      <c r="P140" s="52">
        <v>4288</v>
      </c>
      <c r="Q140" s="52">
        <v>1392</v>
      </c>
      <c r="R140" s="52">
        <v>2999</v>
      </c>
      <c r="S140" s="52">
        <v>6387</v>
      </c>
      <c r="T140" s="52">
        <v>7022</v>
      </c>
      <c r="U140" s="52">
        <v>5087</v>
      </c>
      <c r="V140" s="52">
        <v>5438</v>
      </c>
      <c r="W140" s="52">
        <v>6008</v>
      </c>
      <c r="X140" s="52">
        <v>5467</v>
      </c>
      <c r="Y140" s="52">
        <v>9567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3232</v>
      </c>
      <c r="D141" s="36">
        <v>2805</v>
      </c>
      <c r="E141" s="36">
        <v>2786</v>
      </c>
      <c r="F141" s="36">
        <v>1738</v>
      </c>
      <c r="G141" s="36">
        <v>2272</v>
      </c>
      <c r="H141" s="36">
        <v>3488</v>
      </c>
      <c r="I141" s="36">
        <v>4528</v>
      </c>
      <c r="J141" s="36">
        <v>7086</v>
      </c>
      <c r="K141" s="36">
        <v>7124</v>
      </c>
      <c r="L141" s="36">
        <v>880</v>
      </c>
      <c r="M141" s="36">
        <v>4188</v>
      </c>
      <c r="N141" s="36">
        <v>3121</v>
      </c>
      <c r="O141" s="36">
        <v>3946</v>
      </c>
      <c r="P141" s="36">
        <v>4846</v>
      </c>
      <c r="Q141" s="36">
        <v>2671</v>
      </c>
      <c r="R141" s="36">
        <v>4140</v>
      </c>
      <c r="S141" s="36">
        <v>9278</v>
      </c>
      <c r="T141" s="36">
        <v>3566</v>
      </c>
      <c r="U141" s="36">
        <v>7326</v>
      </c>
      <c r="V141" s="36">
        <v>2456</v>
      </c>
      <c r="W141" s="36">
        <v>4239</v>
      </c>
      <c r="X141" s="36">
        <v>2532</v>
      </c>
      <c r="Y141" s="36">
        <v>2023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25</v>
      </c>
      <c r="S145" s="52">
        <v>27</v>
      </c>
      <c r="T145" s="52">
        <v>34</v>
      </c>
      <c r="U145" s="52">
        <v>38</v>
      </c>
      <c r="V145" s="52">
        <v>45</v>
      </c>
      <c r="W145" s="52">
        <v>23</v>
      </c>
      <c r="X145" s="52">
        <v>17</v>
      </c>
      <c r="Y145" s="52">
        <v>9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2</v>
      </c>
      <c r="T147" s="52">
        <v>2</v>
      </c>
      <c r="U147" s="52">
        <v>2</v>
      </c>
      <c r="V147" s="52">
        <v>3</v>
      </c>
      <c r="W147" s="52">
        <v>2</v>
      </c>
      <c r="X147" s="52">
        <v>2</v>
      </c>
      <c r="Y147" s="52">
        <v>0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1</v>
      </c>
      <c r="T149" s="52">
        <v>3</v>
      </c>
      <c r="U149" s="52">
        <v>1</v>
      </c>
      <c r="V149" s="52">
        <v>1</v>
      </c>
      <c r="W149" s="52">
        <v>1</v>
      </c>
      <c r="X149" s="52">
        <v>1</v>
      </c>
      <c r="Y149" s="52">
        <v>1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25</v>
      </c>
      <c r="S153" s="52">
        <v>26</v>
      </c>
      <c r="T153" s="52">
        <v>31</v>
      </c>
      <c r="U153" s="52">
        <v>37</v>
      </c>
      <c r="V153" s="52">
        <v>44</v>
      </c>
      <c r="W153" s="52">
        <v>22</v>
      </c>
      <c r="X153" s="52">
        <v>16</v>
      </c>
      <c r="Y153" s="52">
        <v>8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11</v>
      </c>
      <c r="S158" s="52">
        <v>11</v>
      </c>
      <c r="T158" s="52">
        <v>23</v>
      </c>
      <c r="U158" s="52">
        <v>16</v>
      </c>
      <c r="V158" s="52">
        <v>31</v>
      </c>
      <c r="W158" s="52">
        <v>13</v>
      </c>
      <c r="X158" s="52">
        <v>12</v>
      </c>
      <c r="Y158" s="52">
        <v>7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14</v>
      </c>
      <c r="S159" s="36">
        <v>16</v>
      </c>
      <c r="T159" s="36">
        <v>11</v>
      </c>
      <c r="U159" s="36">
        <v>22</v>
      </c>
      <c r="V159" s="36">
        <v>14</v>
      </c>
      <c r="W159" s="36">
        <v>10</v>
      </c>
      <c r="X159" s="36">
        <v>5</v>
      </c>
      <c r="Y159" s="36">
        <v>2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</v>
      </c>
      <c r="D163" s="52">
        <v>6</v>
      </c>
      <c r="E163" s="52">
        <v>8</v>
      </c>
      <c r="F163" s="52">
        <v>12</v>
      </c>
      <c r="G163" s="52">
        <v>18</v>
      </c>
      <c r="H163" s="52">
        <v>33</v>
      </c>
      <c r="I163" s="52">
        <v>32</v>
      </c>
      <c r="J163" s="52">
        <v>19</v>
      </c>
      <c r="K163" s="52">
        <v>16</v>
      </c>
      <c r="L163" s="52">
        <v>68</v>
      </c>
      <c r="M163" s="52">
        <v>95</v>
      </c>
      <c r="N163" s="52">
        <v>242</v>
      </c>
      <c r="O163" s="52">
        <v>171</v>
      </c>
      <c r="P163" s="52">
        <v>32</v>
      </c>
      <c r="Q163" s="52">
        <v>27</v>
      </c>
      <c r="R163" s="52">
        <v>31</v>
      </c>
      <c r="S163" s="52">
        <v>44</v>
      </c>
      <c r="T163" s="52">
        <v>79</v>
      </c>
      <c r="U163" s="52">
        <v>94</v>
      </c>
      <c r="V163" s="52">
        <v>72</v>
      </c>
      <c r="W163" s="52">
        <v>58</v>
      </c>
      <c r="X163" s="52">
        <v>18</v>
      </c>
      <c r="Y163" s="52">
        <v>61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2</v>
      </c>
      <c r="M165" s="52">
        <v>3</v>
      </c>
      <c r="N165" s="52">
        <v>8</v>
      </c>
      <c r="O165" s="52">
        <v>6</v>
      </c>
      <c r="P165" s="52">
        <v>1</v>
      </c>
      <c r="Q165" s="52">
        <v>1</v>
      </c>
      <c r="R165" s="52">
        <v>2</v>
      </c>
      <c r="S165" s="52">
        <v>2</v>
      </c>
      <c r="T165" s="52">
        <v>5</v>
      </c>
      <c r="U165" s="52">
        <v>6</v>
      </c>
      <c r="V165" s="52">
        <v>5</v>
      </c>
      <c r="W165" s="52">
        <v>5</v>
      </c>
      <c r="X165" s="52">
        <v>2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1</v>
      </c>
      <c r="H167" s="52">
        <v>1</v>
      </c>
      <c r="I167" s="52">
        <v>0</v>
      </c>
      <c r="J167" s="52">
        <v>0</v>
      </c>
      <c r="K167" s="52">
        <v>0</v>
      </c>
      <c r="L167" s="52">
        <v>4</v>
      </c>
      <c r="M167" s="52">
        <v>1</v>
      </c>
      <c r="N167" s="52">
        <v>9</v>
      </c>
      <c r="O167" s="52">
        <v>6</v>
      </c>
      <c r="P167" s="52">
        <v>1</v>
      </c>
      <c r="Q167" s="52">
        <v>0</v>
      </c>
      <c r="R167" s="52">
        <v>0</v>
      </c>
      <c r="S167" s="52">
        <v>1</v>
      </c>
      <c r="T167" s="52">
        <v>7</v>
      </c>
      <c r="U167" s="52">
        <v>4</v>
      </c>
      <c r="V167" s="52">
        <v>2</v>
      </c>
      <c r="W167" s="52">
        <v>2</v>
      </c>
      <c r="X167" s="52">
        <v>1</v>
      </c>
      <c r="Y167" s="52">
        <v>4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</v>
      </c>
      <c r="D171" s="52">
        <v>6</v>
      </c>
      <c r="E171" s="52">
        <v>8</v>
      </c>
      <c r="F171" s="52">
        <v>12</v>
      </c>
      <c r="G171" s="52">
        <v>17</v>
      </c>
      <c r="H171" s="52">
        <v>32</v>
      </c>
      <c r="I171" s="52">
        <v>32</v>
      </c>
      <c r="J171" s="52">
        <v>19</v>
      </c>
      <c r="K171" s="52">
        <v>16</v>
      </c>
      <c r="L171" s="52">
        <v>64</v>
      </c>
      <c r="M171" s="52">
        <v>94</v>
      </c>
      <c r="N171" s="52">
        <v>233</v>
      </c>
      <c r="O171" s="52">
        <v>165</v>
      </c>
      <c r="P171" s="52">
        <v>31</v>
      </c>
      <c r="Q171" s="52">
        <v>27</v>
      </c>
      <c r="R171" s="52">
        <v>31</v>
      </c>
      <c r="S171" s="52">
        <v>43</v>
      </c>
      <c r="T171" s="52">
        <v>72</v>
      </c>
      <c r="U171" s="52">
        <v>90</v>
      </c>
      <c r="V171" s="52">
        <v>70</v>
      </c>
      <c r="W171" s="52">
        <v>56</v>
      </c>
      <c r="X171" s="52">
        <v>17</v>
      </c>
      <c r="Y171" s="52">
        <v>57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</v>
      </c>
      <c r="D176" s="52">
        <v>3</v>
      </c>
      <c r="E176" s="52">
        <v>5</v>
      </c>
      <c r="F176" s="52">
        <v>8</v>
      </c>
      <c r="G176" s="52">
        <v>12</v>
      </c>
      <c r="H176" s="52">
        <v>19</v>
      </c>
      <c r="I176" s="52">
        <v>11</v>
      </c>
      <c r="J176" s="52">
        <v>5</v>
      </c>
      <c r="K176" s="52">
        <v>8</v>
      </c>
      <c r="L176" s="52">
        <v>60</v>
      </c>
      <c r="M176" s="52">
        <v>56</v>
      </c>
      <c r="N176" s="52">
        <v>151</v>
      </c>
      <c r="O176" s="52">
        <v>96</v>
      </c>
      <c r="P176" s="52">
        <v>15</v>
      </c>
      <c r="Q176" s="52">
        <v>9</v>
      </c>
      <c r="R176" s="52">
        <v>13</v>
      </c>
      <c r="S176" s="52">
        <v>18</v>
      </c>
      <c r="T176" s="52">
        <v>52</v>
      </c>
      <c r="U176" s="52">
        <v>39</v>
      </c>
      <c r="V176" s="52">
        <v>50</v>
      </c>
      <c r="W176" s="52">
        <v>34</v>
      </c>
      <c r="X176" s="52">
        <v>12</v>
      </c>
      <c r="Y176" s="52">
        <v>50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1</v>
      </c>
      <c r="D177" s="36">
        <v>3</v>
      </c>
      <c r="E177" s="36">
        <v>3</v>
      </c>
      <c r="F177" s="36">
        <v>4</v>
      </c>
      <c r="G177" s="36">
        <v>6</v>
      </c>
      <c r="H177" s="36">
        <v>14</v>
      </c>
      <c r="I177" s="36">
        <v>21</v>
      </c>
      <c r="J177" s="36">
        <v>14</v>
      </c>
      <c r="K177" s="36">
        <v>8</v>
      </c>
      <c r="L177" s="36">
        <v>8</v>
      </c>
      <c r="M177" s="36">
        <v>39</v>
      </c>
      <c r="N177" s="36">
        <v>91</v>
      </c>
      <c r="O177" s="36">
        <v>75</v>
      </c>
      <c r="P177" s="36">
        <v>17</v>
      </c>
      <c r="Q177" s="36">
        <v>18</v>
      </c>
      <c r="R177" s="36">
        <v>18</v>
      </c>
      <c r="S177" s="36">
        <v>26</v>
      </c>
      <c r="T177" s="36">
        <v>27</v>
      </c>
      <c r="U177" s="36">
        <v>55</v>
      </c>
      <c r="V177" s="36">
        <v>22</v>
      </c>
      <c r="W177" s="36">
        <v>24</v>
      </c>
      <c r="X177" s="36">
        <v>6</v>
      </c>
      <c r="Y177" s="36">
        <v>11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569</v>
      </c>
      <c r="D5" s="52">
        <v>633</v>
      </c>
      <c r="E5" s="52">
        <v>306</v>
      </c>
      <c r="F5" s="52">
        <v>622</v>
      </c>
      <c r="G5" s="52">
        <v>813</v>
      </c>
      <c r="H5" s="52">
        <v>609</v>
      </c>
      <c r="I5" s="52">
        <v>784</v>
      </c>
      <c r="J5" s="52">
        <v>1201</v>
      </c>
      <c r="K5" s="52">
        <v>830</v>
      </c>
      <c r="L5" s="52">
        <v>873</v>
      </c>
      <c r="M5" s="52">
        <v>954</v>
      </c>
      <c r="N5" s="52">
        <v>568</v>
      </c>
      <c r="O5" s="52">
        <v>0</v>
      </c>
      <c r="P5" s="52">
        <v>0</v>
      </c>
      <c r="Q5" s="52">
        <v>117</v>
      </c>
      <c r="R5" s="52">
        <v>0</v>
      </c>
      <c r="S5" s="52">
        <v>0</v>
      </c>
      <c r="T5" s="52">
        <v>0</v>
      </c>
      <c r="U5" s="52">
        <v>2</v>
      </c>
      <c r="V5" s="52">
        <v>0</v>
      </c>
      <c r="W5" s="52">
        <v>0</v>
      </c>
      <c r="X5" s="52">
        <v>0</v>
      </c>
      <c r="Y5" s="52">
        <v>87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1</v>
      </c>
      <c r="H8" s="52">
        <v>7</v>
      </c>
      <c r="I8" s="52">
        <v>8</v>
      </c>
      <c r="J8" s="52">
        <v>8</v>
      </c>
      <c r="K8" s="52">
        <v>5</v>
      </c>
      <c r="L8" s="52">
        <v>6</v>
      </c>
      <c r="M8" s="52">
        <v>7</v>
      </c>
      <c r="N8" s="52">
        <v>9</v>
      </c>
      <c r="O8" s="52">
        <v>9</v>
      </c>
      <c r="P8" s="52">
        <v>3</v>
      </c>
      <c r="Q8" s="52">
        <v>0</v>
      </c>
      <c r="R8" s="52">
        <v>4</v>
      </c>
      <c r="S8" s="52">
        <v>4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793</v>
      </c>
      <c r="D10" s="52">
        <f>RES_hhdet_in!D10-RES_hhdet_in_new!D10</f>
        <v>828</v>
      </c>
      <c r="E10" s="52">
        <f>RES_hhdet_in!E10-RES_hhdet_in_new!E10</f>
        <v>665</v>
      </c>
      <c r="F10" s="52">
        <f>RES_hhdet_in!F10-RES_hhdet_in_new!F10</f>
        <v>822</v>
      </c>
      <c r="G10" s="52">
        <f>RES_hhdet_in!G10-RES_hhdet_in_new!G10</f>
        <v>777</v>
      </c>
      <c r="H10" s="52">
        <f>RES_hhdet_in!H10-RES_hhdet_in_new!H10</f>
        <v>744</v>
      </c>
      <c r="I10" s="52">
        <f>RES_hhdet_in!I10-RES_hhdet_in_new!I10</f>
        <v>583</v>
      </c>
      <c r="J10" s="52">
        <f>RES_hhdet_in!J10-RES_hhdet_in_new!J10</f>
        <v>999</v>
      </c>
      <c r="K10" s="52">
        <f>RES_hhdet_in!K10-RES_hhdet_in_new!K10</f>
        <v>1158</v>
      </c>
      <c r="L10" s="52">
        <f>RES_hhdet_in!L10-RES_hhdet_in_new!L10</f>
        <v>820</v>
      </c>
      <c r="M10" s="52">
        <f>RES_hhdet_in!M10-RES_hhdet_in_new!M10</f>
        <v>977</v>
      </c>
      <c r="N10" s="52">
        <f>RES_hhdet_in!N10-RES_hhdet_in_new!N10</f>
        <v>1507</v>
      </c>
      <c r="O10" s="52">
        <f>RES_hhdet_in!O10-RES_hhdet_in_new!O10</f>
        <v>1191</v>
      </c>
      <c r="P10" s="52">
        <f>RES_hhdet_in!P10-RES_hhdet_in_new!P10</f>
        <v>411</v>
      </c>
      <c r="Q10" s="52">
        <f>RES_hhdet_in!Q10-RES_hhdet_in_new!Q10</f>
        <v>265</v>
      </c>
      <c r="R10" s="52">
        <f>RES_hhdet_in!R10-RES_hhdet_in_new!R10</f>
        <v>564</v>
      </c>
      <c r="S10" s="52">
        <f>RES_hhdet_in!S10-RES_hhdet_in_new!S10</f>
        <v>940</v>
      </c>
      <c r="T10" s="52">
        <f>RES_hhdet_in!T10-RES_hhdet_in_new!T10</f>
        <v>909</v>
      </c>
      <c r="U10" s="52">
        <f>RES_hhdet_in!U10-RES_hhdet_in_new!U10</f>
        <v>692</v>
      </c>
      <c r="V10" s="52">
        <f>RES_hhdet_in!V10-RES_hhdet_in_new!V10</f>
        <v>479</v>
      </c>
      <c r="W10" s="52">
        <f>RES_hhdet_in!W10-RES_hhdet_in_new!W10</f>
        <v>279</v>
      </c>
      <c r="X10" s="52">
        <f>RES_hhdet_in!X10-RES_hhdet_in_new!X10</f>
        <v>148</v>
      </c>
      <c r="Y10" s="52">
        <f>RES_hhdet_in!Y10-RES_hhdet_in_new!Y10</f>
        <v>74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19</v>
      </c>
      <c r="D11" s="52">
        <f>RES_hhdet_in!D11-RES_hhdet_in_new!D11</f>
        <v>8</v>
      </c>
      <c r="E11" s="52">
        <f>RES_hhdet_in!E11-RES_hhdet_in_new!E11</f>
        <v>6</v>
      </c>
      <c r="F11" s="52">
        <f>RES_hhdet_in!F11-RES_hhdet_in_new!F11</f>
        <v>14</v>
      </c>
      <c r="G11" s="52">
        <f>RES_hhdet_in!G11-RES_hhdet_in_new!G11</f>
        <v>20</v>
      </c>
      <c r="H11" s="52">
        <f>RES_hhdet_in!H11-RES_hhdet_in_new!H11</f>
        <v>15</v>
      </c>
      <c r="I11" s="52">
        <f>RES_hhdet_in!I11-RES_hhdet_in_new!I11</f>
        <v>5</v>
      </c>
      <c r="J11" s="52">
        <f>RES_hhdet_in!J11-RES_hhdet_in_new!J11</f>
        <v>2</v>
      </c>
      <c r="K11" s="52">
        <f>RES_hhdet_in!K11-RES_hhdet_in_new!K11</f>
        <v>1</v>
      </c>
      <c r="L11" s="52">
        <f>RES_hhdet_in!L11-RES_hhdet_in_new!L11</f>
        <v>27</v>
      </c>
      <c r="M11" s="52">
        <f>RES_hhdet_in!M11-RES_hhdet_in_new!M11</f>
        <v>3</v>
      </c>
      <c r="N11" s="52">
        <f>RES_hhdet_in!N11-RES_hhdet_in_new!N11</f>
        <v>48</v>
      </c>
      <c r="O11" s="52">
        <f>RES_hhdet_in!O11-RES_hhdet_in_new!O11</f>
        <v>1</v>
      </c>
      <c r="P11" s="52">
        <f>RES_hhdet_in!P11-RES_hhdet_in_new!P11</f>
        <v>5</v>
      </c>
      <c r="Q11" s="52">
        <f>RES_hhdet_in!Q11-RES_hhdet_in_new!Q11</f>
        <v>2</v>
      </c>
      <c r="R11" s="52">
        <f>RES_hhdet_in!R11-RES_hhdet_in_new!R11</f>
        <v>2</v>
      </c>
      <c r="S11" s="52">
        <f>RES_hhdet_in!S11-RES_hhdet_in_new!S11</f>
        <v>2</v>
      </c>
      <c r="T11" s="52">
        <f>RES_hhdet_in!T11-RES_hhdet_in_new!T11</f>
        <v>0</v>
      </c>
      <c r="U11" s="52">
        <f>RES_hhdet_in!U11-RES_hhdet_in_new!U11</f>
        <v>1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7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276</v>
      </c>
      <c r="D15" s="52">
        <f>RES_hhdet_in!D15-RES_hhdet_in_new!D15</f>
        <v>318</v>
      </c>
      <c r="E15" s="52">
        <f>RES_hhdet_in!E15-RES_hhdet_in_new!E15</f>
        <v>161</v>
      </c>
      <c r="F15" s="52">
        <f>RES_hhdet_in!F15-RES_hhdet_in_new!F15</f>
        <v>327</v>
      </c>
      <c r="G15" s="52">
        <f>RES_hhdet_in!G15-RES_hhdet_in_new!G15</f>
        <v>589</v>
      </c>
      <c r="H15" s="52">
        <f>RES_hhdet_in!H15-RES_hhdet_in_new!H15</f>
        <v>475</v>
      </c>
      <c r="I15" s="52">
        <f>RES_hhdet_in!I15-RES_hhdet_in_new!I15</f>
        <v>355</v>
      </c>
      <c r="J15" s="52">
        <f>RES_hhdet_in!J15-RES_hhdet_in_new!J15</f>
        <v>459</v>
      </c>
      <c r="K15" s="52">
        <f>RES_hhdet_in!K15-RES_hhdet_in_new!K15</f>
        <v>74</v>
      </c>
      <c r="L15" s="52">
        <f>RES_hhdet_in!L15-RES_hhdet_in_new!L15</f>
        <v>459</v>
      </c>
      <c r="M15" s="52">
        <f>RES_hhdet_in!M15-RES_hhdet_in_new!M15</f>
        <v>860</v>
      </c>
      <c r="N15" s="52">
        <f>RES_hhdet_in!N15-RES_hhdet_in_new!N15</f>
        <v>1402</v>
      </c>
      <c r="O15" s="52">
        <f>RES_hhdet_in!O15-RES_hhdet_in_new!O15</f>
        <v>49</v>
      </c>
      <c r="P15" s="52">
        <f>RES_hhdet_in!P15-RES_hhdet_in_new!P15</f>
        <v>242</v>
      </c>
      <c r="Q15" s="52">
        <f>RES_hhdet_in!Q15-RES_hhdet_in_new!Q15</f>
        <v>453</v>
      </c>
      <c r="R15" s="52">
        <f>RES_hhdet_in!R15-RES_hhdet_in_new!R15</f>
        <v>284</v>
      </c>
      <c r="S15" s="52">
        <f>RES_hhdet_in!S15-RES_hhdet_in_new!S15</f>
        <v>90</v>
      </c>
      <c r="T15" s="52">
        <f>RES_hhdet_in!T15-RES_hhdet_in_new!T15</f>
        <v>0</v>
      </c>
      <c r="U15" s="52">
        <f>RES_hhdet_in!U15-RES_hhdet_in_new!U15</f>
        <v>35</v>
      </c>
      <c r="V15" s="52">
        <f>RES_hhdet_in!V15-RES_hhdet_in_new!V15</f>
        <v>1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165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8</v>
      </c>
      <c r="D20" s="52">
        <v>6</v>
      </c>
      <c r="E20" s="52">
        <v>6</v>
      </c>
      <c r="F20" s="52">
        <v>5</v>
      </c>
      <c r="G20" s="52">
        <v>8</v>
      </c>
      <c r="H20" s="52">
        <v>8</v>
      </c>
      <c r="I20" s="52">
        <v>4</v>
      </c>
      <c r="J20" s="52">
        <v>4</v>
      </c>
      <c r="K20" s="52">
        <v>6</v>
      </c>
      <c r="L20" s="52">
        <v>6</v>
      </c>
      <c r="M20" s="52">
        <v>5</v>
      </c>
      <c r="N20" s="52">
        <v>5</v>
      </c>
      <c r="O20" s="52">
        <v>7</v>
      </c>
      <c r="P20" s="52">
        <v>3</v>
      </c>
      <c r="Q20" s="52">
        <v>2</v>
      </c>
      <c r="R20" s="52">
        <v>3</v>
      </c>
      <c r="S20" s="52">
        <v>5</v>
      </c>
      <c r="T20" s="52">
        <v>0</v>
      </c>
      <c r="U20" s="52">
        <v>3</v>
      </c>
      <c r="V20" s="52">
        <v>3</v>
      </c>
      <c r="W20" s="52">
        <v>1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1195</v>
      </c>
      <c r="D21" s="52">
        <v>1106</v>
      </c>
      <c r="E21" s="52">
        <v>1043</v>
      </c>
      <c r="F21" s="52">
        <v>1432</v>
      </c>
      <c r="G21" s="52">
        <v>1579</v>
      </c>
      <c r="H21" s="52">
        <v>1366</v>
      </c>
      <c r="I21" s="52">
        <v>461</v>
      </c>
      <c r="J21" s="52">
        <v>445</v>
      </c>
      <c r="K21" s="52">
        <v>831</v>
      </c>
      <c r="L21" s="52">
        <v>1446</v>
      </c>
      <c r="M21" s="52">
        <v>1017</v>
      </c>
      <c r="N21" s="52">
        <v>969</v>
      </c>
      <c r="O21" s="52">
        <v>512</v>
      </c>
      <c r="P21" s="52">
        <v>428</v>
      </c>
      <c r="Q21" s="52">
        <v>488</v>
      </c>
      <c r="R21" s="52">
        <v>493</v>
      </c>
      <c r="S21" s="52">
        <v>245</v>
      </c>
      <c r="T21" s="52">
        <v>175</v>
      </c>
      <c r="U21" s="52">
        <v>89</v>
      </c>
      <c r="V21" s="52">
        <v>83</v>
      </c>
      <c r="W21" s="52">
        <v>9</v>
      </c>
      <c r="X21" s="52">
        <v>36</v>
      </c>
      <c r="Y21" s="52">
        <v>263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683</v>
      </c>
      <c r="D22" s="36">
        <v>844</v>
      </c>
      <c r="E22" s="36">
        <v>605</v>
      </c>
      <c r="F22" s="36">
        <v>609</v>
      </c>
      <c r="G22" s="36">
        <v>798</v>
      </c>
      <c r="H22" s="36">
        <v>1046</v>
      </c>
      <c r="I22" s="36">
        <v>918</v>
      </c>
      <c r="J22" s="36">
        <v>1232</v>
      </c>
      <c r="K22" s="36">
        <v>739</v>
      </c>
      <c r="L22" s="36">
        <v>181</v>
      </c>
      <c r="M22" s="36">
        <v>713</v>
      </c>
      <c r="N22" s="36">
        <v>579</v>
      </c>
      <c r="O22" s="36">
        <v>384</v>
      </c>
      <c r="P22" s="36">
        <v>490</v>
      </c>
      <c r="Q22" s="36">
        <v>944</v>
      </c>
      <c r="R22" s="36">
        <v>690</v>
      </c>
      <c r="S22" s="36">
        <v>367</v>
      </c>
      <c r="T22" s="36">
        <v>87</v>
      </c>
      <c r="U22" s="36">
        <v>135</v>
      </c>
      <c r="V22" s="36">
        <v>35</v>
      </c>
      <c r="W22" s="36">
        <v>4</v>
      </c>
      <c r="X22" s="36">
        <v>12</v>
      </c>
      <c r="Y22" s="36">
        <v>53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93</v>
      </c>
      <c r="D26" s="52">
        <v>118</v>
      </c>
      <c r="E26" s="52">
        <v>93</v>
      </c>
      <c r="F26" s="52">
        <v>105</v>
      </c>
      <c r="G26" s="52">
        <v>118</v>
      </c>
      <c r="H26" s="52">
        <v>68</v>
      </c>
      <c r="I26" s="52">
        <v>61</v>
      </c>
      <c r="J26" s="52">
        <v>26</v>
      </c>
      <c r="K26" s="52">
        <v>0</v>
      </c>
      <c r="L26" s="52">
        <v>51</v>
      </c>
      <c r="M26" s="52">
        <v>123</v>
      </c>
      <c r="N26" s="52">
        <v>173</v>
      </c>
      <c r="O26" s="52">
        <v>152</v>
      </c>
      <c r="P26" s="52">
        <v>34</v>
      </c>
      <c r="Q26" s="52">
        <v>44</v>
      </c>
      <c r="R26" s="52">
        <v>42</v>
      </c>
      <c r="S26" s="52">
        <v>17</v>
      </c>
      <c r="T26" s="52">
        <v>19</v>
      </c>
      <c r="U26" s="52">
        <v>50</v>
      </c>
      <c r="V26" s="52">
        <v>97</v>
      </c>
      <c r="W26" s="52">
        <v>193</v>
      </c>
      <c r="X26" s="52">
        <v>253</v>
      </c>
      <c r="Y26" s="52">
        <v>359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2</v>
      </c>
      <c r="P29" s="52">
        <v>2</v>
      </c>
      <c r="Q29" s="52">
        <v>2</v>
      </c>
      <c r="R29" s="52">
        <v>3</v>
      </c>
      <c r="S29" s="52">
        <v>3</v>
      </c>
      <c r="T29" s="52">
        <v>1</v>
      </c>
      <c r="U29" s="52">
        <v>0</v>
      </c>
      <c r="V29" s="52">
        <v>1</v>
      </c>
      <c r="W29" s="52">
        <v>3</v>
      </c>
      <c r="X29" s="52">
        <v>9</v>
      </c>
      <c r="Y29" s="52">
        <v>5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16</v>
      </c>
      <c r="D31" s="52">
        <f>RES_hhdet_in!D31-RES_hhdet_in_new!D31</f>
        <v>7</v>
      </c>
      <c r="E31" s="52">
        <f>RES_hhdet_in!E31-RES_hhdet_in_new!E31</f>
        <v>8</v>
      </c>
      <c r="F31" s="52">
        <f>RES_hhdet_in!F31-RES_hhdet_in_new!F31</f>
        <v>11</v>
      </c>
      <c r="G31" s="52">
        <f>RES_hhdet_in!G31-RES_hhdet_in_new!G31</f>
        <v>10</v>
      </c>
      <c r="H31" s="52">
        <f>RES_hhdet_in!H31-RES_hhdet_in_new!H31</f>
        <v>8</v>
      </c>
      <c r="I31" s="52">
        <f>RES_hhdet_in!I31-RES_hhdet_in_new!I31</f>
        <v>2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10</v>
      </c>
      <c r="M31" s="52">
        <f>RES_hhdet_in!M31-RES_hhdet_in_new!M31</f>
        <v>1</v>
      </c>
      <c r="N31" s="52">
        <f>RES_hhdet_in!N31-RES_hhdet_in_new!N31</f>
        <v>9</v>
      </c>
      <c r="O31" s="52">
        <f>RES_hhdet_in!O31-RES_hhdet_in_new!O31</f>
        <v>8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2</v>
      </c>
      <c r="T31" s="52">
        <f>RES_hhdet_in!T31-RES_hhdet_in_new!T31</f>
        <v>10</v>
      </c>
      <c r="U31" s="52">
        <f>RES_hhdet_in!U31-RES_hhdet_in_new!U31</f>
        <v>4</v>
      </c>
      <c r="V31" s="52">
        <f>RES_hhdet_in!V31-RES_hhdet_in_new!V31</f>
        <v>3</v>
      </c>
      <c r="W31" s="52">
        <f>RES_hhdet_in!W31-RES_hhdet_in_new!W31</f>
        <v>7</v>
      </c>
      <c r="X31" s="52">
        <f>RES_hhdet_in!X31-RES_hhdet_in_new!X31</f>
        <v>11</v>
      </c>
      <c r="Y31" s="52">
        <f>RES_hhdet_in!Y31-RES_hhdet_in_new!Y31</f>
        <v>24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234</v>
      </c>
      <c r="D35" s="52">
        <f>RES_hhdet_in!D35-RES_hhdet_in_new!D35</f>
        <v>267</v>
      </c>
      <c r="E35" s="52">
        <f>RES_hhdet_in!E35-RES_hhdet_in_new!E35</f>
        <v>246</v>
      </c>
      <c r="F35" s="52">
        <f>RES_hhdet_in!F35-RES_hhdet_in_new!F35</f>
        <v>265</v>
      </c>
      <c r="G35" s="52">
        <f>RES_hhdet_in!G35-RES_hhdet_in_new!G35</f>
        <v>300</v>
      </c>
      <c r="H35" s="52">
        <f>RES_hhdet_in!H35-RES_hhdet_in_new!H35</f>
        <v>283</v>
      </c>
      <c r="I35" s="52">
        <f>RES_hhdet_in!I35-RES_hhdet_in_new!I35</f>
        <v>150</v>
      </c>
      <c r="J35" s="52">
        <f>RES_hhdet_in!J35-RES_hhdet_in_new!J35</f>
        <v>113</v>
      </c>
      <c r="K35" s="52">
        <f>RES_hhdet_in!K35-RES_hhdet_in_new!K35</f>
        <v>129</v>
      </c>
      <c r="L35" s="52">
        <f>RES_hhdet_in!L35-RES_hhdet_in_new!L35</f>
        <v>173</v>
      </c>
      <c r="M35" s="52">
        <f>RES_hhdet_in!M35-RES_hhdet_in_new!M35</f>
        <v>245</v>
      </c>
      <c r="N35" s="52">
        <f>RES_hhdet_in!N35-RES_hhdet_in_new!N35</f>
        <v>277</v>
      </c>
      <c r="O35" s="52">
        <f>RES_hhdet_in!O35-RES_hhdet_in_new!O35</f>
        <v>246</v>
      </c>
      <c r="P35" s="52">
        <f>RES_hhdet_in!P35-RES_hhdet_in_new!P35</f>
        <v>109</v>
      </c>
      <c r="Q35" s="52">
        <f>RES_hhdet_in!Q35-RES_hhdet_in_new!Q35</f>
        <v>106</v>
      </c>
      <c r="R35" s="52">
        <f>RES_hhdet_in!R35-RES_hhdet_in_new!R35</f>
        <v>119</v>
      </c>
      <c r="S35" s="52">
        <f>RES_hhdet_in!S35-RES_hhdet_in_new!S35</f>
        <v>117</v>
      </c>
      <c r="T35" s="52">
        <f>RES_hhdet_in!T35-RES_hhdet_in_new!T35</f>
        <v>147</v>
      </c>
      <c r="U35" s="52">
        <f>RES_hhdet_in!U35-RES_hhdet_in_new!U35</f>
        <v>205</v>
      </c>
      <c r="V35" s="52">
        <f>RES_hhdet_in!V35-RES_hhdet_in_new!V35</f>
        <v>245</v>
      </c>
      <c r="W35" s="52">
        <f>RES_hhdet_in!W35-RES_hhdet_in_new!W35</f>
        <v>296</v>
      </c>
      <c r="X35" s="52">
        <f>RES_hhdet_in!X35-RES_hhdet_in_new!X35</f>
        <v>307</v>
      </c>
      <c r="Y35" s="52">
        <f>RES_hhdet_in!Y35-RES_hhdet_in_new!Y35</f>
        <v>398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X36" s="52">
        <f>RES_hhdet_in!X36-RES_hhdet_in_new!X36</f>
        <v>0</v>
      </c>
      <c r="Y36" s="52">
        <f>RES_hhdet_in!Y36-RES_hhdet_in_new!Y36</f>
        <v>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159</v>
      </c>
      <c r="D40" s="52">
        <v>155</v>
      </c>
      <c r="E40" s="52">
        <v>161</v>
      </c>
      <c r="F40" s="52">
        <v>191</v>
      </c>
      <c r="G40" s="52">
        <v>207</v>
      </c>
      <c r="H40" s="52">
        <v>164</v>
      </c>
      <c r="I40" s="52">
        <v>51</v>
      </c>
      <c r="J40" s="52">
        <v>31</v>
      </c>
      <c r="K40" s="52">
        <v>69</v>
      </c>
      <c r="L40" s="52">
        <v>157</v>
      </c>
      <c r="M40" s="52">
        <v>144</v>
      </c>
      <c r="N40" s="52">
        <v>181</v>
      </c>
      <c r="O40" s="52">
        <v>145</v>
      </c>
      <c r="P40" s="52">
        <v>48</v>
      </c>
      <c r="Q40" s="52">
        <v>35</v>
      </c>
      <c r="R40" s="52">
        <v>51</v>
      </c>
      <c r="S40" s="52">
        <v>41</v>
      </c>
      <c r="T40" s="52">
        <v>104</v>
      </c>
      <c r="U40" s="52">
        <v>79</v>
      </c>
      <c r="V40" s="52">
        <v>176</v>
      </c>
      <c r="W40" s="52">
        <v>181</v>
      </c>
      <c r="X40" s="52">
        <v>223</v>
      </c>
      <c r="Y40" s="52">
        <v>358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91</v>
      </c>
      <c r="D41" s="36">
        <v>119</v>
      </c>
      <c r="E41" s="36">
        <v>94</v>
      </c>
      <c r="F41" s="36">
        <v>82</v>
      </c>
      <c r="G41" s="36">
        <v>106</v>
      </c>
      <c r="H41" s="36">
        <v>126</v>
      </c>
      <c r="I41" s="36">
        <v>102</v>
      </c>
      <c r="J41" s="36">
        <v>82</v>
      </c>
      <c r="K41" s="36">
        <v>61</v>
      </c>
      <c r="L41" s="36">
        <v>20</v>
      </c>
      <c r="M41" s="36">
        <v>99</v>
      </c>
      <c r="N41" s="36">
        <v>108</v>
      </c>
      <c r="O41" s="36">
        <v>107</v>
      </c>
      <c r="P41" s="36">
        <v>65</v>
      </c>
      <c r="Q41" s="36">
        <v>69</v>
      </c>
      <c r="R41" s="36">
        <v>74</v>
      </c>
      <c r="S41" s="36">
        <v>69</v>
      </c>
      <c r="T41" s="36">
        <v>52</v>
      </c>
      <c r="U41" s="36">
        <v>124</v>
      </c>
      <c r="V41" s="36">
        <v>74</v>
      </c>
      <c r="W41" s="36">
        <v>118</v>
      </c>
      <c r="X41" s="36">
        <v>108</v>
      </c>
      <c r="Y41" s="36">
        <v>73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277</v>
      </c>
      <c r="D45" s="52">
        <v>99</v>
      </c>
      <c r="E45" s="52">
        <v>119</v>
      </c>
      <c r="F45" s="52">
        <v>334</v>
      </c>
      <c r="G45" s="52">
        <v>573</v>
      </c>
      <c r="H45" s="52">
        <v>517</v>
      </c>
      <c r="I45" s="52">
        <v>1076</v>
      </c>
      <c r="J45" s="52">
        <v>1931</v>
      </c>
      <c r="K45" s="52">
        <v>3231</v>
      </c>
      <c r="L45" s="52">
        <v>2774</v>
      </c>
      <c r="M45" s="52">
        <v>1824</v>
      </c>
      <c r="N45" s="52">
        <v>682</v>
      </c>
      <c r="O45" s="52">
        <v>864</v>
      </c>
      <c r="P45" s="52">
        <v>525</v>
      </c>
      <c r="Q45" s="52">
        <v>775</v>
      </c>
      <c r="R45" s="52">
        <v>903</v>
      </c>
      <c r="S45" s="52">
        <v>1235</v>
      </c>
      <c r="T45" s="52">
        <v>1565</v>
      </c>
      <c r="U45" s="52">
        <v>1512</v>
      </c>
      <c r="V45" s="52">
        <v>1070</v>
      </c>
      <c r="W45" s="52">
        <v>1885</v>
      </c>
      <c r="X45" s="52">
        <v>1964</v>
      </c>
      <c r="Y45" s="52">
        <v>2492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4</v>
      </c>
      <c r="I48" s="52">
        <v>6</v>
      </c>
      <c r="J48" s="52">
        <v>8</v>
      </c>
      <c r="K48" s="52">
        <v>8</v>
      </c>
      <c r="L48" s="52">
        <v>16</v>
      </c>
      <c r="M48" s="52">
        <v>27</v>
      </c>
      <c r="N48" s="52">
        <v>25</v>
      </c>
      <c r="O48" s="52">
        <v>15</v>
      </c>
      <c r="P48" s="52">
        <v>10</v>
      </c>
      <c r="Q48" s="52">
        <v>20</v>
      </c>
      <c r="R48" s="52">
        <v>43</v>
      </c>
      <c r="S48" s="52">
        <v>48</v>
      </c>
      <c r="T48" s="52">
        <v>33</v>
      </c>
      <c r="U48" s="52">
        <v>38</v>
      </c>
      <c r="V48" s="52">
        <v>50</v>
      </c>
      <c r="W48" s="52">
        <v>52</v>
      </c>
      <c r="X48" s="52">
        <v>99</v>
      </c>
      <c r="Y48" s="52">
        <v>48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271</v>
      </c>
      <c r="D50" s="52">
        <f>RES_hhdet_in!D50-RES_hhdet_in_new!D50</f>
        <v>100</v>
      </c>
      <c r="E50" s="52">
        <f>RES_hhdet_in!E50-RES_hhdet_in_new!E50</f>
        <v>119</v>
      </c>
      <c r="F50" s="52">
        <f>RES_hhdet_in!F50-RES_hhdet_in_new!F50</f>
        <v>327</v>
      </c>
      <c r="G50" s="52">
        <f>RES_hhdet_in!G50-RES_hhdet_in_new!G50</f>
        <v>559</v>
      </c>
      <c r="H50" s="52">
        <f>RES_hhdet_in!H50-RES_hhdet_in_new!H50</f>
        <v>504</v>
      </c>
      <c r="I50" s="52">
        <f>RES_hhdet_in!I50-RES_hhdet_in_new!I50</f>
        <v>1048</v>
      </c>
      <c r="J50" s="52">
        <f>RES_hhdet_in!J50-RES_hhdet_in_new!J50</f>
        <v>1531</v>
      </c>
      <c r="K50" s="52">
        <f>RES_hhdet_in!K50-RES_hhdet_in_new!K50</f>
        <v>3553</v>
      </c>
      <c r="L50" s="52">
        <f>RES_hhdet_in!L50-RES_hhdet_in_new!L50</f>
        <v>2683</v>
      </c>
      <c r="M50" s="52">
        <f>RES_hhdet_in!M50-RES_hhdet_in_new!M50</f>
        <v>1795</v>
      </c>
      <c r="N50" s="52">
        <f>RES_hhdet_in!N50-RES_hhdet_in_new!N50</f>
        <v>683</v>
      </c>
      <c r="O50" s="52">
        <f>RES_hhdet_in!O50-RES_hhdet_in_new!O50</f>
        <v>861</v>
      </c>
      <c r="P50" s="52">
        <f>RES_hhdet_in!P50-RES_hhdet_in_new!P50</f>
        <v>551</v>
      </c>
      <c r="Q50" s="52">
        <f>RES_hhdet_in!Q50-RES_hhdet_in_new!Q50</f>
        <v>805</v>
      </c>
      <c r="R50" s="52">
        <f>RES_hhdet_in!R50-RES_hhdet_in_new!R50</f>
        <v>989</v>
      </c>
      <c r="S50" s="52">
        <f>RES_hhdet_in!S50-RES_hhdet_in_new!S50</f>
        <v>1241</v>
      </c>
      <c r="T50" s="52">
        <f>RES_hhdet_in!T50-RES_hhdet_in_new!T50</f>
        <v>1575</v>
      </c>
      <c r="U50" s="52">
        <f>RES_hhdet_in!U50-RES_hhdet_in_new!U50</f>
        <v>1187</v>
      </c>
      <c r="V50" s="52">
        <f>RES_hhdet_in!V50-RES_hhdet_in_new!V50</f>
        <v>1095</v>
      </c>
      <c r="W50" s="52">
        <f>RES_hhdet_in!W50-RES_hhdet_in_new!W50</f>
        <v>2202</v>
      </c>
      <c r="X50" s="52">
        <f>RES_hhdet_in!X50-RES_hhdet_in_new!X50</f>
        <v>2184</v>
      </c>
      <c r="Y50" s="52">
        <f>RES_hhdet_in!Y50-RES_hhdet_in_new!Y50</f>
        <v>2509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17</v>
      </c>
      <c r="D54" s="52">
        <f>RES_hhdet_in!D54-RES_hhdet_in_new!D54</f>
        <v>9</v>
      </c>
      <c r="E54" s="52">
        <f>RES_hhdet_in!E54-RES_hhdet_in_new!E54</f>
        <v>10</v>
      </c>
      <c r="F54" s="52">
        <f>RES_hhdet_in!F54-RES_hhdet_in_new!F54</f>
        <v>18</v>
      </c>
      <c r="G54" s="52">
        <f>RES_hhdet_in!G54-RES_hhdet_in_new!G54</f>
        <v>27</v>
      </c>
      <c r="H54" s="52">
        <f>RES_hhdet_in!H54-RES_hhdet_in_new!H54</f>
        <v>26</v>
      </c>
      <c r="I54" s="52">
        <f>RES_hhdet_in!I54-RES_hhdet_in_new!I54</f>
        <v>37</v>
      </c>
      <c r="J54" s="52">
        <f>RES_hhdet_in!J54-RES_hhdet_in_new!J54</f>
        <v>412</v>
      </c>
      <c r="K54" s="52">
        <f>RES_hhdet_in!K54-RES_hhdet_in_new!K54</f>
        <v>0</v>
      </c>
      <c r="L54" s="52">
        <f>RES_hhdet_in!L54-RES_hhdet_in_new!L54</f>
        <v>93</v>
      </c>
      <c r="M54" s="52">
        <f>RES_hhdet_in!M54-RES_hhdet_in_new!M54</f>
        <v>30</v>
      </c>
      <c r="N54" s="52">
        <f>RES_hhdet_in!N54-RES_hhdet_in_new!N54</f>
        <v>1</v>
      </c>
      <c r="O54" s="52">
        <f>RES_hhdet_in!O54-RES_hhdet_in_new!O54</f>
        <v>8</v>
      </c>
      <c r="P54" s="52">
        <f>RES_hhdet_in!P54-RES_hhdet_in_new!P54</f>
        <v>62</v>
      </c>
      <c r="Q54" s="52">
        <f>RES_hhdet_in!Q54-RES_hhdet_in_new!Q54</f>
        <v>81</v>
      </c>
      <c r="R54" s="52">
        <f>RES_hhdet_in!R54-RES_hhdet_in_new!R54</f>
        <v>149</v>
      </c>
      <c r="S54" s="52">
        <f>RES_hhdet_in!S54-RES_hhdet_in_new!S54</f>
        <v>41</v>
      </c>
      <c r="T54" s="52">
        <f>RES_hhdet_in!T54-RES_hhdet_in_new!T54</f>
        <v>61</v>
      </c>
      <c r="U54" s="52">
        <f>RES_hhdet_in!U54-RES_hhdet_in_new!U54</f>
        <v>372</v>
      </c>
      <c r="V54" s="52">
        <f>RES_hhdet_in!V54-RES_hhdet_in_new!V54</f>
        <v>35</v>
      </c>
      <c r="W54" s="52">
        <f>RES_hhdet_in!W54-RES_hhdet_in_new!W54</f>
        <v>0</v>
      </c>
      <c r="X54" s="52">
        <f>RES_hhdet_in!X54-RES_hhdet_in_new!X54</f>
        <v>0</v>
      </c>
      <c r="Y54" s="52">
        <f>RES_hhdet_in!Y54-RES_hhdet_in_new!Y54</f>
        <v>25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364</v>
      </c>
      <c r="D59" s="52">
        <v>224</v>
      </c>
      <c r="E59" s="52">
        <v>270</v>
      </c>
      <c r="F59" s="52">
        <v>461</v>
      </c>
      <c r="G59" s="52">
        <v>623</v>
      </c>
      <c r="H59" s="52">
        <v>536</v>
      </c>
      <c r="I59" s="52">
        <v>419</v>
      </c>
      <c r="J59" s="52">
        <v>565</v>
      </c>
      <c r="K59" s="52">
        <v>1885</v>
      </c>
      <c r="L59" s="52">
        <v>2802</v>
      </c>
      <c r="M59" s="52">
        <v>1439</v>
      </c>
      <c r="N59" s="52">
        <v>1070</v>
      </c>
      <c r="O59" s="52">
        <v>1312</v>
      </c>
      <c r="P59" s="52">
        <v>1147</v>
      </c>
      <c r="Q59" s="52">
        <v>1068</v>
      </c>
      <c r="R59" s="52">
        <v>1688</v>
      </c>
      <c r="S59" s="52">
        <v>1755</v>
      </c>
      <c r="T59" s="52">
        <v>2512</v>
      </c>
      <c r="U59" s="52">
        <v>1239</v>
      </c>
      <c r="V59" s="52">
        <v>1575</v>
      </c>
      <c r="W59" s="52">
        <v>1980</v>
      </c>
      <c r="X59" s="52">
        <v>2541</v>
      </c>
      <c r="Y59" s="52">
        <v>3729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209</v>
      </c>
      <c r="D60" s="36">
        <v>172</v>
      </c>
      <c r="E60" s="36">
        <v>156</v>
      </c>
      <c r="F60" s="36">
        <v>197</v>
      </c>
      <c r="G60" s="36">
        <v>316</v>
      </c>
      <c r="H60" s="36">
        <v>413</v>
      </c>
      <c r="I60" s="36">
        <v>839</v>
      </c>
      <c r="J60" s="36">
        <v>1567</v>
      </c>
      <c r="K60" s="36">
        <v>1679</v>
      </c>
      <c r="L60" s="36">
        <v>353</v>
      </c>
      <c r="M60" s="36">
        <v>1018</v>
      </c>
      <c r="N60" s="36">
        <v>640</v>
      </c>
      <c r="O60" s="36">
        <v>1007</v>
      </c>
      <c r="P60" s="36">
        <v>1309</v>
      </c>
      <c r="Q60" s="36">
        <v>2071</v>
      </c>
      <c r="R60" s="36">
        <v>2344</v>
      </c>
      <c r="S60" s="36">
        <v>2569</v>
      </c>
      <c r="T60" s="36">
        <v>1271</v>
      </c>
      <c r="U60" s="36">
        <v>1788</v>
      </c>
      <c r="V60" s="36">
        <v>715</v>
      </c>
      <c r="W60" s="36">
        <v>1389</v>
      </c>
      <c r="X60" s="36">
        <v>1183</v>
      </c>
      <c r="Y60" s="36">
        <v>774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3405</v>
      </c>
      <c r="D64" s="52">
        <v>4885</v>
      </c>
      <c r="E64" s="52">
        <v>4647</v>
      </c>
      <c r="F64" s="52">
        <v>4896</v>
      </c>
      <c r="G64" s="52">
        <v>4406</v>
      </c>
      <c r="H64" s="52">
        <v>3838</v>
      </c>
      <c r="I64" s="52">
        <v>3672</v>
      </c>
      <c r="J64" s="52">
        <v>3889</v>
      </c>
      <c r="K64" s="52">
        <v>3319</v>
      </c>
      <c r="L64" s="52">
        <v>3334</v>
      </c>
      <c r="M64" s="52">
        <v>3672</v>
      </c>
      <c r="N64" s="52">
        <v>4273</v>
      </c>
      <c r="O64" s="52">
        <v>4065</v>
      </c>
      <c r="P64" s="52">
        <v>2606</v>
      </c>
      <c r="Q64" s="52">
        <v>3700</v>
      </c>
      <c r="R64" s="52">
        <v>5030</v>
      </c>
      <c r="S64" s="52">
        <v>5483</v>
      </c>
      <c r="T64" s="52">
        <v>6096</v>
      </c>
      <c r="U64" s="52">
        <v>4927</v>
      </c>
      <c r="V64" s="52">
        <v>4394</v>
      </c>
      <c r="W64" s="52">
        <v>2874</v>
      </c>
      <c r="X64" s="52">
        <v>2247</v>
      </c>
      <c r="Y64" s="52">
        <v>334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5</v>
      </c>
      <c r="F67" s="52">
        <v>9</v>
      </c>
      <c r="G67" s="52">
        <v>12</v>
      </c>
      <c r="H67" s="52">
        <v>46</v>
      </c>
      <c r="I67" s="52">
        <v>47</v>
      </c>
      <c r="J67" s="52">
        <v>44</v>
      </c>
      <c r="K67" s="52">
        <v>20</v>
      </c>
      <c r="L67" s="52">
        <v>21</v>
      </c>
      <c r="M67" s="52">
        <v>29</v>
      </c>
      <c r="N67" s="52">
        <v>38</v>
      </c>
      <c r="O67" s="52">
        <v>50</v>
      </c>
      <c r="P67" s="52">
        <v>56</v>
      </c>
      <c r="Q67" s="52">
        <v>101</v>
      </c>
      <c r="R67" s="52">
        <v>208</v>
      </c>
      <c r="S67" s="52">
        <v>246</v>
      </c>
      <c r="T67" s="52">
        <v>162</v>
      </c>
      <c r="U67" s="52">
        <v>156</v>
      </c>
      <c r="V67" s="52">
        <v>180</v>
      </c>
      <c r="W67" s="52">
        <v>193</v>
      </c>
      <c r="X67" s="52">
        <v>270</v>
      </c>
      <c r="Y67" s="52">
        <v>63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3309</v>
      </c>
      <c r="D69" s="52">
        <f>RES_hhdet_in!D69-RES_hhdet_in_new!D69</f>
        <v>4730</v>
      </c>
      <c r="E69" s="52">
        <f>RES_hhdet_in!E69-RES_hhdet_in_new!E69</f>
        <v>4506</v>
      </c>
      <c r="F69" s="52">
        <f>RES_hhdet_in!F69-RES_hhdet_in_new!F69</f>
        <v>4750</v>
      </c>
      <c r="G69" s="52">
        <f>RES_hhdet_in!G69-RES_hhdet_in_new!G69</f>
        <v>4281</v>
      </c>
      <c r="H69" s="52">
        <f>RES_hhdet_in!H69-RES_hhdet_in_new!H69</f>
        <v>3754</v>
      </c>
      <c r="I69" s="52">
        <f>RES_hhdet_in!I69-RES_hhdet_in_new!I69</f>
        <v>3575</v>
      </c>
      <c r="J69" s="52">
        <f>RES_hhdet_in!J69-RES_hhdet_in_new!J69</f>
        <v>3908</v>
      </c>
      <c r="K69" s="52">
        <f>RES_hhdet_in!K69-RES_hhdet_in_new!K69</f>
        <v>3425</v>
      </c>
      <c r="L69" s="52">
        <f>RES_hhdet_in!L69-RES_hhdet_in_new!L69</f>
        <v>5247</v>
      </c>
      <c r="M69" s="52">
        <f>RES_hhdet_in!M69-RES_hhdet_in_new!M69</f>
        <v>2820</v>
      </c>
      <c r="N69" s="52">
        <f>RES_hhdet_in!N69-RES_hhdet_in_new!N69</f>
        <v>3467</v>
      </c>
      <c r="O69" s="52">
        <f>RES_hhdet_in!O69-RES_hhdet_in_new!O69</f>
        <v>4019</v>
      </c>
      <c r="P69" s="52">
        <f>RES_hhdet_in!P69-RES_hhdet_in_new!P69</f>
        <v>2627</v>
      </c>
      <c r="Q69" s="52">
        <f>RES_hhdet_in!Q69-RES_hhdet_in_new!Q69</f>
        <v>3630</v>
      </c>
      <c r="R69" s="52">
        <f>RES_hhdet_in!R69-RES_hhdet_in_new!R69</f>
        <v>5208</v>
      </c>
      <c r="S69" s="52">
        <f>RES_hhdet_in!S69-RES_hhdet_in_new!S69</f>
        <v>5644</v>
      </c>
      <c r="T69" s="52">
        <f>RES_hhdet_in!T69-RES_hhdet_in_new!T69</f>
        <v>6217</v>
      </c>
      <c r="U69" s="52">
        <f>RES_hhdet_in!U69-RES_hhdet_in_new!U69</f>
        <v>5102</v>
      </c>
      <c r="V69" s="52">
        <f>RES_hhdet_in!V69-RES_hhdet_in_new!V69</f>
        <v>4570</v>
      </c>
      <c r="W69" s="52">
        <f>RES_hhdet_in!W69-RES_hhdet_in_new!W69</f>
        <v>3073</v>
      </c>
      <c r="X69" s="52">
        <f>RES_hhdet_in!X69-RES_hhdet_in_new!X69</f>
        <v>2607</v>
      </c>
      <c r="Y69" s="52">
        <f>RES_hhdet_in!Y69-RES_hhdet_in_new!Y69</f>
        <v>636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216</v>
      </c>
      <c r="D73" s="52">
        <f>RES_hhdet_in!D73-RES_hhdet_in_new!D73</f>
        <v>275</v>
      </c>
      <c r="E73" s="52">
        <f>RES_hhdet_in!E73-RES_hhdet_in_new!E73</f>
        <v>265</v>
      </c>
      <c r="F73" s="52">
        <f>RES_hhdet_in!F73-RES_hhdet_in_new!F73</f>
        <v>284</v>
      </c>
      <c r="G73" s="52">
        <f>RES_hhdet_in!G73-RES_hhdet_in_new!G73</f>
        <v>286</v>
      </c>
      <c r="H73" s="52">
        <f>RES_hhdet_in!H73-RES_hhdet_in_new!H73</f>
        <v>282</v>
      </c>
      <c r="I73" s="52">
        <f>RES_hhdet_in!I73-RES_hhdet_in_new!I73</f>
        <v>231</v>
      </c>
      <c r="J73" s="52">
        <f>RES_hhdet_in!J73-RES_hhdet_in_new!J73</f>
        <v>197</v>
      </c>
      <c r="K73" s="52">
        <f>RES_hhdet_in!K73-RES_hhdet_in_new!K73</f>
        <v>221</v>
      </c>
      <c r="L73" s="52">
        <f>RES_hhdet_in!L73-RES_hhdet_in_new!L73</f>
        <v>1</v>
      </c>
      <c r="M73" s="52">
        <f>RES_hhdet_in!M73-RES_hhdet_in_new!M73</f>
        <v>856</v>
      </c>
      <c r="N73" s="52">
        <f>RES_hhdet_in!N73-RES_hhdet_in_new!N73</f>
        <v>820</v>
      </c>
      <c r="O73" s="52">
        <f>RES_hhdet_in!O73-RES_hhdet_in_new!O73</f>
        <v>80</v>
      </c>
      <c r="P73" s="52">
        <f>RES_hhdet_in!P73-RES_hhdet_in_new!P73</f>
        <v>63</v>
      </c>
      <c r="Q73" s="52">
        <f>RES_hhdet_in!Q73-RES_hhdet_in_new!Q73</f>
        <v>123</v>
      </c>
      <c r="R73" s="52">
        <f>RES_hhdet_in!R73-RES_hhdet_in_new!R73</f>
        <v>252</v>
      </c>
      <c r="S73" s="52">
        <f>RES_hhdet_in!S73-RES_hhdet_in_new!S73</f>
        <v>261</v>
      </c>
      <c r="T73" s="52">
        <f>RES_hhdet_in!T73-RES_hhdet_in_new!T73</f>
        <v>334</v>
      </c>
      <c r="U73" s="52">
        <f>RES_hhdet_in!U73-RES_hhdet_in_new!U73</f>
        <v>462</v>
      </c>
      <c r="V73" s="52">
        <f>RES_hhdet_in!V73-RES_hhdet_in_new!V73</f>
        <v>254</v>
      </c>
      <c r="W73" s="52">
        <f>RES_hhdet_in!W73-RES_hhdet_in_new!W73</f>
        <v>1</v>
      </c>
      <c r="X73" s="52">
        <f>RES_hhdet_in!X73-RES_hhdet_in_new!X73</f>
        <v>0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6368</v>
      </c>
      <c r="D78" s="52">
        <v>7758</v>
      </c>
      <c r="E78" s="52">
        <v>7627</v>
      </c>
      <c r="F78" s="52">
        <v>8144</v>
      </c>
      <c r="G78" s="52">
        <v>8267</v>
      </c>
      <c r="H78" s="52">
        <v>8729</v>
      </c>
      <c r="I78" s="52">
        <v>6390</v>
      </c>
      <c r="J78" s="52">
        <v>7362</v>
      </c>
      <c r="K78" s="52">
        <v>8669</v>
      </c>
      <c r="L78" s="52">
        <v>10089</v>
      </c>
      <c r="M78" s="52">
        <v>9023</v>
      </c>
      <c r="N78" s="52">
        <v>8692</v>
      </c>
      <c r="O78" s="52">
        <v>8952</v>
      </c>
      <c r="P78" s="52">
        <v>7625</v>
      </c>
      <c r="Q78" s="52">
        <v>8289</v>
      </c>
      <c r="R78" s="52">
        <v>10423</v>
      </c>
      <c r="S78" s="52">
        <v>10643</v>
      </c>
      <c r="T78" s="52">
        <v>11162</v>
      </c>
      <c r="U78" s="52">
        <v>11003</v>
      </c>
      <c r="V78" s="52">
        <v>9302</v>
      </c>
      <c r="W78" s="52">
        <v>9016</v>
      </c>
      <c r="X78" s="52">
        <v>8899</v>
      </c>
      <c r="Y78" s="52">
        <v>7554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196</v>
      </c>
      <c r="D79" s="36">
        <v>299</v>
      </c>
      <c r="E79" s="36">
        <v>298</v>
      </c>
      <c r="F79" s="36">
        <v>332</v>
      </c>
      <c r="G79" s="36">
        <v>328</v>
      </c>
      <c r="H79" s="36">
        <v>324</v>
      </c>
      <c r="I79" s="36">
        <v>271</v>
      </c>
      <c r="J79" s="36">
        <v>218</v>
      </c>
      <c r="K79" s="36">
        <v>260</v>
      </c>
      <c r="L79" s="36">
        <v>184</v>
      </c>
      <c r="M79" s="36">
        <v>291</v>
      </c>
      <c r="N79" s="36">
        <v>1071</v>
      </c>
      <c r="O79" s="36">
        <v>335</v>
      </c>
      <c r="P79" s="36">
        <v>282</v>
      </c>
      <c r="Q79" s="36">
        <v>243</v>
      </c>
      <c r="R79" s="36">
        <v>281</v>
      </c>
      <c r="S79" s="36">
        <v>280</v>
      </c>
      <c r="T79" s="36">
        <v>336</v>
      </c>
      <c r="U79" s="36">
        <v>157</v>
      </c>
      <c r="V79" s="36">
        <v>815</v>
      </c>
      <c r="W79" s="36">
        <v>341</v>
      </c>
      <c r="X79" s="36">
        <v>673</v>
      </c>
      <c r="Y79" s="36">
        <v>894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23176</v>
      </c>
      <c r="D83" s="52">
        <v>26243</v>
      </c>
      <c r="E83" s="52">
        <v>27328</v>
      </c>
      <c r="F83" s="52">
        <v>30184</v>
      </c>
      <c r="G83" s="52">
        <v>27696</v>
      </c>
      <c r="H83" s="52">
        <v>15936</v>
      </c>
      <c r="I83" s="52">
        <v>24406</v>
      </c>
      <c r="J83" s="52">
        <v>24405</v>
      </c>
      <c r="K83" s="52">
        <v>22621</v>
      </c>
      <c r="L83" s="52">
        <v>21834</v>
      </c>
      <c r="M83" s="52">
        <v>24427</v>
      </c>
      <c r="N83" s="52">
        <v>31515</v>
      </c>
      <c r="O83" s="52">
        <v>26467</v>
      </c>
      <c r="P83" s="52">
        <v>6815</v>
      </c>
      <c r="Q83" s="52">
        <v>7207</v>
      </c>
      <c r="R83" s="52">
        <v>11929</v>
      </c>
      <c r="S83" s="52">
        <v>21037</v>
      </c>
      <c r="T83" s="52">
        <v>23761</v>
      </c>
      <c r="U83" s="52">
        <v>19351</v>
      </c>
      <c r="V83" s="52">
        <v>13277</v>
      </c>
      <c r="W83" s="52">
        <v>18480</v>
      </c>
      <c r="X83" s="52">
        <v>24934</v>
      </c>
      <c r="Y83" s="52">
        <v>29857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8</v>
      </c>
      <c r="E86" s="52">
        <v>28</v>
      </c>
      <c r="F86" s="52">
        <v>56</v>
      </c>
      <c r="G86" s="52">
        <v>73</v>
      </c>
      <c r="H86" s="52">
        <v>305</v>
      </c>
      <c r="I86" s="52">
        <v>243</v>
      </c>
      <c r="J86" s="52">
        <v>230</v>
      </c>
      <c r="K86" s="52">
        <v>126</v>
      </c>
      <c r="L86" s="52">
        <v>134</v>
      </c>
      <c r="M86" s="52">
        <v>195</v>
      </c>
      <c r="N86" s="52">
        <v>248</v>
      </c>
      <c r="O86" s="52">
        <v>359</v>
      </c>
      <c r="P86" s="52">
        <v>403</v>
      </c>
      <c r="Q86" s="52">
        <v>383</v>
      </c>
      <c r="R86" s="52">
        <v>458</v>
      </c>
      <c r="S86" s="52">
        <v>523</v>
      </c>
      <c r="T86" s="52">
        <v>514</v>
      </c>
      <c r="U86" s="52">
        <v>603</v>
      </c>
      <c r="V86" s="52">
        <v>708</v>
      </c>
      <c r="W86" s="52">
        <v>676</v>
      </c>
      <c r="X86" s="52">
        <v>1117</v>
      </c>
      <c r="Y86" s="52">
        <v>536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16889</v>
      </c>
      <c r="D88" s="52">
        <f>RES_hhdet_in!D88-RES_hhdet_in_new!D88</f>
        <v>15234</v>
      </c>
      <c r="E88" s="52">
        <f>RES_hhdet_in!E88-RES_hhdet_in_new!E88</f>
        <v>16771</v>
      </c>
      <c r="F88" s="52">
        <f>RES_hhdet_in!F88-RES_hhdet_in_new!F88</f>
        <v>17563</v>
      </c>
      <c r="G88" s="52">
        <f>RES_hhdet_in!G88-RES_hhdet_in_new!G88</f>
        <v>13099</v>
      </c>
      <c r="H88" s="52">
        <f>RES_hhdet_in!H88-RES_hhdet_in_new!H88</f>
        <v>6101</v>
      </c>
      <c r="I88" s="52">
        <f>RES_hhdet_in!I88-RES_hhdet_in_new!I88</f>
        <v>19061</v>
      </c>
      <c r="J88" s="52">
        <f>RES_hhdet_in!J88-RES_hhdet_in_new!J88</f>
        <v>23795</v>
      </c>
      <c r="K88" s="52">
        <f>RES_hhdet_in!K88-RES_hhdet_in_new!K88</f>
        <v>26431</v>
      </c>
      <c r="L88" s="52">
        <f>RES_hhdet_in!L88-RES_hhdet_in_new!L88</f>
        <v>30130</v>
      </c>
      <c r="M88" s="52">
        <f>RES_hhdet_in!M88-RES_hhdet_in_new!M88</f>
        <v>42158</v>
      </c>
      <c r="N88" s="52">
        <f>RES_hhdet_in!N88-RES_hhdet_in_new!N88</f>
        <v>36562</v>
      </c>
      <c r="O88" s="52">
        <f>RES_hhdet_in!O88-RES_hhdet_in_new!O88</f>
        <v>30391</v>
      </c>
      <c r="P88" s="52">
        <f>RES_hhdet_in!P88-RES_hhdet_in_new!P88</f>
        <v>9789</v>
      </c>
      <c r="Q88" s="52">
        <f>RES_hhdet_in!Q88-RES_hhdet_in_new!Q88</f>
        <v>13468</v>
      </c>
      <c r="R88" s="52">
        <f>RES_hhdet_in!R88-RES_hhdet_in_new!R88</f>
        <v>14507</v>
      </c>
      <c r="S88" s="52">
        <f>RES_hhdet_in!S88-RES_hhdet_in_new!S88</f>
        <v>22319</v>
      </c>
      <c r="T88" s="52">
        <f>RES_hhdet_in!T88-RES_hhdet_in_new!T88</f>
        <v>27968</v>
      </c>
      <c r="U88" s="52">
        <f>RES_hhdet_in!U88-RES_hhdet_in_new!U88</f>
        <v>20173</v>
      </c>
      <c r="V88" s="52">
        <f>RES_hhdet_in!V88-RES_hhdet_in_new!V88</f>
        <v>19472</v>
      </c>
      <c r="W88" s="52">
        <f>RES_hhdet_in!W88-RES_hhdet_in_new!W88</f>
        <v>15987</v>
      </c>
      <c r="X88" s="52">
        <f>RES_hhdet_in!X88-RES_hhdet_in_new!X88</f>
        <v>18818</v>
      </c>
      <c r="Y88" s="52">
        <f>RES_hhdet_in!Y88-RES_hhdet_in_new!Y88</f>
        <v>26063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X89" s="52">
        <f>RES_hhdet_in!X89-RES_hhdet_in_new!X89</f>
        <v>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535</v>
      </c>
      <c r="D92" s="52">
        <f>RES_hhdet_in!D92-RES_hhdet_in_new!D92</f>
        <v>340</v>
      </c>
      <c r="E92" s="52">
        <f>RES_hhdet_in!E92-RES_hhdet_in_new!E92</f>
        <v>439</v>
      </c>
      <c r="F92" s="52">
        <f>RES_hhdet_in!F92-RES_hhdet_in_new!F92</f>
        <v>618</v>
      </c>
      <c r="G92" s="52">
        <f>RES_hhdet_in!G92-RES_hhdet_in_new!G92</f>
        <v>599</v>
      </c>
      <c r="H92" s="52">
        <f>RES_hhdet_in!H92-RES_hhdet_in_new!H92</f>
        <v>487</v>
      </c>
      <c r="I92" s="52">
        <f>RES_hhdet_in!I92-RES_hhdet_in_new!I92</f>
        <v>167</v>
      </c>
      <c r="J92" s="52">
        <f>RES_hhdet_in!J92-RES_hhdet_in_new!J92</f>
        <v>52</v>
      </c>
      <c r="K92" s="52">
        <f>RES_hhdet_in!K92-RES_hhdet_in_new!K92</f>
        <v>190</v>
      </c>
      <c r="L92" s="52">
        <f>RES_hhdet_in!L92-RES_hhdet_in_new!L92</f>
        <v>599</v>
      </c>
      <c r="M92" s="52">
        <f>RES_hhdet_in!M92-RES_hhdet_in_new!M92</f>
        <v>5</v>
      </c>
      <c r="N92" s="52">
        <f>RES_hhdet_in!N92-RES_hhdet_in_new!N92</f>
        <v>510</v>
      </c>
      <c r="O92" s="52">
        <f>RES_hhdet_in!O92-RES_hhdet_in_new!O92</f>
        <v>538</v>
      </c>
      <c r="P92" s="52">
        <f>RES_hhdet_in!P92-RES_hhdet_in_new!P92</f>
        <v>381</v>
      </c>
      <c r="Q92" s="52">
        <f>RES_hhdet_in!Q92-RES_hhdet_in_new!Q92</f>
        <v>83</v>
      </c>
      <c r="R92" s="52">
        <f>RES_hhdet_in!R92-RES_hhdet_in_new!R92</f>
        <v>156</v>
      </c>
      <c r="S92" s="52">
        <f>RES_hhdet_in!S92-RES_hhdet_in_new!S92</f>
        <v>254</v>
      </c>
      <c r="T92" s="52">
        <f>RES_hhdet_in!T92-RES_hhdet_in_new!T92</f>
        <v>252</v>
      </c>
      <c r="U92" s="52">
        <f>RES_hhdet_in!U92-RES_hhdet_in_new!U92</f>
        <v>232</v>
      </c>
      <c r="V92" s="52">
        <f>RES_hhdet_in!V92-RES_hhdet_in_new!V92</f>
        <v>412</v>
      </c>
      <c r="W92" s="52">
        <f>RES_hhdet_in!W92-RES_hhdet_in_new!W92</f>
        <v>619</v>
      </c>
      <c r="X92" s="52">
        <f>RES_hhdet_in!X92-RES_hhdet_in_new!X92</f>
        <v>679</v>
      </c>
      <c r="Y92" s="52">
        <f>RES_hhdet_in!Y92-RES_hhdet_in_new!Y92</f>
        <v>838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7917</v>
      </c>
      <c r="D96" s="52">
        <f>RES_hhdet_in!D96-RES_hhdet_in_new!D96</f>
        <v>12855</v>
      </c>
      <c r="E96" s="52">
        <f>RES_hhdet_in!E96-RES_hhdet_in_new!E96</f>
        <v>12464</v>
      </c>
      <c r="F96" s="52">
        <f>RES_hhdet_in!F96-RES_hhdet_in_new!F96</f>
        <v>14832</v>
      </c>
      <c r="G96" s="52">
        <f>RES_hhdet_in!G96-RES_hhdet_in_new!G96</f>
        <v>17850</v>
      </c>
      <c r="H96" s="52">
        <f>RES_hhdet_in!H96-RES_hhdet_in_new!H96</f>
        <v>14979</v>
      </c>
      <c r="I96" s="52">
        <f>RES_hhdet_in!I96-RES_hhdet_in_new!I96</f>
        <v>11358</v>
      </c>
      <c r="J96" s="52">
        <f>RES_hhdet_in!J96-RES_hhdet_in_new!J96</f>
        <v>10777</v>
      </c>
      <c r="K96" s="52">
        <f>RES_hhdet_in!K96-RES_hhdet_in_new!K96</f>
        <v>11713</v>
      </c>
      <c r="L96" s="52">
        <f>RES_hhdet_in!L96-RES_hhdet_in_new!L96</f>
        <v>9353</v>
      </c>
      <c r="M96" s="52">
        <f>RES_hhdet_in!M96-RES_hhdet_in_new!M96</f>
        <v>1098</v>
      </c>
      <c r="N96" s="52">
        <f>RES_hhdet_in!N96-RES_hhdet_in_new!N96</f>
        <v>13798</v>
      </c>
      <c r="O96" s="52">
        <f>RES_hhdet_in!O96-RES_hhdet_in_new!O96</f>
        <v>13857</v>
      </c>
      <c r="P96" s="52">
        <f>RES_hhdet_in!P96-RES_hhdet_in_new!P96</f>
        <v>18516</v>
      </c>
      <c r="Q96" s="52">
        <f>RES_hhdet_in!Q96-RES_hhdet_in_new!Q96</f>
        <v>10643</v>
      </c>
      <c r="R96" s="52">
        <f>RES_hhdet_in!R96-RES_hhdet_in_new!R96</f>
        <v>11078</v>
      </c>
      <c r="S96" s="52">
        <f>RES_hhdet_in!S96-RES_hhdet_in_new!S96</f>
        <v>7424</v>
      </c>
      <c r="T96" s="52">
        <f>RES_hhdet_in!T96-RES_hhdet_in_new!T96</f>
        <v>2691</v>
      </c>
      <c r="U96" s="52">
        <f>RES_hhdet_in!U96-RES_hhdet_in_new!U96</f>
        <v>5892</v>
      </c>
      <c r="V96" s="52">
        <f>RES_hhdet_in!V96-RES_hhdet_in_new!V96</f>
        <v>15110</v>
      </c>
      <c r="W96" s="52">
        <f>RES_hhdet_in!W96-RES_hhdet_in_new!W96</f>
        <v>16253</v>
      </c>
      <c r="X96" s="52">
        <f>RES_hhdet_in!X96-RES_hhdet_in_new!X96</f>
        <v>14402</v>
      </c>
      <c r="Y96" s="52">
        <f>RES_hhdet_in!Y96-RES_hhdet_in_new!Y96</f>
        <v>10965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X97" s="52">
        <f>RES_hhdet_in!X97-RES_hhdet_in_new!X97</f>
        <v>0</v>
      </c>
      <c r="Y97" s="52">
        <f>RES_hhdet_in!Y97-RES_hhdet_in_new!Y97</f>
        <v>0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50759</v>
      </c>
      <c r="D101" s="52">
        <v>53473</v>
      </c>
      <c r="E101" s="52">
        <v>54766</v>
      </c>
      <c r="F101" s="52">
        <v>53180</v>
      </c>
      <c r="G101" s="52">
        <v>50333</v>
      </c>
      <c r="H101" s="52">
        <v>41548</v>
      </c>
      <c r="I101" s="52">
        <v>33355</v>
      </c>
      <c r="J101" s="52">
        <v>46028</v>
      </c>
      <c r="K101" s="52">
        <v>55361</v>
      </c>
      <c r="L101" s="52">
        <v>54882</v>
      </c>
      <c r="M101" s="52">
        <v>62578</v>
      </c>
      <c r="N101" s="52">
        <v>51980</v>
      </c>
      <c r="O101" s="52">
        <v>36562</v>
      </c>
      <c r="P101" s="52">
        <v>26331</v>
      </c>
      <c r="Q101" s="52">
        <v>28272</v>
      </c>
      <c r="R101" s="52">
        <v>50022</v>
      </c>
      <c r="S101" s="52">
        <v>74206</v>
      </c>
      <c r="T101" s="52">
        <v>57787</v>
      </c>
      <c r="U101" s="52">
        <v>45270</v>
      </c>
      <c r="V101" s="52">
        <v>31878</v>
      </c>
      <c r="W101" s="52">
        <v>26671</v>
      </c>
      <c r="X101" s="52">
        <v>26612</v>
      </c>
      <c r="Y101" s="52">
        <v>31485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1248</v>
      </c>
      <c r="D102" s="52">
        <v>1376</v>
      </c>
      <c r="E102" s="52">
        <v>1918</v>
      </c>
      <c r="F102" s="52">
        <v>6805</v>
      </c>
      <c r="G102" s="52">
        <v>9632</v>
      </c>
      <c r="H102" s="52">
        <v>10750</v>
      </c>
      <c r="I102" s="52">
        <v>3855</v>
      </c>
      <c r="J102" s="52">
        <v>165</v>
      </c>
      <c r="K102" s="52">
        <v>488</v>
      </c>
      <c r="L102" s="52">
        <v>1932</v>
      </c>
      <c r="M102" s="52">
        <v>1135</v>
      </c>
      <c r="N102" s="52">
        <v>5628</v>
      </c>
      <c r="O102" s="52">
        <v>12011</v>
      </c>
      <c r="P102" s="52">
        <v>5040</v>
      </c>
      <c r="Q102" s="52">
        <v>3563</v>
      </c>
      <c r="R102" s="52">
        <v>243</v>
      </c>
      <c r="S102" s="52">
        <v>5058</v>
      </c>
      <c r="T102" s="52">
        <v>3240</v>
      </c>
      <c r="U102" s="52">
        <v>3801</v>
      </c>
      <c r="V102" s="52">
        <v>330</v>
      </c>
      <c r="W102" s="52">
        <v>4326</v>
      </c>
      <c r="X102" s="52">
        <v>10891</v>
      </c>
      <c r="Y102" s="52">
        <v>19878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713</v>
      </c>
      <c r="D103" s="36">
        <v>1050</v>
      </c>
      <c r="E103" s="36">
        <v>1112</v>
      </c>
      <c r="F103" s="36">
        <v>2902</v>
      </c>
      <c r="G103" s="36">
        <v>4877</v>
      </c>
      <c r="H103" s="36">
        <v>8264</v>
      </c>
      <c r="I103" s="36">
        <v>7711</v>
      </c>
      <c r="J103" s="36">
        <v>457</v>
      </c>
      <c r="K103" s="36">
        <v>435</v>
      </c>
      <c r="L103" s="36">
        <v>244</v>
      </c>
      <c r="M103" s="36">
        <v>802</v>
      </c>
      <c r="N103" s="36">
        <v>3383</v>
      </c>
      <c r="O103" s="36">
        <v>9277</v>
      </c>
      <c r="P103" s="36">
        <v>5699</v>
      </c>
      <c r="Q103" s="36">
        <v>6841</v>
      </c>
      <c r="R103" s="36">
        <v>345</v>
      </c>
      <c r="S103" s="36">
        <v>7355</v>
      </c>
      <c r="T103" s="36">
        <v>1643</v>
      </c>
      <c r="U103" s="36">
        <v>5480</v>
      </c>
      <c r="V103" s="36">
        <v>150</v>
      </c>
      <c r="W103" s="36">
        <v>3042</v>
      </c>
      <c r="X103" s="36">
        <v>5044</v>
      </c>
      <c r="Y103" s="36">
        <v>4204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20423</v>
      </c>
      <c r="D126" s="52">
        <v>14967</v>
      </c>
      <c r="E126" s="52">
        <v>15586</v>
      </c>
      <c r="F126" s="52">
        <v>12175</v>
      </c>
      <c r="G126" s="52">
        <v>15247</v>
      </c>
      <c r="H126" s="52">
        <v>13554</v>
      </c>
      <c r="I126" s="52">
        <v>15326</v>
      </c>
      <c r="J126" s="52">
        <v>22583</v>
      </c>
      <c r="K126" s="52">
        <v>26795</v>
      </c>
      <c r="L126" s="52">
        <v>18234</v>
      </c>
      <c r="M126" s="52">
        <v>31844</v>
      </c>
      <c r="N126" s="52">
        <v>27053</v>
      </c>
      <c r="O126" s="52">
        <v>26867</v>
      </c>
      <c r="P126" s="52">
        <v>7671</v>
      </c>
      <c r="Q126" s="52">
        <v>3072</v>
      </c>
      <c r="R126" s="52">
        <v>10553</v>
      </c>
      <c r="S126" s="52">
        <v>22508</v>
      </c>
      <c r="T126" s="52">
        <v>19797</v>
      </c>
      <c r="U126" s="52">
        <v>25471</v>
      </c>
      <c r="V126" s="52">
        <v>12497</v>
      </c>
      <c r="W126" s="52">
        <v>26251</v>
      </c>
      <c r="X126" s="52">
        <v>19847</v>
      </c>
      <c r="Y126" s="52">
        <v>18699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7</v>
      </c>
      <c r="D129" s="52">
        <v>8</v>
      </c>
      <c r="E129" s="52">
        <v>23</v>
      </c>
      <c r="F129" s="52">
        <v>34</v>
      </c>
      <c r="G129" s="52">
        <v>35</v>
      </c>
      <c r="H129" s="52">
        <v>190</v>
      </c>
      <c r="I129" s="52">
        <v>167</v>
      </c>
      <c r="J129" s="52">
        <v>168</v>
      </c>
      <c r="K129" s="52">
        <v>98</v>
      </c>
      <c r="L129" s="52">
        <v>144</v>
      </c>
      <c r="M129" s="52">
        <v>202</v>
      </c>
      <c r="N129" s="52">
        <v>260</v>
      </c>
      <c r="O129" s="52">
        <v>373</v>
      </c>
      <c r="P129" s="52">
        <v>371</v>
      </c>
      <c r="Q129" s="52">
        <v>411</v>
      </c>
      <c r="R129" s="52">
        <v>341</v>
      </c>
      <c r="S129" s="52">
        <v>334</v>
      </c>
      <c r="T129" s="52">
        <v>516</v>
      </c>
      <c r="U129" s="52">
        <v>578</v>
      </c>
      <c r="V129" s="52">
        <v>737</v>
      </c>
      <c r="W129" s="52">
        <v>768</v>
      </c>
      <c r="X129" s="52">
        <v>1303</v>
      </c>
      <c r="Y129" s="52">
        <v>565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19330</v>
      </c>
      <c r="D131" s="52">
        <f>RES_hhdet_in!D131-RES_hhdet_in_new!D131</f>
        <v>16108</v>
      </c>
      <c r="E131" s="52">
        <f>RES_hhdet_in!E131-RES_hhdet_in_new!E131</f>
        <v>15547</v>
      </c>
      <c r="F131" s="52">
        <f>RES_hhdet_in!F131-RES_hhdet_in_new!F131</f>
        <v>14429</v>
      </c>
      <c r="G131" s="52">
        <f>RES_hhdet_in!G131-RES_hhdet_in_new!G131</f>
        <v>17541</v>
      </c>
      <c r="H131" s="52">
        <f>RES_hhdet_in!H131-RES_hhdet_in_new!H131</f>
        <v>7582</v>
      </c>
      <c r="I131" s="52">
        <f>RES_hhdet_in!I131-RES_hhdet_in_new!I131</f>
        <v>13175</v>
      </c>
      <c r="J131" s="52">
        <f>RES_hhdet_in!J131-RES_hhdet_in_new!J131</f>
        <v>20121</v>
      </c>
      <c r="K131" s="52">
        <f>RES_hhdet_in!K131-RES_hhdet_in_new!K131</f>
        <v>25555</v>
      </c>
      <c r="L131" s="52">
        <f>RES_hhdet_in!L131-RES_hhdet_in_new!L131</f>
        <v>23095</v>
      </c>
      <c r="M131" s="52">
        <f>RES_hhdet_in!M131-RES_hhdet_in_new!M131</f>
        <v>31971</v>
      </c>
      <c r="N131" s="52">
        <f>RES_hhdet_in!N131-RES_hhdet_in_new!N131</f>
        <v>32671</v>
      </c>
      <c r="O131" s="52">
        <f>RES_hhdet_in!O131-RES_hhdet_in_new!O131</f>
        <v>29058</v>
      </c>
      <c r="P131" s="52">
        <f>RES_hhdet_in!P131-RES_hhdet_in_new!P131</f>
        <v>12084</v>
      </c>
      <c r="Q131" s="52">
        <f>RES_hhdet_in!Q131-RES_hhdet_in_new!Q131</f>
        <v>7959</v>
      </c>
      <c r="R131" s="52">
        <f>RES_hhdet_in!R131-RES_hhdet_in_new!R131</f>
        <v>11221</v>
      </c>
      <c r="S131" s="52">
        <f>RES_hhdet_in!S131-RES_hhdet_in_new!S131</f>
        <v>22680</v>
      </c>
      <c r="T131" s="52">
        <f>RES_hhdet_in!T131-RES_hhdet_in_new!T131</f>
        <v>15294</v>
      </c>
      <c r="U131" s="52">
        <f>RES_hhdet_in!U131-RES_hhdet_in_new!U131</f>
        <v>20959</v>
      </c>
      <c r="V131" s="52">
        <f>RES_hhdet_in!V131-RES_hhdet_in_new!V131</f>
        <v>8990</v>
      </c>
      <c r="W131" s="52">
        <f>RES_hhdet_in!W131-RES_hhdet_in_new!W131</f>
        <v>27777</v>
      </c>
      <c r="X131" s="52">
        <f>RES_hhdet_in!X131-RES_hhdet_in_new!X131</f>
        <v>22415</v>
      </c>
      <c r="Y131" s="52">
        <f>RES_hhdet_in!Y131-RES_hhdet_in_new!Y131</f>
        <v>23047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2467</v>
      </c>
      <c r="D135" s="52">
        <f>RES_hhdet_in!D135-RES_hhdet_in_new!D135</f>
        <v>238</v>
      </c>
      <c r="E135" s="52">
        <f>RES_hhdet_in!E135-RES_hhdet_in_new!E135</f>
        <v>1458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6461</v>
      </c>
      <c r="I135" s="52">
        <f>RES_hhdet_in!I135-RES_hhdet_in_new!I135</f>
        <v>2894</v>
      </c>
      <c r="J135" s="52">
        <f>RES_hhdet_in!J135-RES_hhdet_in_new!J135</f>
        <v>3645</v>
      </c>
      <c r="K135" s="52">
        <f>RES_hhdet_in!K135-RES_hhdet_in_new!K135</f>
        <v>3072</v>
      </c>
      <c r="L135" s="52">
        <f>RES_hhdet_in!L135-RES_hhdet_in_new!L135</f>
        <v>0</v>
      </c>
      <c r="M135" s="52">
        <f>RES_hhdet_in!M135-RES_hhdet_in_new!M135</f>
        <v>364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1</v>
      </c>
      <c r="T135" s="52">
        <f>RES_hhdet_in!T135-RES_hhdet_in_new!T135</f>
        <v>4505</v>
      </c>
      <c r="U135" s="52">
        <f>RES_hhdet_in!U135-RES_hhdet_in_new!U135</f>
        <v>4560</v>
      </c>
      <c r="V135" s="52">
        <f>RES_hhdet_in!V135-RES_hhdet_in_new!V135</f>
        <v>3605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34498</v>
      </c>
      <c r="D140" s="52">
        <v>27728</v>
      </c>
      <c r="E140" s="52">
        <v>31844</v>
      </c>
      <c r="F140" s="52">
        <v>34353</v>
      </c>
      <c r="G140" s="52">
        <v>37282</v>
      </c>
      <c r="H140" s="52">
        <v>34552</v>
      </c>
      <c r="I140" s="52">
        <v>10760</v>
      </c>
      <c r="J140" s="52">
        <v>9833</v>
      </c>
      <c r="K140" s="52">
        <v>25679</v>
      </c>
      <c r="L140" s="52">
        <v>33519</v>
      </c>
      <c r="M140" s="52">
        <v>30302</v>
      </c>
      <c r="N140" s="52">
        <v>29394</v>
      </c>
      <c r="O140" s="52">
        <v>28113</v>
      </c>
      <c r="P140" s="52">
        <v>15780</v>
      </c>
      <c r="Q140" s="52">
        <v>10353</v>
      </c>
      <c r="R140" s="52">
        <v>19152</v>
      </c>
      <c r="S140" s="52">
        <v>23023</v>
      </c>
      <c r="T140" s="52">
        <v>33055</v>
      </c>
      <c r="U140" s="52">
        <v>23417</v>
      </c>
      <c r="V140" s="52">
        <v>27120</v>
      </c>
      <c r="W140" s="52">
        <v>29411</v>
      </c>
      <c r="X140" s="52">
        <v>27073</v>
      </c>
      <c r="Y140" s="52">
        <v>33214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19723</v>
      </c>
      <c r="D141" s="36">
        <v>21154</v>
      </c>
      <c r="E141" s="36">
        <v>18454</v>
      </c>
      <c r="F141" s="36">
        <v>14649</v>
      </c>
      <c r="G141" s="36">
        <v>18873</v>
      </c>
      <c r="H141" s="36">
        <v>26563</v>
      </c>
      <c r="I141" s="36">
        <v>21523</v>
      </c>
      <c r="J141" s="36">
        <v>27353</v>
      </c>
      <c r="K141" s="36">
        <v>22924</v>
      </c>
      <c r="L141" s="36">
        <v>4231</v>
      </c>
      <c r="M141" s="36">
        <v>21458</v>
      </c>
      <c r="N141" s="36">
        <v>17685</v>
      </c>
      <c r="O141" s="36">
        <v>21718</v>
      </c>
      <c r="P141" s="36">
        <v>17852</v>
      </c>
      <c r="Q141" s="36">
        <v>19867</v>
      </c>
      <c r="R141" s="36">
        <v>26433</v>
      </c>
      <c r="S141" s="36">
        <v>33468</v>
      </c>
      <c r="T141" s="36">
        <v>16782</v>
      </c>
      <c r="U141" s="36">
        <v>33730</v>
      </c>
      <c r="V141" s="36">
        <v>12256</v>
      </c>
      <c r="W141" s="36">
        <v>20746</v>
      </c>
      <c r="X141" s="36">
        <v>12544</v>
      </c>
      <c r="Y141" s="36">
        <v>7026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38</v>
      </c>
      <c r="S145" s="52">
        <v>39</v>
      </c>
      <c r="T145" s="52">
        <v>66</v>
      </c>
      <c r="U145" s="52">
        <v>80</v>
      </c>
      <c r="V145" s="52">
        <v>72</v>
      </c>
      <c r="W145" s="52">
        <v>60</v>
      </c>
      <c r="X145" s="52">
        <v>45</v>
      </c>
      <c r="Y145" s="52">
        <v>15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1</v>
      </c>
      <c r="T147" s="52">
        <v>3</v>
      </c>
      <c r="U147" s="52">
        <v>4</v>
      </c>
      <c r="V147" s="52">
        <v>6</v>
      </c>
      <c r="W147" s="52">
        <v>7</v>
      </c>
      <c r="X147" s="52">
        <v>7</v>
      </c>
      <c r="Y147" s="52">
        <v>4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1</v>
      </c>
      <c r="T149" s="52">
        <f>RES_hhdet_in!T149-RES_hhdet_in_new!T149</f>
        <v>3</v>
      </c>
      <c r="U149" s="52">
        <f>RES_hhdet_in!U149-RES_hhdet_in_new!U149</f>
        <v>2</v>
      </c>
      <c r="V149" s="52">
        <f>RES_hhdet_in!V149-RES_hhdet_in_new!V149</f>
        <v>0</v>
      </c>
      <c r="W149" s="52">
        <f>RES_hhdet_in!W149-RES_hhdet_in_new!W149</f>
        <v>1</v>
      </c>
      <c r="X149" s="52">
        <f>RES_hhdet_in!X149-RES_hhdet_in_new!X149</f>
        <v>1</v>
      </c>
      <c r="Y149" s="52">
        <f>RES_hhdet_in!Y149-RES_hhdet_in_new!Y149</f>
        <v>1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38</v>
      </c>
      <c r="S153" s="52">
        <f>RES_hhdet_in!S153-RES_hhdet_in_new!S153</f>
        <v>38</v>
      </c>
      <c r="T153" s="52">
        <f>RES_hhdet_in!T153-RES_hhdet_in_new!T153</f>
        <v>63</v>
      </c>
      <c r="U153" s="52">
        <f>RES_hhdet_in!U153-RES_hhdet_in_new!U153</f>
        <v>80</v>
      </c>
      <c r="V153" s="52">
        <f>RES_hhdet_in!V153-RES_hhdet_in_new!V153</f>
        <v>79</v>
      </c>
      <c r="W153" s="52">
        <f>RES_hhdet_in!W153-RES_hhdet_in_new!W153</f>
        <v>75</v>
      </c>
      <c r="X153" s="52">
        <f>RES_hhdet_in!X153-RES_hhdet_in_new!X153</f>
        <v>68</v>
      </c>
      <c r="Y153" s="52">
        <f>RES_hhdet_in!Y153-RES_hhdet_in_new!Y153</f>
        <v>66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X154" s="52">
        <f>RES_hhdet_in!X154-RES_hhdet_in_new!X154</f>
        <v>0</v>
      </c>
      <c r="Y154" s="52">
        <f>RES_hhdet_in!Y154-RES_hhdet_in_new!Y154</f>
        <v>0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15</v>
      </c>
      <c r="S158" s="52">
        <v>14</v>
      </c>
      <c r="T158" s="52">
        <v>43</v>
      </c>
      <c r="U158" s="52">
        <v>32</v>
      </c>
      <c r="V158" s="52">
        <v>54</v>
      </c>
      <c r="W158" s="52">
        <v>44</v>
      </c>
      <c r="X158" s="52">
        <v>47</v>
      </c>
      <c r="Y158" s="52">
        <v>53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23</v>
      </c>
      <c r="S159" s="36">
        <v>25</v>
      </c>
      <c r="T159" s="36">
        <v>23</v>
      </c>
      <c r="U159" s="36">
        <v>50</v>
      </c>
      <c r="V159" s="36">
        <v>25</v>
      </c>
      <c r="W159" s="36">
        <v>27</v>
      </c>
      <c r="X159" s="36">
        <v>23</v>
      </c>
      <c r="Y159" s="36">
        <v>9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7</v>
      </c>
      <c r="D163" s="52">
        <v>17</v>
      </c>
      <c r="E163" s="52">
        <v>18</v>
      </c>
      <c r="F163" s="52">
        <v>27</v>
      </c>
      <c r="G163" s="52">
        <v>42</v>
      </c>
      <c r="H163" s="52">
        <v>58</v>
      </c>
      <c r="I163" s="52">
        <v>75</v>
      </c>
      <c r="J163" s="52">
        <v>45</v>
      </c>
      <c r="K163" s="52">
        <v>31</v>
      </c>
      <c r="L163" s="52">
        <v>160</v>
      </c>
      <c r="M163" s="52">
        <v>301</v>
      </c>
      <c r="N163" s="52">
        <v>789</v>
      </c>
      <c r="O163" s="52">
        <v>510</v>
      </c>
      <c r="P163" s="52">
        <v>27</v>
      </c>
      <c r="Q163" s="52">
        <v>21</v>
      </c>
      <c r="R163" s="52">
        <v>47</v>
      </c>
      <c r="S163" s="52">
        <v>65</v>
      </c>
      <c r="T163" s="52">
        <v>149</v>
      </c>
      <c r="U163" s="52">
        <v>195</v>
      </c>
      <c r="V163" s="52">
        <v>114</v>
      </c>
      <c r="W163" s="52">
        <v>151</v>
      </c>
      <c r="X163" s="52">
        <v>46</v>
      </c>
      <c r="Y163" s="52">
        <v>99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2</v>
      </c>
      <c r="K165" s="52">
        <v>1</v>
      </c>
      <c r="L165" s="52">
        <v>0</v>
      </c>
      <c r="M165" s="52">
        <v>2</v>
      </c>
      <c r="N165" s="52">
        <v>5</v>
      </c>
      <c r="O165" s="52">
        <v>13</v>
      </c>
      <c r="P165" s="52">
        <v>17</v>
      </c>
      <c r="Q165" s="52">
        <v>9</v>
      </c>
      <c r="R165" s="52">
        <v>3</v>
      </c>
      <c r="S165" s="52">
        <v>4</v>
      </c>
      <c r="T165" s="52">
        <v>5</v>
      </c>
      <c r="U165" s="52">
        <v>8</v>
      </c>
      <c r="V165" s="52">
        <v>13</v>
      </c>
      <c r="W165" s="52">
        <v>14</v>
      </c>
      <c r="X165" s="52">
        <v>13</v>
      </c>
      <c r="Y165" s="52">
        <v>8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1</v>
      </c>
      <c r="F167" s="52">
        <f>RES_hhdet_in!F167-RES_hhdet_in_new!F167</f>
        <v>1</v>
      </c>
      <c r="G167" s="52">
        <f>RES_hhdet_in!G167-RES_hhdet_in_new!G167</f>
        <v>1</v>
      </c>
      <c r="H167" s="52">
        <f>RES_hhdet_in!H167-RES_hhdet_in_new!H167</f>
        <v>2</v>
      </c>
      <c r="I167" s="52">
        <f>RES_hhdet_in!I167-RES_hhdet_in_new!I167</f>
        <v>1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9</v>
      </c>
      <c r="M167" s="52">
        <f>RES_hhdet_in!M167-RES_hhdet_in_new!M167</f>
        <v>1</v>
      </c>
      <c r="N167" s="52">
        <f>RES_hhdet_in!N167-RES_hhdet_in_new!N167</f>
        <v>28</v>
      </c>
      <c r="O167" s="52">
        <f>RES_hhdet_in!O167-RES_hhdet_in_new!O167</f>
        <v>18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1</v>
      </c>
      <c r="S167" s="52">
        <f>RES_hhdet_in!S167-RES_hhdet_in_new!S167</f>
        <v>8</v>
      </c>
      <c r="T167" s="52">
        <f>RES_hhdet_in!T167-RES_hhdet_in_new!T167</f>
        <v>43</v>
      </c>
      <c r="U167" s="52">
        <f>RES_hhdet_in!U167-RES_hhdet_in_new!U167</f>
        <v>22</v>
      </c>
      <c r="V167" s="52">
        <f>RES_hhdet_in!V167-RES_hhdet_in_new!V167</f>
        <v>13</v>
      </c>
      <c r="W167" s="52">
        <f>RES_hhdet_in!W167-RES_hhdet_in_new!W167</f>
        <v>10</v>
      </c>
      <c r="X167" s="52">
        <f>RES_hhdet_in!X167-RES_hhdet_in_new!X167</f>
        <v>1</v>
      </c>
      <c r="Y167" s="52">
        <f>RES_hhdet_in!Y167-RES_hhdet_in_new!Y167</f>
        <v>8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</v>
      </c>
      <c r="D171" s="52">
        <f>RES_hhdet_in!D171-RES_hhdet_in_new!D171</f>
        <v>22</v>
      </c>
      <c r="E171" s="52">
        <f>RES_hhdet_in!E171-RES_hhdet_in_new!E171</f>
        <v>21</v>
      </c>
      <c r="F171" s="52">
        <f>RES_hhdet_in!F171-RES_hhdet_in_new!F171</f>
        <v>29</v>
      </c>
      <c r="G171" s="52">
        <f>RES_hhdet_in!G171-RES_hhdet_in_new!G171</f>
        <v>48</v>
      </c>
      <c r="H171" s="52">
        <f>RES_hhdet_in!H171-RES_hhdet_in_new!H171</f>
        <v>67</v>
      </c>
      <c r="I171" s="52">
        <f>RES_hhdet_in!I171-RES_hhdet_in_new!I171</f>
        <v>81</v>
      </c>
      <c r="J171" s="52">
        <f>RES_hhdet_in!J171-RES_hhdet_in_new!J171</f>
        <v>59</v>
      </c>
      <c r="K171" s="52">
        <f>RES_hhdet_in!K171-RES_hhdet_in_new!K171</f>
        <v>55</v>
      </c>
      <c r="L171" s="52">
        <f>RES_hhdet_in!L171-RES_hhdet_in_new!L171</f>
        <v>185</v>
      </c>
      <c r="M171" s="52">
        <f>RES_hhdet_in!M171-RES_hhdet_in_new!M171</f>
        <v>345</v>
      </c>
      <c r="N171" s="52">
        <f>RES_hhdet_in!N171-RES_hhdet_in_new!N171</f>
        <v>823</v>
      </c>
      <c r="O171" s="52">
        <f>RES_hhdet_in!O171-RES_hhdet_in_new!O171</f>
        <v>566</v>
      </c>
      <c r="P171" s="52">
        <f>RES_hhdet_in!P171-RES_hhdet_in_new!P171</f>
        <v>138</v>
      </c>
      <c r="Q171" s="52">
        <f>RES_hhdet_in!Q171-RES_hhdet_in_new!Q171</f>
        <v>142</v>
      </c>
      <c r="R171" s="52">
        <f>RES_hhdet_in!R171-RES_hhdet_in_new!R171</f>
        <v>258</v>
      </c>
      <c r="S171" s="52">
        <f>RES_hhdet_in!S171-RES_hhdet_in_new!S171</f>
        <v>357</v>
      </c>
      <c r="T171" s="52">
        <f>RES_hhdet_in!T171-RES_hhdet_in_new!T171</f>
        <v>501</v>
      </c>
      <c r="U171" s="52">
        <f>RES_hhdet_in!U171-RES_hhdet_in_new!U171</f>
        <v>660</v>
      </c>
      <c r="V171" s="52">
        <f>RES_hhdet_in!V171-RES_hhdet_in_new!V171</f>
        <v>604</v>
      </c>
      <c r="W171" s="52">
        <f>RES_hhdet_in!W171-RES_hhdet_in_new!W171</f>
        <v>398</v>
      </c>
      <c r="X171" s="52">
        <f>RES_hhdet_in!X171-RES_hhdet_in_new!X171</f>
        <v>130</v>
      </c>
      <c r="Y171" s="52">
        <f>RES_hhdet_in!Y171-RES_hhdet_in_new!Y171</f>
        <v>204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X172" s="52">
        <f>RES_hhdet_in!X172-RES_hhdet_in_new!X172</f>
        <v>0</v>
      </c>
      <c r="Y172" s="52">
        <f>RES_hhdet_in!Y172-RES_hhdet_in_new!Y172</f>
        <v>0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7</v>
      </c>
      <c r="D176" s="52">
        <v>12</v>
      </c>
      <c r="E176" s="52">
        <v>14</v>
      </c>
      <c r="F176" s="52">
        <v>21</v>
      </c>
      <c r="G176" s="52">
        <v>32</v>
      </c>
      <c r="H176" s="52">
        <v>38</v>
      </c>
      <c r="I176" s="52">
        <v>26</v>
      </c>
      <c r="J176" s="52">
        <v>16</v>
      </c>
      <c r="K176" s="52">
        <v>33</v>
      </c>
      <c r="L176" s="52">
        <v>173</v>
      </c>
      <c r="M176" s="52">
        <v>206</v>
      </c>
      <c r="N176" s="52">
        <v>527</v>
      </c>
      <c r="O176" s="52">
        <v>332</v>
      </c>
      <c r="P176" s="52">
        <v>59</v>
      </c>
      <c r="Q176" s="52">
        <v>43</v>
      </c>
      <c r="R176" s="52">
        <v>106</v>
      </c>
      <c r="S176" s="52">
        <v>142</v>
      </c>
      <c r="T176" s="52">
        <v>371</v>
      </c>
      <c r="U176" s="52">
        <v>268</v>
      </c>
      <c r="V176" s="52">
        <v>429</v>
      </c>
      <c r="W176" s="52">
        <v>248</v>
      </c>
      <c r="X176" s="52">
        <v>92</v>
      </c>
      <c r="Y176" s="52">
        <v>194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5</v>
      </c>
      <c r="D177" s="36">
        <v>8</v>
      </c>
      <c r="E177" s="36">
        <v>9</v>
      </c>
      <c r="F177" s="36">
        <v>9</v>
      </c>
      <c r="G177" s="36">
        <v>16</v>
      </c>
      <c r="H177" s="36">
        <v>28</v>
      </c>
      <c r="I177" s="36">
        <v>58</v>
      </c>
      <c r="J177" s="36">
        <v>44</v>
      </c>
      <c r="K177" s="36">
        <v>24</v>
      </c>
      <c r="L177" s="36">
        <v>18</v>
      </c>
      <c r="M177" s="36">
        <v>143</v>
      </c>
      <c r="N177" s="36">
        <v>319</v>
      </c>
      <c r="O177" s="36">
        <v>258</v>
      </c>
      <c r="P177" s="36">
        <v>71</v>
      </c>
      <c r="Q177" s="36">
        <v>96</v>
      </c>
      <c r="R177" s="36">
        <v>158</v>
      </c>
      <c r="S177" s="36">
        <v>220</v>
      </c>
      <c r="T177" s="36">
        <v>180</v>
      </c>
      <c r="U177" s="36">
        <v>402</v>
      </c>
      <c r="V177" s="36">
        <v>190</v>
      </c>
      <c r="W177" s="36">
        <v>165</v>
      </c>
      <c r="X177" s="36">
        <v>38</v>
      </c>
      <c r="Y177" s="36">
        <v>28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196</v>
      </c>
      <c r="K5" s="52">
        <v>174</v>
      </c>
      <c r="L5" s="52">
        <v>170</v>
      </c>
      <c r="M5" s="52">
        <v>175</v>
      </c>
      <c r="N5" s="52">
        <v>106</v>
      </c>
      <c r="O5" s="52">
        <v>0</v>
      </c>
      <c r="P5" s="52">
        <v>0</v>
      </c>
      <c r="Q5" s="52">
        <v>42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0</v>
      </c>
      <c r="X5" s="52">
        <v>0</v>
      </c>
      <c r="Y5" s="52">
        <v>140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</v>
      </c>
      <c r="S8" s="52">
        <v>2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6</v>
      </c>
      <c r="K10" s="52">
        <v>6</v>
      </c>
      <c r="L10" s="52">
        <v>5</v>
      </c>
      <c r="M10" s="52">
        <v>9</v>
      </c>
      <c r="N10" s="52">
        <v>13</v>
      </c>
      <c r="O10" s="52">
        <v>11</v>
      </c>
      <c r="P10" s="52">
        <v>8</v>
      </c>
      <c r="Q10" s="52">
        <v>16</v>
      </c>
      <c r="R10" s="52">
        <v>13</v>
      </c>
      <c r="S10" s="52">
        <v>25</v>
      </c>
      <c r="T10" s="52">
        <v>41</v>
      </c>
      <c r="U10" s="52">
        <v>56</v>
      </c>
      <c r="V10" s="52">
        <v>91</v>
      </c>
      <c r="W10" s="52">
        <v>111</v>
      </c>
      <c r="X10" s="52">
        <v>120</v>
      </c>
      <c r="Y10" s="52">
        <v>81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2</v>
      </c>
      <c r="T11" s="52">
        <v>0</v>
      </c>
      <c r="U11" s="52">
        <v>1</v>
      </c>
      <c r="V11" s="52">
        <v>0</v>
      </c>
      <c r="W11" s="52">
        <v>0</v>
      </c>
      <c r="X11" s="52">
        <v>0</v>
      </c>
      <c r="Y11" s="52">
        <v>10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91</v>
      </c>
      <c r="S15" s="52">
        <v>51</v>
      </c>
      <c r="T15" s="52">
        <v>0</v>
      </c>
      <c r="U15" s="52">
        <v>28</v>
      </c>
      <c r="V15" s="52">
        <v>1</v>
      </c>
      <c r="W15" s="52">
        <v>0</v>
      </c>
      <c r="X15" s="52">
        <v>0</v>
      </c>
      <c r="Y15" s="52">
        <v>208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103</v>
      </c>
      <c r="S21" s="52">
        <v>59</v>
      </c>
      <c r="T21" s="52">
        <v>45</v>
      </c>
      <c r="U21" s="52">
        <v>29</v>
      </c>
      <c r="V21" s="52">
        <v>44</v>
      </c>
      <c r="W21" s="52">
        <v>1</v>
      </c>
      <c r="X21" s="52">
        <v>7</v>
      </c>
      <c r="Y21" s="52">
        <v>307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143</v>
      </c>
      <c r="S22" s="36">
        <v>102</v>
      </c>
      <c r="T22" s="36">
        <v>28</v>
      </c>
      <c r="U22" s="36">
        <v>52</v>
      </c>
      <c r="V22" s="36">
        <v>21</v>
      </c>
      <c r="W22" s="36">
        <v>0</v>
      </c>
      <c r="X22" s="36">
        <v>1</v>
      </c>
      <c r="Y22" s="36">
        <v>62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7</v>
      </c>
      <c r="K26" s="52">
        <v>0</v>
      </c>
      <c r="L26" s="52">
        <v>33</v>
      </c>
      <c r="M26" s="52">
        <v>95</v>
      </c>
      <c r="N26" s="52">
        <v>153</v>
      </c>
      <c r="O26" s="52">
        <v>154</v>
      </c>
      <c r="P26" s="52">
        <v>60</v>
      </c>
      <c r="Q26" s="52">
        <v>91</v>
      </c>
      <c r="R26" s="52">
        <v>65</v>
      </c>
      <c r="S26" s="52">
        <v>26</v>
      </c>
      <c r="T26" s="52">
        <v>29</v>
      </c>
      <c r="U26" s="52">
        <v>74</v>
      </c>
      <c r="V26" s="52">
        <v>157</v>
      </c>
      <c r="W26" s="52">
        <v>267</v>
      </c>
      <c r="X26" s="52">
        <v>354</v>
      </c>
      <c r="Y26" s="52">
        <v>580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</v>
      </c>
      <c r="S29" s="52">
        <v>2</v>
      </c>
      <c r="T29" s="52">
        <v>1</v>
      </c>
      <c r="U29" s="52">
        <v>1</v>
      </c>
      <c r="V29" s="52">
        <v>4</v>
      </c>
      <c r="W29" s="52">
        <v>6</v>
      </c>
      <c r="X29" s="52">
        <v>19</v>
      </c>
      <c r="Y29" s="52">
        <v>5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2</v>
      </c>
      <c r="T31" s="52">
        <v>11</v>
      </c>
      <c r="U31" s="52">
        <v>5</v>
      </c>
      <c r="V31" s="52">
        <v>5</v>
      </c>
      <c r="W31" s="52">
        <v>10</v>
      </c>
      <c r="X31" s="52">
        <v>16</v>
      </c>
      <c r="Y31" s="52">
        <v>40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45</v>
      </c>
      <c r="S35" s="52">
        <v>63</v>
      </c>
      <c r="T35" s="52">
        <v>112</v>
      </c>
      <c r="U35" s="52">
        <v>192</v>
      </c>
      <c r="V35" s="52">
        <v>279</v>
      </c>
      <c r="W35" s="52">
        <v>361</v>
      </c>
      <c r="X35" s="52">
        <v>401</v>
      </c>
      <c r="Y35" s="52">
        <v>603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19</v>
      </c>
      <c r="S40" s="52">
        <v>23</v>
      </c>
      <c r="T40" s="52">
        <v>75</v>
      </c>
      <c r="U40" s="52">
        <v>74</v>
      </c>
      <c r="V40" s="52">
        <v>196</v>
      </c>
      <c r="W40" s="52">
        <v>216</v>
      </c>
      <c r="X40" s="52">
        <v>290</v>
      </c>
      <c r="Y40" s="52">
        <v>540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24</v>
      </c>
      <c r="S41" s="36">
        <v>39</v>
      </c>
      <c r="T41" s="36">
        <v>40</v>
      </c>
      <c r="U41" s="36">
        <v>120</v>
      </c>
      <c r="V41" s="36">
        <v>90</v>
      </c>
      <c r="W41" s="36">
        <v>147</v>
      </c>
      <c r="X41" s="36">
        <v>140</v>
      </c>
      <c r="Y41" s="36">
        <v>112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485</v>
      </c>
      <c r="K45" s="52">
        <v>1667</v>
      </c>
      <c r="L45" s="52">
        <v>1839</v>
      </c>
      <c r="M45" s="52">
        <v>1390</v>
      </c>
      <c r="N45" s="52">
        <v>602</v>
      </c>
      <c r="O45" s="52">
        <v>874</v>
      </c>
      <c r="P45" s="52">
        <v>945</v>
      </c>
      <c r="Q45" s="52">
        <v>1577</v>
      </c>
      <c r="R45" s="52">
        <v>1386</v>
      </c>
      <c r="S45" s="52">
        <v>1983</v>
      </c>
      <c r="T45" s="52">
        <v>2328</v>
      </c>
      <c r="U45" s="52">
        <v>2215</v>
      </c>
      <c r="V45" s="52">
        <v>1735</v>
      </c>
      <c r="W45" s="52">
        <v>2617</v>
      </c>
      <c r="X45" s="52">
        <v>2755</v>
      </c>
      <c r="Y45" s="52">
        <v>4036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20</v>
      </c>
      <c r="S48" s="52">
        <v>37</v>
      </c>
      <c r="T48" s="52">
        <v>38</v>
      </c>
      <c r="U48" s="52">
        <v>49</v>
      </c>
      <c r="V48" s="52">
        <v>82</v>
      </c>
      <c r="W48" s="52">
        <v>78</v>
      </c>
      <c r="X48" s="52">
        <v>179</v>
      </c>
      <c r="Y48" s="52">
        <v>48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267</v>
      </c>
      <c r="K50" s="52">
        <v>1700</v>
      </c>
      <c r="L50" s="52">
        <v>1731</v>
      </c>
      <c r="M50" s="52">
        <v>1354</v>
      </c>
      <c r="N50" s="52">
        <v>603</v>
      </c>
      <c r="O50" s="52">
        <v>868</v>
      </c>
      <c r="P50" s="52">
        <v>866</v>
      </c>
      <c r="Q50" s="52">
        <v>1451</v>
      </c>
      <c r="R50" s="52">
        <v>1278</v>
      </c>
      <c r="S50" s="52">
        <v>1959</v>
      </c>
      <c r="T50" s="52">
        <v>2306</v>
      </c>
      <c r="U50" s="52">
        <v>1716</v>
      </c>
      <c r="V50" s="52">
        <v>1738</v>
      </c>
      <c r="W50" s="52">
        <v>2931</v>
      </c>
      <c r="X50" s="52">
        <v>2974</v>
      </c>
      <c r="Y50" s="52">
        <v>4037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73</v>
      </c>
      <c r="U54" s="52">
        <v>485</v>
      </c>
      <c r="V54" s="52">
        <v>56</v>
      </c>
      <c r="W54" s="52">
        <v>0</v>
      </c>
      <c r="X54" s="52">
        <v>0</v>
      </c>
      <c r="Y54" s="52">
        <v>41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632</v>
      </c>
      <c r="S59" s="52">
        <v>1214</v>
      </c>
      <c r="T59" s="52">
        <v>2295</v>
      </c>
      <c r="U59" s="52">
        <v>1323</v>
      </c>
      <c r="V59" s="52">
        <v>1867</v>
      </c>
      <c r="W59" s="52">
        <v>2340</v>
      </c>
      <c r="X59" s="52">
        <v>3062</v>
      </c>
      <c r="Y59" s="52">
        <v>5003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878</v>
      </c>
      <c r="S60" s="36">
        <v>1773</v>
      </c>
      <c r="T60" s="36">
        <v>1168</v>
      </c>
      <c r="U60" s="36">
        <v>1902</v>
      </c>
      <c r="V60" s="36">
        <v>854</v>
      </c>
      <c r="W60" s="36">
        <v>1648</v>
      </c>
      <c r="X60" s="36">
        <v>1431</v>
      </c>
      <c r="Y60" s="36">
        <v>1044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976</v>
      </c>
      <c r="K64" s="52">
        <v>1713</v>
      </c>
      <c r="L64" s="52">
        <v>2210</v>
      </c>
      <c r="M64" s="52">
        <v>2795</v>
      </c>
      <c r="N64" s="52">
        <v>3771</v>
      </c>
      <c r="O64" s="52">
        <v>4107</v>
      </c>
      <c r="P64" s="52">
        <v>4690</v>
      </c>
      <c r="Q64" s="52">
        <v>7520</v>
      </c>
      <c r="R64" s="52">
        <v>7725</v>
      </c>
      <c r="S64" s="52">
        <v>8807</v>
      </c>
      <c r="T64" s="52">
        <v>9073</v>
      </c>
      <c r="U64" s="52">
        <v>7212</v>
      </c>
      <c r="V64" s="52">
        <v>7124</v>
      </c>
      <c r="W64" s="52">
        <v>3989</v>
      </c>
      <c r="X64" s="52">
        <v>3152</v>
      </c>
      <c r="Y64" s="52">
        <v>541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99</v>
      </c>
      <c r="S67" s="52">
        <v>188</v>
      </c>
      <c r="T67" s="52">
        <v>174</v>
      </c>
      <c r="U67" s="52">
        <v>185</v>
      </c>
      <c r="V67" s="52">
        <v>309</v>
      </c>
      <c r="W67" s="52">
        <v>229</v>
      </c>
      <c r="X67" s="52">
        <v>362</v>
      </c>
      <c r="Y67" s="52">
        <v>63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836</v>
      </c>
      <c r="K69" s="52">
        <v>1469</v>
      </c>
      <c r="L69" s="52">
        <v>2283</v>
      </c>
      <c r="M69" s="52">
        <v>1968</v>
      </c>
      <c r="N69" s="52">
        <v>2917</v>
      </c>
      <c r="O69" s="52">
        <v>4037</v>
      </c>
      <c r="P69" s="52">
        <v>4631</v>
      </c>
      <c r="Q69" s="52">
        <v>7312</v>
      </c>
      <c r="R69" s="52">
        <v>7696</v>
      </c>
      <c r="S69" s="52">
        <v>8746</v>
      </c>
      <c r="T69" s="52">
        <v>8973</v>
      </c>
      <c r="U69" s="52">
        <v>7103</v>
      </c>
      <c r="V69" s="52">
        <v>7117</v>
      </c>
      <c r="W69" s="52">
        <v>4187</v>
      </c>
      <c r="X69" s="52">
        <v>3512</v>
      </c>
      <c r="Y69" s="52">
        <v>843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129</v>
      </c>
      <c r="S73" s="52">
        <v>257</v>
      </c>
      <c r="T73" s="52">
        <v>389</v>
      </c>
      <c r="U73" s="52">
        <v>603</v>
      </c>
      <c r="V73" s="52">
        <v>395</v>
      </c>
      <c r="W73" s="52">
        <v>2</v>
      </c>
      <c r="X73" s="52">
        <v>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4259</v>
      </c>
      <c r="S78" s="52">
        <v>7844</v>
      </c>
      <c r="T78" s="52">
        <v>10296</v>
      </c>
      <c r="U78" s="52">
        <v>11091</v>
      </c>
      <c r="V78" s="52">
        <v>10684</v>
      </c>
      <c r="W78" s="52">
        <v>9667</v>
      </c>
      <c r="X78" s="52">
        <v>9623</v>
      </c>
      <c r="Y78" s="52">
        <v>7718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142</v>
      </c>
      <c r="S79" s="36">
        <v>255</v>
      </c>
      <c r="T79" s="36">
        <v>370</v>
      </c>
      <c r="U79" s="36">
        <v>187</v>
      </c>
      <c r="V79" s="36">
        <v>1133</v>
      </c>
      <c r="W79" s="36">
        <v>409</v>
      </c>
      <c r="X79" s="36">
        <v>790</v>
      </c>
      <c r="Y79" s="36">
        <v>937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6128</v>
      </c>
      <c r="K83" s="52">
        <v>11673</v>
      </c>
      <c r="L83" s="52">
        <v>14478</v>
      </c>
      <c r="M83" s="52">
        <v>18600</v>
      </c>
      <c r="N83" s="52">
        <v>27809</v>
      </c>
      <c r="O83" s="52">
        <v>26743</v>
      </c>
      <c r="P83" s="52">
        <v>12268</v>
      </c>
      <c r="Q83" s="52">
        <v>14652</v>
      </c>
      <c r="R83" s="52">
        <v>18329</v>
      </c>
      <c r="S83" s="52">
        <v>33792</v>
      </c>
      <c r="T83" s="52">
        <v>35359</v>
      </c>
      <c r="U83" s="52">
        <v>28327</v>
      </c>
      <c r="V83" s="52">
        <v>21529</v>
      </c>
      <c r="W83" s="52">
        <v>25642</v>
      </c>
      <c r="X83" s="52">
        <v>34985</v>
      </c>
      <c r="Y83" s="52">
        <v>48370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223</v>
      </c>
      <c r="S86" s="52">
        <v>481</v>
      </c>
      <c r="T86" s="52">
        <v>587</v>
      </c>
      <c r="U86" s="52">
        <v>715</v>
      </c>
      <c r="V86" s="52">
        <v>1091</v>
      </c>
      <c r="W86" s="52">
        <v>922</v>
      </c>
      <c r="X86" s="52">
        <v>2137</v>
      </c>
      <c r="Y86" s="52">
        <v>536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2485</v>
      </c>
      <c r="K88" s="52">
        <v>5160</v>
      </c>
      <c r="L88" s="52">
        <v>7827</v>
      </c>
      <c r="M88" s="52">
        <v>16737</v>
      </c>
      <c r="N88" s="52">
        <v>16476</v>
      </c>
      <c r="O88" s="52">
        <v>15646</v>
      </c>
      <c r="P88" s="52">
        <v>5251</v>
      </c>
      <c r="Q88" s="52">
        <v>9941</v>
      </c>
      <c r="R88" s="52">
        <v>12825</v>
      </c>
      <c r="S88" s="52">
        <v>26635</v>
      </c>
      <c r="T88" s="52">
        <v>33940</v>
      </c>
      <c r="U88" s="52">
        <v>23240</v>
      </c>
      <c r="V88" s="52">
        <v>20024</v>
      </c>
      <c r="W88" s="52">
        <v>17974</v>
      </c>
      <c r="X88" s="52">
        <v>23661</v>
      </c>
      <c r="Y88" s="52">
        <v>37821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70</v>
      </c>
      <c r="S92" s="52">
        <v>240</v>
      </c>
      <c r="T92" s="52">
        <v>295</v>
      </c>
      <c r="U92" s="52">
        <v>304</v>
      </c>
      <c r="V92" s="52">
        <v>533</v>
      </c>
      <c r="W92" s="52">
        <v>778</v>
      </c>
      <c r="X92" s="52">
        <v>905</v>
      </c>
      <c r="Y92" s="52">
        <v>1320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4984</v>
      </c>
      <c r="S96" s="52">
        <v>7013</v>
      </c>
      <c r="T96" s="52">
        <v>3121</v>
      </c>
      <c r="U96" s="52">
        <v>7628</v>
      </c>
      <c r="V96" s="52">
        <v>19214</v>
      </c>
      <c r="W96" s="52">
        <v>20250</v>
      </c>
      <c r="X96" s="52">
        <v>19148</v>
      </c>
      <c r="Y96" s="52">
        <v>17238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17232</v>
      </c>
      <c r="S101" s="52">
        <v>41846</v>
      </c>
      <c r="T101" s="52">
        <v>46551</v>
      </c>
      <c r="U101" s="52">
        <v>42385</v>
      </c>
      <c r="V101" s="52">
        <v>37905</v>
      </c>
      <c r="W101" s="52">
        <v>31095</v>
      </c>
      <c r="X101" s="52">
        <v>31296</v>
      </c>
      <c r="Y101" s="52">
        <v>38119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104</v>
      </c>
      <c r="S102" s="52">
        <v>3875</v>
      </c>
      <c r="T102" s="52">
        <v>3312</v>
      </c>
      <c r="U102" s="52">
        <v>4178</v>
      </c>
      <c r="V102" s="52">
        <v>444</v>
      </c>
      <c r="W102" s="52">
        <v>5575</v>
      </c>
      <c r="X102" s="52">
        <v>14497</v>
      </c>
      <c r="Y102" s="52">
        <v>29683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142</v>
      </c>
      <c r="S103" s="36">
        <v>5631</v>
      </c>
      <c r="T103" s="36">
        <v>1679</v>
      </c>
      <c r="U103" s="36">
        <v>6017</v>
      </c>
      <c r="V103" s="36">
        <v>203</v>
      </c>
      <c r="W103" s="36">
        <v>3924</v>
      </c>
      <c r="X103" s="36">
        <v>6713</v>
      </c>
      <c r="Y103" s="36">
        <v>6278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5669</v>
      </c>
      <c r="K126" s="52">
        <v>13829</v>
      </c>
      <c r="L126" s="52">
        <v>12088</v>
      </c>
      <c r="M126" s="52">
        <v>24250</v>
      </c>
      <c r="N126" s="52">
        <v>23869</v>
      </c>
      <c r="O126" s="52">
        <v>27152</v>
      </c>
      <c r="P126" s="52">
        <v>13814</v>
      </c>
      <c r="Q126" s="52">
        <v>6244</v>
      </c>
      <c r="R126" s="52">
        <v>16209</v>
      </c>
      <c r="S126" s="52">
        <v>36161</v>
      </c>
      <c r="T126" s="52">
        <v>29458</v>
      </c>
      <c r="U126" s="52">
        <v>37293</v>
      </c>
      <c r="V126" s="52">
        <v>20258</v>
      </c>
      <c r="W126" s="52">
        <v>36428</v>
      </c>
      <c r="X126" s="52">
        <v>27842</v>
      </c>
      <c r="Y126" s="52">
        <v>30289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176</v>
      </c>
      <c r="S129" s="52">
        <v>384</v>
      </c>
      <c r="T129" s="52">
        <v>555</v>
      </c>
      <c r="U129" s="52">
        <v>753</v>
      </c>
      <c r="V129" s="52">
        <v>1093</v>
      </c>
      <c r="W129" s="52">
        <v>1119</v>
      </c>
      <c r="X129" s="52">
        <v>2114</v>
      </c>
      <c r="Y129" s="52">
        <v>565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3451</v>
      </c>
      <c r="K131" s="52">
        <v>10711</v>
      </c>
      <c r="L131" s="52">
        <v>12112</v>
      </c>
      <c r="M131" s="52">
        <v>23960</v>
      </c>
      <c r="N131" s="52">
        <v>24114</v>
      </c>
      <c r="O131" s="52">
        <v>27616</v>
      </c>
      <c r="P131" s="52">
        <v>14955</v>
      </c>
      <c r="Q131" s="52">
        <v>9294</v>
      </c>
      <c r="R131" s="52">
        <v>16702</v>
      </c>
      <c r="S131" s="52">
        <v>36322</v>
      </c>
      <c r="T131" s="52">
        <v>22636</v>
      </c>
      <c r="U131" s="52">
        <v>30664</v>
      </c>
      <c r="V131" s="52">
        <v>14510</v>
      </c>
      <c r="W131" s="52">
        <v>37946</v>
      </c>
      <c r="X131" s="52">
        <v>30399</v>
      </c>
      <c r="Y131" s="52">
        <v>34637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5251</v>
      </c>
      <c r="V135" s="52">
        <v>5573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6995</v>
      </c>
      <c r="S140" s="52">
        <v>16583</v>
      </c>
      <c r="T140" s="52">
        <v>29351</v>
      </c>
      <c r="U140" s="52">
        <v>24128</v>
      </c>
      <c r="V140" s="52">
        <v>29515</v>
      </c>
      <c r="W140" s="52">
        <v>34183</v>
      </c>
      <c r="X140" s="52">
        <v>32373</v>
      </c>
      <c r="Y140" s="52">
        <v>42781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9649</v>
      </c>
      <c r="S141" s="36">
        <v>24098</v>
      </c>
      <c r="T141" s="36">
        <v>14914</v>
      </c>
      <c r="U141" s="36">
        <v>34745</v>
      </c>
      <c r="V141" s="36">
        <v>13347</v>
      </c>
      <c r="W141" s="36">
        <v>24130</v>
      </c>
      <c r="X141" s="36">
        <v>15012</v>
      </c>
      <c r="Y141" s="36">
        <v>9049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60</v>
      </c>
      <c r="S145" s="52">
        <v>64</v>
      </c>
      <c r="T145" s="52">
        <v>98</v>
      </c>
      <c r="U145" s="52">
        <v>116</v>
      </c>
      <c r="V145" s="52">
        <v>117</v>
      </c>
      <c r="W145" s="52">
        <v>83</v>
      </c>
      <c r="X145" s="52">
        <v>62</v>
      </c>
      <c r="Y145" s="52">
        <v>24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2</v>
      </c>
      <c r="T147" s="52">
        <v>5</v>
      </c>
      <c r="U147" s="52">
        <v>6</v>
      </c>
      <c r="V147" s="52">
        <v>9</v>
      </c>
      <c r="W147" s="52">
        <v>9</v>
      </c>
      <c r="X147" s="52">
        <v>9</v>
      </c>
      <c r="Y147" s="52">
        <v>4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4</v>
      </c>
      <c r="U149" s="52">
        <v>3</v>
      </c>
      <c r="V149" s="52">
        <v>1</v>
      </c>
      <c r="W149" s="52">
        <v>2</v>
      </c>
      <c r="X149" s="52">
        <v>2</v>
      </c>
      <c r="Y149" s="52">
        <v>2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19</v>
      </c>
      <c r="S153" s="52">
        <v>39</v>
      </c>
      <c r="T153" s="52">
        <v>73</v>
      </c>
      <c r="U153" s="52">
        <v>104</v>
      </c>
      <c r="V153" s="52">
        <v>119</v>
      </c>
      <c r="W153" s="52">
        <v>96</v>
      </c>
      <c r="X153" s="52">
        <v>84</v>
      </c>
      <c r="Y153" s="52">
        <v>74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9</v>
      </c>
      <c r="S158" s="52">
        <v>16</v>
      </c>
      <c r="T158" s="52">
        <v>50</v>
      </c>
      <c r="U158" s="52">
        <v>44</v>
      </c>
      <c r="V158" s="52">
        <v>82</v>
      </c>
      <c r="W158" s="52">
        <v>57</v>
      </c>
      <c r="X158" s="52">
        <v>59</v>
      </c>
      <c r="Y158" s="52">
        <v>60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12</v>
      </c>
      <c r="S159" s="36">
        <v>27</v>
      </c>
      <c r="T159" s="36">
        <v>28</v>
      </c>
      <c r="U159" s="36">
        <v>66</v>
      </c>
      <c r="V159" s="36">
        <v>38</v>
      </c>
      <c r="W159" s="36">
        <v>37</v>
      </c>
      <c r="X159" s="36">
        <v>28</v>
      </c>
      <c r="Y159" s="36">
        <v>11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11</v>
      </c>
      <c r="K163" s="52">
        <v>15</v>
      </c>
      <c r="L163" s="52">
        <v>105</v>
      </c>
      <c r="M163" s="52">
        <v>229</v>
      </c>
      <c r="N163" s="52">
        <v>694</v>
      </c>
      <c r="O163" s="52">
        <v>516</v>
      </c>
      <c r="P163" s="52">
        <v>48</v>
      </c>
      <c r="Q163" s="52">
        <v>44</v>
      </c>
      <c r="R163" s="52">
        <v>72</v>
      </c>
      <c r="S163" s="52">
        <v>105</v>
      </c>
      <c r="T163" s="52">
        <v>223</v>
      </c>
      <c r="U163" s="52">
        <v>286</v>
      </c>
      <c r="V163" s="52">
        <v>186</v>
      </c>
      <c r="W163" s="52">
        <v>209</v>
      </c>
      <c r="X163" s="52">
        <v>64</v>
      </c>
      <c r="Y163" s="52">
        <v>160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2</v>
      </c>
      <c r="S165" s="52">
        <v>3</v>
      </c>
      <c r="T165" s="52">
        <v>8</v>
      </c>
      <c r="U165" s="52">
        <v>12</v>
      </c>
      <c r="V165" s="52">
        <v>18</v>
      </c>
      <c r="W165" s="52">
        <v>19</v>
      </c>
      <c r="X165" s="52">
        <v>15</v>
      </c>
      <c r="Y165" s="52">
        <v>8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8</v>
      </c>
      <c r="T167" s="52">
        <v>40</v>
      </c>
      <c r="U167" s="52">
        <v>25</v>
      </c>
      <c r="V167" s="52">
        <v>15</v>
      </c>
      <c r="W167" s="52">
        <v>12</v>
      </c>
      <c r="X167" s="52">
        <v>2</v>
      </c>
      <c r="Y167" s="52">
        <v>12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88</v>
      </c>
      <c r="S171" s="52">
        <v>225</v>
      </c>
      <c r="T171" s="52">
        <v>434</v>
      </c>
      <c r="U171" s="52">
        <v>646</v>
      </c>
      <c r="V171" s="52">
        <v>620</v>
      </c>
      <c r="W171" s="52">
        <v>434</v>
      </c>
      <c r="X171" s="52">
        <v>145</v>
      </c>
      <c r="Y171" s="52">
        <v>261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39</v>
      </c>
      <c r="S176" s="52">
        <v>91</v>
      </c>
      <c r="T176" s="52">
        <v>311</v>
      </c>
      <c r="U176" s="52">
        <v>269</v>
      </c>
      <c r="V176" s="52">
        <v>429</v>
      </c>
      <c r="W176" s="52">
        <v>267</v>
      </c>
      <c r="X176" s="52">
        <v>100</v>
      </c>
      <c r="Y176" s="52">
        <v>244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52</v>
      </c>
      <c r="S177" s="36">
        <v>144</v>
      </c>
      <c r="T177" s="36">
        <v>157</v>
      </c>
      <c r="U177" s="36">
        <v>398</v>
      </c>
      <c r="V177" s="36">
        <v>199</v>
      </c>
      <c r="W177" s="36">
        <v>184</v>
      </c>
      <c r="X177" s="36">
        <v>44</v>
      </c>
      <c r="Y177" s="36">
        <v>39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14.84367933205429</v>
      </c>
      <c r="C3" s="117">
        <f t="shared" si="0"/>
        <v>34.244941643557439</v>
      </c>
      <c r="D3" s="117">
        <f t="shared" si="0"/>
        <v>22.60987059943194</v>
      </c>
      <c r="E3" s="117">
        <f t="shared" si="0"/>
        <v>20.909575302161375</v>
      </c>
      <c r="F3" s="117">
        <f t="shared" si="0"/>
        <v>20.71497206458864</v>
      </c>
      <c r="G3" s="117">
        <f t="shared" si="0"/>
        <v>24.484117532044536</v>
      </c>
      <c r="H3" s="117">
        <f t="shared" si="0"/>
        <v>21.359011188215504</v>
      </c>
      <c r="I3" s="117">
        <f t="shared" si="0"/>
        <v>21.211397560257055</v>
      </c>
      <c r="J3" s="117">
        <f t="shared" si="0"/>
        <v>21.718658178740366</v>
      </c>
      <c r="K3" s="117">
        <f t="shared" si="0"/>
        <v>21.39524078743867</v>
      </c>
      <c r="L3" s="117">
        <f t="shared" si="0"/>
        <v>27.603585313118717</v>
      </c>
      <c r="M3" s="117">
        <f t="shared" si="0"/>
        <v>25.195569948289211</v>
      </c>
      <c r="N3" s="117">
        <f t="shared" si="0"/>
        <v>15.833100043894291</v>
      </c>
      <c r="O3" s="117">
        <f t="shared" si="0"/>
        <v>14.549217630763824</v>
      </c>
      <c r="P3" s="117">
        <f t="shared" si="0"/>
        <v>14.332333422067572</v>
      </c>
      <c r="Q3" s="117">
        <f t="shared" si="0"/>
        <v>13.699815411899468</v>
      </c>
      <c r="R3" s="117">
        <f t="shared" ref="R3:V3" si="1">R4+R7+R9+R19</f>
        <v>13.570451345767475</v>
      </c>
      <c r="S3" s="117">
        <f t="shared" si="1"/>
        <v>10.966115167990933</v>
      </c>
      <c r="T3" s="117">
        <f t="shared" si="1"/>
        <v>7.4321607640796241</v>
      </c>
      <c r="U3" s="117">
        <f t="shared" si="1"/>
        <v>5.1733790340712664</v>
      </c>
      <c r="V3" s="117">
        <f t="shared" si="1"/>
        <v>1.6095347428197884</v>
      </c>
      <c r="W3" s="117">
        <f t="shared" ref="W3:Y3" si="2">W4+W7+W9+W19</f>
        <v>1.4568921326211315</v>
      </c>
      <c r="X3" s="117">
        <f t="shared" si="2"/>
        <v>1.3827705831683501</v>
      </c>
      <c r="Y3" s="117">
        <f t="shared" si="2"/>
        <v>1.2811157323536564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11.204598922733716</v>
      </c>
      <c r="C4" s="122">
        <f t="shared" si="3"/>
        <v>28.97865089810189</v>
      </c>
      <c r="D4" s="122">
        <f t="shared" si="3"/>
        <v>18.359697830685018</v>
      </c>
      <c r="E4" s="122">
        <f t="shared" si="3"/>
        <v>16.890987171618992</v>
      </c>
      <c r="F4" s="122">
        <f t="shared" si="3"/>
        <v>16.75088433501142</v>
      </c>
      <c r="G4" s="122">
        <f t="shared" si="3"/>
        <v>20.078085640517912</v>
      </c>
      <c r="H4" s="122">
        <f t="shared" si="3"/>
        <v>17.195902535129388</v>
      </c>
      <c r="I4" s="122">
        <f t="shared" si="3"/>
        <v>17.107889673020292</v>
      </c>
      <c r="J4" s="122">
        <f t="shared" si="3"/>
        <v>17.064881906498741</v>
      </c>
      <c r="K4" s="122">
        <f t="shared" si="3"/>
        <v>17.103183260273983</v>
      </c>
      <c r="L4" s="122">
        <f t="shared" si="3"/>
        <v>22.39420896347416</v>
      </c>
      <c r="M4" s="122">
        <f t="shared" si="3"/>
        <v>20.983148184433784</v>
      </c>
      <c r="N4" s="122">
        <f t="shared" si="3"/>
        <v>12.276259748899328</v>
      </c>
      <c r="O4" s="122">
        <f t="shared" si="3"/>
        <v>11.214991625224998</v>
      </c>
      <c r="P4" s="122">
        <f t="shared" si="3"/>
        <v>11.323235385848985</v>
      </c>
      <c r="Q4" s="122">
        <f t="shared" si="3"/>
        <v>10.595800773853167</v>
      </c>
      <c r="R4" s="122">
        <f t="shared" ref="R4:V4" si="4">SUM(R5:R6)</f>
        <v>10.420161878615078</v>
      </c>
      <c r="S4" s="122">
        <f t="shared" si="4"/>
        <v>8.8220416587179287</v>
      </c>
      <c r="T4" s="122">
        <f t="shared" si="4"/>
        <v>5.919399595974661</v>
      </c>
      <c r="U4" s="122">
        <f t="shared" si="4"/>
        <v>4.195269314013446</v>
      </c>
      <c r="V4" s="122">
        <f t="shared" si="4"/>
        <v>1.1517861522275143</v>
      </c>
      <c r="W4" s="122">
        <f t="shared" ref="W4:Y4" si="5">SUM(W5:W6)</f>
        <v>1.1113007771180252</v>
      </c>
      <c r="X4" s="122">
        <f t="shared" si="5"/>
        <v>1.1076365604725928</v>
      </c>
      <c r="Y4" s="122">
        <f t="shared" si="5"/>
        <v>1.0126837893589509</v>
      </c>
      <c r="DA4" s="130" t="s">
        <v>1573</v>
      </c>
    </row>
    <row r="5" spans="1:105" ht="12" customHeight="1" x14ac:dyDescent="0.25">
      <c r="A5" s="97" t="s">
        <v>51</v>
      </c>
      <c r="B5" s="98">
        <v>11.143807238833704</v>
      </c>
      <c r="C5" s="98">
        <v>28.823689415651213</v>
      </c>
      <c r="D5" s="98">
        <v>18.264256738152149</v>
      </c>
      <c r="E5" s="98">
        <v>16.804563189048483</v>
      </c>
      <c r="F5" s="98">
        <v>16.667010823744913</v>
      </c>
      <c r="G5" s="98">
        <v>19.978269981392568</v>
      </c>
      <c r="H5" s="98">
        <v>17.111465692794201</v>
      </c>
      <c r="I5" s="98">
        <v>17.02495558374784</v>
      </c>
      <c r="J5" s="98">
        <v>16.98182080717427</v>
      </c>
      <c r="K5" s="98">
        <v>17.019526838139999</v>
      </c>
      <c r="L5" s="98">
        <v>22.288062482086538</v>
      </c>
      <c r="M5" s="98">
        <v>20.882048077388475</v>
      </c>
      <c r="N5" s="98">
        <v>12.216825032741136</v>
      </c>
      <c r="O5" s="98">
        <v>11.160659415290624</v>
      </c>
      <c r="P5" s="98">
        <v>11.268930800842396</v>
      </c>
      <c r="Q5" s="98">
        <v>10.545377783602561</v>
      </c>
      <c r="R5" s="98">
        <v>10.370996668641389</v>
      </c>
      <c r="S5" s="98">
        <v>8.7808279403893206</v>
      </c>
      <c r="T5" s="98">
        <v>5.8918439512077692</v>
      </c>
      <c r="U5" s="98">
        <v>4.1757507536193534</v>
      </c>
      <c r="V5" s="98">
        <v>1.1464132095588575</v>
      </c>
      <c r="W5" s="98">
        <v>1.1061340902820307</v>
      </c>
      <c r="X5" s="98">
        <v>1.1024598516832931</v>
      </c>
      <c r="Y5" s="98">
        <v>1.0077777507172478</v>
      </c>
      <c r="DA5" s="63" t="s">
        <v>1574</v>
      </c>
    </row>
    <row r="6" spans="1:105" ht="12" customHeight="1" x14ac:dyDescent="0.25">
      <c r="A6" s="97" t="s">
        <v>53</v>
      </c>
      <c r="B6" s="98">
        <v>6.0791683900011807E-2</v>
      </c>
      <c r="C6" s="98">
        <v>0.1549614824506762</v>
      </c>
      <c r="D6" s="98">
        <v>9.5441092532869254E-2</v>
      </c>
      <c r="E6" s="98">
        <v>8.6423982570509497E-2</v>
      </c>
      <c r="F6" s="98">
        <v>8.3873511266508577E-2</v>
      </c>
      <c r="G6" s="98">
        <v>9.9815659125345124E-2</v>
      </c>
      <c r="H6" s="98">
        <v>8.4436842335186876E-2</v>
      </c>
      <c r="I6" s="98">
        <v>8.2934089272451703E-2</v>
      </c>
      <c r="J6" s="98">
        <v>8.3061099324472615E-2</v>
      </c>
      <c r="K6" s="98">
        <v>8.3656422133985428E-2</v>
      </c>
      <c r="L6" s="98">
        <v>0.10614648138762299</v>
      </c>
      <c r="M6" s="98">
        <v>0.10110010704530999</v>
      </c>
      <c r="N6" s="98">
        <v>5.9434716158191937E-2</v>
      </c>
      <c r="O6" s="98">
        <v>5.4332209934374022E-2</v>
      </c>
      <c r="P6" s="98">
        <v>5.4304585006589356E-2</v>
      </c>
      <c r="Q6" s="98">
        <v>5.042299025060655E-2</v>
      </c>
      <c r="R6" s="98">
        <v>4.916520997368834E-2</v>
      </c>
      <c r="S6" s="98">
        <v>4.1213718328608095E-2</v>
      </c>
      <c r="T6" s="98">
        <v>2.755564476689179E-2</v>
      </c>
      <c r="U6" s="98">
        <v>1.9518560394092388E-2</v>
      </c>
      <c r="V6" s="98">
        <v>5.3729426686568091E-3</v>
      </c>
      <c r="W6" s="98">
        <v>5.1666868359945698E-3</v>
      </c>
      <c r="X6" s="98">
        <v>5.1767087892997353E-3</v>
      </c>
      <c r="Y6" s="98">
        <v>4.906038641703081E-3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1.0065896920327273E-5</v>
      </c>
      <c r="C7" s="122">
        <f t="shared" si="6"/>
        <v>1.313751051147743E-5</v>
      </c>
      <c r="D7" s="122">
        <f t="shared" si="6"/>
        <v>8.1952337650614551E-6</v>
      </c>
      <c r="E7" s="122">
        <f t="shared" si="6"/>
        <v>7.4015990540768231E-6</v>
      </c>
      <c r="F7" s="122">
        <f t="shared" si="6"/>
        <v>1.0980542899770051E-5</v>
      </c>
      <c r="G7" s="122">
        <f t="shared" si="6"/>
        <v>1.3300637225205566E-5</v>
      </c>
      <c r="H7" s="122">
        <f t="shared" si="6"/>
        <v>7.5137280162893233E-5</v>
      </c>
      <c r="I7" s="122">
        <f t="shared" si="6"/>
        <v>1.0996367183351467E-4</v>
      </c>
      <c r="J7" s="122">
        <f t="shared" si="6"/>
        <v>1.785086423920069E-4</v>
      </c>
      <c r="K7" s="122">
        <f t="shared" si="6"/>
        <v>2.315449880573983E-4</v>
      </c>
      <c r="L7" s="122">
        <f t="shared" si="6"/>
        <v>6.8928056423109394E-4</v>
      </c>
      <c r="M7" s="122">
        <f t="shared" si="6"/>
        <v>3.9072153872077292E-4</v>
      </c>
      <c r="N7" s="122">
        <f t="shared" si="6"/>
        <v>4.1799796619559654E-4</v>
      </c>
      <c r="O7" s="122">
        <f t="shared" si="6"/>
        <v>3.6229936232827145E-4</v>
      </c>
      <c r="P7" s="122">
        <f t="shared" si="6"/>
        <v>4.3931652225594832E-4</v>
      </c>
      <c r="Q7" s="122">
        <f t="shared" si="6"/>
        <v>2.7808025902871123E-4</v>
      </c>
      <c r="R7" s="122">
        <f t="shared" si="6"/>
        <v>2.3610697249328537E-4</v>
      </c>
      <c r="S7" s="122">
        <f t="shared" si="6"/>
        <v>1.9266491181029919E-4</v>
      </c>
      <c r="T7" s="122">
        <f t="shared" si="6"/>
        <v>1.8405991544322414E-4</v>
      </c>
      <c r="U7" s="122">
        <f t="shared" si="6"/>
        <v>8.7920598313520756E-5</v>
      </c>
      <c r="V7" s="122">
        <f t="shared" si="6"/>
        <v>5.8199300925023184E-5</v>
      </c>
      <c r="W7" s="122">
        <f t="shared" si="6"/>
        <v>6.7538355824534201E-5</v>
      </c>
      <c r="X7" s="122">
        <f t="shared" si="6"/>
        <v>3.809212527058791E-5</v>
      </c>
      <c r="Y7" s="122">
        <f t="shared" si="6"/>
        <v>2.2336816027936112E-5</v>
      </c>
      <c r="DA7" s="130" t="s">
        <v>1576</v>
      </c>
    </row>
    <row r="8" spans="1:105" ht="12" customHeight="1" x14ac:dyDescent="0.25">
      <c r="A8" s="97" t="s">
        <v>53</v>
      </c>
      <c r="B8" s="98">
        <v>1.0065896920327273E-5</v>
      </c>
      <c r="C8" s="98">
        <v>1.313751051147743E-5</v>
      </c>
      <c r="D8" s="98">
        <v>8.1952337650614551E-6</v>
      </c>
      <c r="E8" s="98">
        <v>7.4015990540768231E-6</v>
      </c>
      <c r="F8" s="98">
        <v>1.0980542899770051E-5</v>
      </c>
      <c r="G8" s="98">
        <v>1.3300637225205566E-5</v>
      </c>
      <c r="H8" s="98">
        <v>7.5137280162893233E-5</v>
      </c>
      <c r="I8" s="98">
        <v>1.0996367183351467E-4</v>
      </c>
      <c r="J8" s="98">
        <v>1.785086423920069E-4</v>
      </c>
      <c r="K8" s="98">
        <v>2.315449880573983E-4</v>
      </c>
      <c r="L8" s="98">
        <v>6.8928056423109394E-4</v>
      </c>
      <c r="M8" s="98">
        <v>3.9072153872077292E-4</v>
      </c>
      <c r="N8" s="98">
        <v>4.1799796619559654E-4</v>
      </c>
      <c r="O8" s="98">
        <v>3.6229936232827145E-4</v>
      </c>
      <c r="P8" s="98">
        <v>4.3931652225594832E-4</v>
      </c>
      <c r="Q8" s="98">
        <v>2.7808025902871123E-4</v>
      </c>
      <c r="R8" s="98">
        <v>2.3610697249328537E-4</v>
      </c>
      <c r="S8" s="98">
        <v>1.9266491181029919E-4</v>
      </c>
      <c r="T8" s="98">
        <v>1.8405991544322414E-4</v>
      </c>
      <c r="U8" s="98">
        <v>8.7920598313520756E-5</v>
      </c>
      <c r="V8" s="98">
        <v>5.8199300925023184E-5</v>
      </c>
      <c r="W8" s="98">
        <v>6.7538355824534201E-5</v>
      </c>
      <c r="X8" s="98">
        <v>3.809212527058791E-5</v>
      </c>
      <c r="Y8" s="98">
        <v>2.2336816027936112E-5</v>
      </c>
      <c r="DA8" s="63" t="s">
        <v>1577</v>
      </c>
    </row>
    <row r="9" spans="1:105" ht="12" customHeight="1" x14ac:dyDescent="0.25">
      <c r="A9" s="121" t="s">
        <v>55</v>
      </c>
      <c r="B9" s="122">
        <v>2.5803906783156938</v>
      </c>
      <c r="C9" s="122">
        <v>4.23464320926408</v>
      </c>
      <c r="D9" s="122">
        <v>3.1642938847122224</v>
      </c>
      <c r="E9" s="122">
        <v>2.9386638754443739</v>
      </c>
      <c r="F9" s="122">
        <v>2.8711898698848972</v>
      </c>
      <c r="G9" s="122">
        <v>3.2972366535116011</v>
      </c>
      <c r="H9" s="122">
        <v>3.0386702137056392</v>
      </c>
      <c r="I9" s="122">
        <v>3.107509130272585</v>
      </c>
      <c r="J9" s="122">
        <v>3.516643235717086</v>
      </c>
      <c r="K9" s="122">
        <v>3.2625355904167197</v>
      </c>
      <c r="L9" s="122">
        <v>4.1077001858385209</v>
      </c>
      <c r="M9" s="122">
        <v>3.2319283584431862</v>
      </c>
      <c r="N9" s="122">
        <v>2.6368556068587141</v>
      </c>
      <c r="O9" s="122">
        <v>2.5310976104927154</v>
      </c>
      <c r="P9" s="122">
        <v>2.2620339057349481</v>
      </c>
      <c r="Q9" s="122">
        <v>2.4380937128290308</v>
      </c>
      <c r="R9" s="122">
        <v>2.512360816303449</v>
      </c>
      <c r="S9" s="122">
        <v>1.6549471083911804</v>
      </c>
      <c r="T9" s="122">
        <v>1.1937721947704933</v>
      </c>
      <c r="U9" s="122">
        <v>0.78456900015557451</v>
      </c>
      <c r="V9" s="122">
        <v>0.33886248621719706</v>
      </c>
      <c r="W9" s="122">
        <v>0.26924042442840301</v>
      </c>
      <c r="X9" s="122">
        <v>0.21856758585929972</v>
      </c>
      <c r="Y9" s="122">
        <v>0.19683540755327708</v>
      </c>
      <c r="DA9" s="130" t="s">
        <v>1578</v>
      </c>
    </row>
    <row r="10" spans="1:105" ht="12" customHeight="1" x14ac:dyDescent="0.25">
      <c r="A10" s="97" t="s">
        <v>143</v>
      </c>
      <c r="B10" s="98">
        <v>1.3295043698466968</v>
      </c>
      <c r="C10" s="98">
        <v>3.1190245742903291</v>
      </c>
      <c r="D10" s="98">
        <v>2.1243679721030015</v>
      </c>
      <c r="E10" s="98">
        <v>1.9795471691894435</v>
      </c>
      <c r="F10" s="98">
        <v>2.1169328598150394</v>
      </c>
      <c r="G10" s="98">
        <v>2.5628359426417338</v>
      </c>
      <c r="H10" s="98">
        <v>2.2989809434921131</v>
      </c>
      <c r="I10" s="98">
        <v>2.3854987865662407</v>
      </c>
      <c r="J10" s="98">
        <v>2.4287390285580939</v>
      </c>
      <c r="K10" s="98">
        <v>2.3909142276521314</v>
      </c>
      <c r="L10" s="98">
        <v>3.2364813222508828</v>
      </c>
      <c r="M10" s="98">
        <v>2.3781984115768249</v>
      </c>
      <c r="N10" s="98">
        <v>1.5576041255659212</v>
      </c>
      <c r="O10" s="98">
        <v>1.479036772728872</v>
      </c>
      <c r="P10" s="98">
        <v>1.4243958448058298</v>
      </c>
      <c r="Q10" s="98">
        <v>1.4444473812011023</v>
      </c>
      <c r="R10" s="98">
        <v>1.5235815295051576</v>
      </c>
      <c r="S10" s="98">
        <v>1.0064750117459658</v>
      </c>
      <c r="T10" s="98">
        <v>0.69884583574169012</v>
      </c>
      <c r="U10" s="98">
        <v>0.47845293416129003</v>
      </c>
      <c r="V10" s="98">
        <v>0.15756189815040866</v>
      </c>
      <c r="W10" s="98">
        <v>0.15394042963771687</v>
      </c>
      <c r="X10" s="98">
        <v>0.13978721051217832</v>
      </c>
      <c r="Y10" s="98">
        <v>0.1210270644160278</v>
      </c>
      <c r="DA10" s="63" t="s">
        <v>1579</v>
      </c>
    </row>
    <row r="11" spans="1:105" ht="12" customHeight="1" x14ac:dyDescent="0.25">
      <c r="A11" s="97" t="s">
        <v>124</v>
      </c>
      <c r="B11" s="98">
        <v>0.16253002986124399</v>
      </c>
      <c r="C11" s="98">
        <v>0.12521092667583239</v>
      </c>
      <c r="D11" s="98">
        <v>0.10630377789567239</v>
      </c>
      <c r="E11" s="98">
        <v>9.1186060712644651E-2</v>
      </c>
      <c r="F11" s="98">
        <v>7.1167848088280902E-2</v>
      </c>
      <c r="G11" s="98">
        <v>5.7479260921861779E-2</v>
      </c>
      <c r="H11" s="98">
        <v>3.8073595292014789E-2</v>
      </c>
      <c r="I11" s="98">
        <v>2.5320488693825693E-2</v>
      </c>
      <c r="J11" s="98">
        <v>2.5452279985159278E-2</v>
      </c>
      <c r="K11" s="98">
        <v>2.1065714827313998E-2</v>
      </c>
      <c r="L11" s="98">
        <v>2.0737129445907353E-2</v>
      </c>
      <c r="M11" s="98">
        <v>2.3011521528050829E-2</v>
      </c>
      <c r="N11" s="98">
        <v>3.1177907301056813E-2</v>
      </c>
      <c r="O11" s="98">
        <v>2.6372518068122634E-2</v>
      </c>
      <c r="P11" s="98">
        <v>2.6981107833956453E-2</v>
      </c>
      <c r="Q11" s="98">
        <v>2.0681920777251676E-2</v>
      </c>
      <c r="R11" s="98">
        <v>1.921863376721623E-2</v>
      </c>
      <c r="S11" s="98">
        <v>1.7864880953912431E-2</v>
      </c>
      <c r="T11" s="98">
        <v>9.8255911161822772E-3</v>
      </c>
      <c r="U11" s="98">
        <v>6.506636826606199E-3</v>
      </c>
      <c r="V11" s="98">
        <v>1.6026384862827454E-3</v>
      </c>
      <c r="W11" s="98">
        <v>1.5494967736457204E-3</v>
      </c>
      <c r="X11" s="98">
        <v>8.7255642025544419E-4</v>
      </c>
      <c r="Y11" s="98">
        <v>2.5951228218081728E-3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1.088356278607753</v>
      </c>
      <c r="C15" s="101">
        <v>0.99040770829791847</v>
      </c>
      <c r="D15" s="101">
        <v>0.93362213471354827</v>
      </c>
      <c r="E15" s="101">
        <v>0.86793064554228549</v>
      </c>
      <c r="F15" s="101">
        <v>0.68308916198157688</v>
      </c>
      <c r="G15" s="101">
        <v>0.67692144994800563</v>
      </c>
      <c r="H15" s="101">
        <v>0.70161567492151156</v>
      </c>
      <c r="I15" s="101">
        <v>0.69668985501251846</v>
      </c>
      <c r="J15" s="101">
        <v>1.0624519271738329</v>
      </c>
      <c r="K15" s="101">
        <v>0.85055564793727445</v>
      </c>
      <c r="L15" s="101">
        <v>0.85048173414173078</v>
      </c>
      <c r="M15" s="101">
        <v>0.83071842533831053</v>
      </c>
      <c r="N15" s="101">
        <v>1.0480735739917362</v>
      </c>
      <c r="O15" s="101">
        <v>1.0256883196957207</v>
      </c>
      <c r="P15" s="101">
        <v>0.81065695309516173</v>
      </c>
      <c r="Q15" s="101">
        <v>0.97296441085067686</v>
      </c>
      <c r="R15" s="101">
        <v>0.96956065303107541</v>
      </c>
      <c r="S15" s="101">
        <v>0.6306072156913024</v>
      </c>
      <c r="T15" s="101">
        <v>0.48510076791262086</v>
      </c>
      <c r="U15" s="101">
        <v>0.29960942916767824</v>
      </c>
      <c r="V15" s="101">
        <v>0.17969794958050564</v>
      </c>
      <c r="W15" s="101">
        <v>0.11375049801704042</v>
      </c>
      <c r="X15" s="101">
        <v>7.7907818926865963E-2</v>
      </c>
      <c r="Y15" s="101">
        <v>7.3213220315441113E-2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1.05867966510796</v>
      </c>
      <c r="C19" s="122">
        <v>1.0316343986809606</v>
      </c>
      <c r="D19" s="122">
        <v>1.085870688800934</v>
      </c>
      <c r="E19" s="122">
        <v>1.0799168534989589</v>
      </c>
      <c r="F19" s="122">
        <v>1.0928868791494224</v>
      </c>
      <c r="G19" s="122">
        <v>1.1087819373777998</v>
      </c>
      <c r="H19" s="122">
        <v>1.1243633021003143</v>
      </c>
      <c r="I19" s="122">
        <v>0.9958887932923457</v>
      </c>
      <c r="J19" s="122">
        <v>1.136954527882146</v>
      </c>
      <c r="K19" s="122">
        <v>1.0292903917599114</v>
      </c>
      <c r="L19" s="122">
        <v>1.1009868832418044</v>
      </c>
      <c r="M19" s="122">
        <v>0.98010268387351962</v>
      </c>
      <c r="N19" s="122">
        <v>0.9195666901700541</v>
      </c>
      <c r="O19" s="122">
        <v>0.80276609568378232</v>
      </c>
      <c r="P19" s="122">
        <v>0.74662481396138392</v>
      </c>
      <c r="Q19" s="122">
        <v>0.66564284495824189</v>
      </c>
      <c r="R19" s="122">
        <v>0.63769254387645513</v>
      </c>
      <c r="S19" s="122">
        <v>0.48893373597001288</v>
      </c>
      <c r="T19" s="122">
        <v>0.31880491341902695</v>
      </c>
      <c r="U19" s="122">
        <v>0.1934527993039325</v>
      </c>
      <c r="V19" s="122">
        <v>0.11882790507415211</v>
      </c>
      <c r="W19" s="122">
        <v>7.6283392718878545E-2</v>
      </c>
      <c r="X19" s="122">
        <v>5.6528344711187076E-2</v>
      </c>
      <c r="Y19" s="122">
        <v>7.1574198625400556E-2</v>
      </c>
      <c r="DA19" s="130" t="s">
        <v>1588</v>
      </c>
    </row>
    <row r="20" spans="1:105" ht="12" customHeight="1" x14ac:dyDescent="0.25">
      <c r="A20" s="97" t="s">
        <v>51</v>
      </c>
      <c r="B20" s="98">
        <v>2.3547713711885637E-3</v>
      </c>
      <c r="C20" s="98">
        <v>5.7812809096996209E-3</v>
      </c>
      <c r="D20" s="98">
        <v>4.0666053080580774E-3</v>
      </c>
      <c r="E20" s="98">
        <v>3.5078704808992668E-3</v>
      </c>
      <c r="F20" s="98">
        <v>3.6745451588770235E-3</v>
      </c>
      <c r="G20" s="98">
        <v>4.0359504282788021E-3</v>
      </c>
      <c r="H20" s="98">
        <v>3.3968718822093126E-3</v>
      </c>
      <c r="I20" s="98">
        <v>3.3891378544374444E-3</v>
      </c>
      <c r="J20" s="98">
        <v>3.2836724361574319E-3</v>
      </c>
      <c r="K20" s="98">
        <v>3.4024423763974955E-3</v>
      </c>
      <c r="L20" s="98">
        <v>5.6367631604089044E-3</v>
      </c>
      <c r="M20" s="98">
        <v>5.0157638291774146E-3</v>
      </c>
      <c r="N20" s="98">
        <v>3.1288812458201954E-3</v>
      </c>
      <c r="O20" s="98">
        <v>2.8661507595299503E-3</v>
      </c>
      <c r="P20" s="98">
        <v>2.8900353491927004E-3</v>
      </c>
      <c r="Q20" s="98">
        <v>2.8661507595299503E-3</v>
      </c>
      <c r="R20" s="98">
        <v>2.8422661698672001E-3</v>
      </c>
      <c r="S20" s="98">
        <v>2.2929206076239611E-3</v>
      </c>
      <c r="T20" s="98">
        <v>1.7435750453807209E-3</v>
      </c>
      <c r="U20" s="98">
        <v>1.1703448934747302E-3</v>
      </c>
      <c r="V20" s="98">
        <v>1.2699481806744016E-3</v>
      </c>
      <c r="W20" s="98">
        <v>1.146460303811981E-3</v>
      </c>
      <c r="X20" s="98">
        <v>5.7323015190599027E-4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0.89912919307885253</v>
      </c>
      <c r="C21" s="98">
        <v>0.84444314678945342</v>
      </c>
      <c r="D21" s="98">
        <v>0.85128231478849603</v>
      </c>
      <c r="E21" s="98">
        <v>0.81582491592029849</v>
      </c>
      <c r="F21" s="98">
        <v>0.83377536153331988</v>
      </c>
      <c r="G21" s="98">
        <v>0.83043441449423272</v>
      </c>
      <c r="H21" s="98">
        <v>0.78730534002798891</v>
      </c>
      <c r="I21" s="98">
        <v>0.656337954209536</v>
      </c>
      <c r="J21" s="98">
        <v>0.63217499608319816</v>
      </c>
      <c r="K21" s="98">
        <v>0.56835924548089822</v>
      </c>
      <c r="L21" s="98">
        <v>0.60407029764740805</v>
      </c>
      <c r="M21" s="98">
        <v>0.61035771015753681</v>
      </c>
      <c r="N21" s="98">
        <v>0.57738821280335617</v>
      </c>
      <c r="O21" s="98">
        <v>0.49414512575064695</v>
      </c>
      <c r="P21" s="98">
        <v>0.50455795374280032</v>
      </c>
      <c r="Q21" s="98">
        <v>0.38877092309039391</v>
      </c>
      <c r="R21" s="98">
        <v>0.36552078835312429</v>
      </c>
      <c r="S21" s="98">
        <v>0.32579709977391885</v>
      </c>
      <c r="T21" s="98">
        <v>0.1857274505737376</v>
      </c>
      <c r="U21" s="98">
        <v>0.10914557352184404</v>
      </c>
      <c r="V21" s="98">
        <v>5.9122279189936254E-2</v>
      </c>
      <c r="W21" s="98">
        <v>3.5469491159281719E-2</v>
      </c>
      <c r="X21" s="98">
        <v>2.6603724346705486E-2</v>
      </c>
      <c r="Y21" s="98">
        <v>4.9974943867347285E-2</v>
      </c>
      <c r="DA21" s="63" t="s">
        <v>1590</v>
      </c>
    </row>
    <row r="22" spans="1:105" ht="12" customHeight="1" x14ac:dyDescent="0.25">
      <c r="A22" s="109" t="s">
        <v>120</v>
      </c>
      <c r="B22" s="33">
        <v>0.15719570065791896</v>
      </c>
      <c r="C22" s="33">
        <v>0.1814099709818075</v>
      </c>
      <c r="D22" s="33">
        <v>0.23052176870437979</v>
      </c>
      <c r="E22" s="33">
        <v>0.26058406709776111</v>
      </c>
      <c r="F22" s="33">
        <v>0.25543697245722558</v>
      </c>
      <c r="G22" s="33">
        <v>0.27431157245528826</v>
      </c>
      <c r="H22" s="33">
        <v>0.33366109019011625</v>
      </c>
      <c r="I22" s="33">
        <v>0.33616170122837236</v>
      </c>
      <c r="J22" s="33">
        <v>0.5014958593627904</v>
      </c>
      <c r="K22" s="33">
        <v>0.45752870390261574</v>
      </c>
      <c r="L22" s="33">
        <v>0.49127982243398743</v>
      </c>
      <c r="M22" s="33">
        <v>0.36472920988680529</v>
      </c>
      <c r="N22" s="33">
        <v>0.33904959612087765</v>
      </c>
      <c r="O22" s="33">
        <v>0.30575481917360547</v>
      </c>
      <c r="P22" s="33">
        <v>0.23917682486939082</v>
      </c>
      <c r="Q22" s="33">
        <v>0.27400577110831809</v>
      </c>
      <c r="R22" s="33">
        <v>0.26932948935346368</v>
      </c>
      <c r="S22" s="33">
        <v>0.16084371558847002</v>
      </c>
      <c r="T22" s="33">
        <v>0.13133388779990865</v>
      </c>
      <c r="U22" s="33">
        <v>8.3136880888613721E-2</v>
      </c>
      <c r="V22" s="33">
        <v>5.8435677703541467E-2</v>
      </c>
      <c r="W22" s="33">
        <v>3.9667441255784849E-2</v>
      </c>
      <c r="X22" s="33">
        <v>2.9351390212575598E-2</v>
      </c>
      <c r="Y22" s="33">
        <v>2.1599254758053275E-2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3.3586966101407034</v>
      </c>
      <c r="C24" s="117">
        <f t="shared" si="7"/>
        <v>3.3710163526933243</v>
      </c>
      <c r="D24" s="117">
        <f t="shared" si="7"/>
        <v>3.1370847201950567</v>
      </c>
      <c r="E24" s="117">
        <f t="shared" si="7"/>
        <v>3.3184497019645631</v>
      </c>
      <c r="F24" s="117">
        <f t="shared" si="7"/>
        <v>3.2491783829757952</v>
      </c>
      <c r="G24" s="117">
        <f t="shared" si="7"/>
        <v>3.5954946747371244</v>
      </c>
      <c r="H24" s="117">
        <f t="shared" si="7"/>
        <v>3.6720891498298749</v>
      </c>
      <c r="I24" s="117">
        <f t="shared" si="7"/>
        <v>3.1647190171806394</v>
      </c>
      <c r="J24" s="117">
        <f t="shared" si="7"/>
        <v>3.2206697861196858</v>
      </c>
      <c r="K24" s="117">
        <f t="shared" si="7"/>
        <v>2.7933440568854651</v>
      </c>
      <c r="L24" s="117">
        <f t="shared" si="7"/>
        <v>2.321675619772714</v>
      </c>
      <c r="M24" s="117">
        <f t="shared" si="7"/>
        <v>2.2531811207163814</v>
      </c>
      <c r="N24" s="117">
        <f t="shared" si="7"/>
        <v>2.2700481644046895</v>
      </c>
      <c r="O24" s="117">
        <f t="shared" si="7"/>
        <v>2.3089481926896935</v>
      </c>
      <c r="P24" s="117">
        <f t="shared" si="7"/>
        <v>2.4511359097873449</v>
      </c>
      <c r="Q24" s="117">
        <f t="shared" si="7"/>
        <v>2.0307672496088895</v>
      </c>
      <c r="R24" s="117">
        <f t="shared" ref="R24:V24" si="8">R25+R28+R30+R39</f>
        <v>2.055655021519073</v>
      </c>
      <c r="S24" s="117">
        <f t="shared" si="8"/>
        <v>1.9727283844492374</v>
      </c>
      <c r="T24" s="117">
        <f t="shared" si="8"/>
        <v>1.7181980075867263</v>
      </c>
      <c r="U24" s="117">
        <f t="shared" si="8"/>
        <v>1.5647806848979899</v>
      </c>
      <c r="V24" s="117">
        <f t="shared" si="8"/>
        <v>1.6930600671499509</v>
      </c>
      <c r="W24" s="117">
        <f t="shared" ref="W24:Y24" si="9">W25+W28+W30+W39</f>
        <v>1.8137746730203206</v>
      </c>
      <c r="X24" s="117">
        <f t="shared" si="9"/>
        <v>1.9266009418822096</v>
      </c>
      <c r="Y24" s="117">
        <f t="shared" si="9"/>
        <v>2.9959083445766135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2.8561192184460684</v>
      </c>
      <c r="C25" s="122">
        <f t="shared" si="10"/>
        <v>2.8815279817504802</v>
      </c>
      <c r="D25" s="122">
        <f t="shared" si="10"/>
        <v>2.6249175403944509</v>
      </c>
      <c r="E25" s="122">
        <f t="shared" si="10"/>
        <v>2.7753348692754889</v>
      </c>
      <c r="F25" s="122">
        <f t="shared" si="10"/>
        <v>2.7453399066274771</v>
      </c>
      <c r="G25" s="122">
        <f t="shared" si="10"/>
        <v>3.0741491112872597</v>
      </c>
      <c r="H25" s="122">
        <f t="shared" si="10"/>
        <v>3.1151962414266237</v>
      </c>
      <c r="I25" s="122">
        <f t="shared" si="10"/>
        <v>2.6428181958362496</v>
      </c>
      <c r="J25" s="122">
        <f t="shared" si="10"/>
        <v>2.5894274292369706</v>
      </c>
      <c r="K25" s="122">
        <f t="shared" si="10"/>
        <v>2.2895960476533221</v>
      </c>
      <c r="L25" s="122">
        <f t="shared" si="10"/>
        <v>1.8631666311164892</v>
      </c>
      <c r="M25" s="122">
        <f t="shared" si="10"/>
        <v>1.8636964245198715</v>
      </c>
      <c r="N25" s="122">
        <f t="shared" si="10"/>
        <v>1.8642204395963033</v>
      </c>
      <c r="O25" s="122">
        <f t="shared" si="10"/>
        <v>1.8647431337147033</v>
      </c>
      <c r="P25" s="122">
        <f t="shared" si="10"/>
        <v>2.0505426334031531</v>
      </c>
      <c r="Q25" s="122">
        <f t="shared" si="10"/>
        <v>1.5844564220196629</v>
      </c>
      <c r="R25" s="122">
        <f t="shared" ref="R25:V25" si="11">SUM(R26:R27)</f>
        <v>1.584526399079087</v>
      </c>
      <c r="S25" s="122">
        <f t="shared" si="11"/>
        <v>1.6252413374124923</v>
      </c>
      <c r="T25" s="122">
        <f t="shared" si="11"/>
        <v>1.390056275602721</v>
      </c>
      <c r="U25" s="122">
        <f t="shared" si="11"/>
        <v>1.2714984953179256</v>
      </c>
      <c r="V25" s="122">
        <f t="shared" si="11"/>
        <v>1.3434369839390967</v>
      </c>
      <c r="W25" s="122">
        <f t="shared" ref="W25:Y25" si="12">SUM(W26:W27)</f>
        <v>1.4098691772030458</v>
      </c>
      <c r="X25" s="122">
        <f t="shared" si="12"/>
        <v>1.5028001421537334</v>
      </c>
      <c r="Y25" s="122">
        <f t="shared" si="12"/>
        <v>2.4375104755385082</v>
      </c>
      <c r="DA25" s="130" t="s">
        <v>1593</v>
      </c>
    </row>
    <row r="26" spans="1:105" ht="12" customHeight="1" x14ac:dyDescent="0.25">
      <c r="A26" s="97" t="s">
        <v>74</v>
      </c>
      <c r="B26" s="98">
        <v>2.8246446725376515</v>
      </c>
      <c r="C26" s="98">
        <v>2.8501012729020689</v>
      </c>
      <c r="D26" s="98">
        <v>2.5969238216207948</v>
      </c>
      <c r="E26" s="98">
        <v>2.7460220623787164</v>
      </c>
      <c r="F26" s="98">
        <v>2.7168130688405512</v>
      </c>
      <c r="G26" s="98">
        <v>3.0422792613825291</v>
      </c>
      <c r="H26" s="98">
        <v>3.0832056527007983</v>
      </c>
      <c r="I26" s="98">
        <v>2.6159886378671335</v>
      </c>
      <c r="J26" s="98">
        <v>2.5631290068200303</v>
      </c>
      <c r="K26" s="98">
        <v>2.2663016512153402</v>
      </c>
      <c r="L26" s="98">
        <v>1.8447463456577826</v>
      </c>
      <c r="M26" s="98">
        <v>1.8447463456577817</v>
      </c>
      <c r="N26" s="98">
        <v>1.8447463456577826</v>
      </c>
      <c r="O26" s="98">
        <v>1.8447463456577824</v>
      </c>
      <c r="P26" s="98">
        <v>2.0285683576956122</v>
      </c>
      <c r="Q26" s="98">
        <v>1.5673817712811693</v>
      </c>
      <c r="R26" s="98">
        <v>1.56738177128117</v>
      </c>
      <c r="S26" s="98">
        <v>1.6076440240756611</v>
      </c>
      <c r="T26" s="98">
        <v>1.3748710232158252</v>
      </c>
      <c r="U26" s="98">
        <v>1.2573645743766093</v>
      </c>
      <c r="V26" s="98">
        <v>1.3280954428202847</v>
      </c>
      <c r="W26" s="98">
        <v>1.3933662940670724</v>
      </c>
      <c r="X26" s="98">
        <v>1.4847162510748042</v>
      </c>
      <c r="Y26" s="98">
        <v>2.4070894239036962</v>
      </c>
      <c r="DA26" s="63" t="s">
        <v>1594</v>
      </c>
    </row>
    <row r="27" spans="1:105" ht="12" customHeight="1" x14ac:dyDescent="0.25">
      <c r="A27" s="97" t="s">
        <v>53</v>
      </c>
      <c r="B27" s="98">
        <v>3.1474545908416994E-2</v>
      </c>
      <c r="C27" s="98">
        <v>3.1426708848411297E-2</v>
      </c>
      <c r="D27" s="98">
        <v>2.7993718773655987E-2</v>
      </c>
      <c r="E27" s="98">
        <v>2.9312806896772459E-2</v>
      </c>
      <c r="F27" s="98">
        <v>2.8526837786925899E-2</v>
      </c>
      <c r="G27" s="98">
        <v>3.1869849904730491E-2</v>
      </c>
      <c r="H27" s="98">
        <v>3.1990588725825199E-2</v>
      </c>
      <c r="I27" s="98">
        <v>2.6829557969116107E-2</v>
      </c>
      <c r="J27" s="98">
        <v>2.6298422416940182E-2</v>
      </c>
      <c r="K27" s="98">
        <v>2.3294396437982104E-2</v>
      </c>
      <c r="L27" s="98">
        <v>1.8420285458706574E-2</v>
      </c>
      <c r="M27" s="98">
        <v>1.8950078862089697E-2</v>
      </c>
      <c r="N27" s="98">
        <v>1.9474093938520627E-2</v>
      </c>
      <c r="O27" s="98">
        <v>1.9996788056920949E-2</v>
      </c>
      <c r="P27" s="98">
        <v>2.1974275707541173E-2</v>
      </c>
      <c r="Q27" s="98">
        <v>1.7074650738493641E-2</v>
      </c>
      <c r="R27" s="98">
        <v>1.7144627797916989E-2</v>
      </c>
      <c r="S27" s="98">
        <v>1.7597313336831275E-2</v>
      </c>
      <c r="T27" s="98">
        <v>1.5185252386895923E-2</v>
      </c>
      <c r="U27" s="98">
        <v>1.4133920941316321E-2</v>
      </c>
      <c r="V27" s="98">
        <v>1.5341541118811936E-2</v>
      </c>
      <c r="W27" s="98">
        <v>1.6502883135973576E-2</v>
      </c>
      <c r="X27" s="98">
        <v>1.8083891078929177E-2</v>
      </c>
      <c r="Y27" s="98">
        <v>3.0421051634812228E-2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4.4718381515821472E-6</v>
      </c>
      <c r="J28" s="122">
        <f t="shared" si="13"/>
        <v>4.4869705475075951E-6</v>
      </c>
      <c r="K28" s="122">
        <f t="shared" si="13"/>
        <v>4.5686663082476709E-6</v>
      </c>
      <c r="L28" s="122">
        <f t="shared" si="13"/>
        <v>1.0821042866803906E-5</v>
      </c>
      <c r="M28" s="122">
        <f t="shared" si="13"/>
        <v>9.6152772891755537E-6</v>
      </c>
      <c r="N28" s="122">
        <f t="shared" si="13"/>
        <v>1.8811015215593176E-5</v>
      </c>
      <c r="O28" s="122">
        <f t="shared" si="13"/>
        <v>2.7719774718104179E-5</v>
      </c>
      <c r="P28" s="122">
        <f t="shared" si="13"/>
        <v>4.5988181760481002E-5</v>
      </c>
      <c r="Q28" s="122">
        <f t="shared" si="13"/>
        <v>4.4834892244383938E-5</v>
      </c>
      <c r="R28" s="122">
        <f t="shared" si="13"/>
        <v>6.0591819532847858E-5</v>
      </c>
      <c r="S28" s="122">
        <f t="shared" si="13"/>
        <v>7.210217511181312E-5</v>
      </c>
      <c r="T28" s="122">
        <f t="shared" si="13"/>
        <v>9.8303061450631812E-5</v>
      </c>
      <c r="U28" s="122">
        <f t="shared" si="13"/>
        <v>6.7930977617591774E-5</v>
      </c>
      <c r="V28" s="122">
        <f t="shared" si="13"/>
        <v>6.7949182709851652E-5</v>
      </c>
      <c r="W28" s="122">
        <f t="shared" si="13"/>
        <v>1.3162199981304529E-4</v>
      </c>
      <c r="X28" s="122">
        <f t="shared" si="13"/>
        <v>1.8025704900220024E-4</v>
      </c>
      <c r="Y28" s="122">
        <f t="shared" si="13"/>
        <v>2.1322783618766406E-4</v>
      </c>
      <c r="DA28" s="130" t="s">
        <v>1596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4.4718381515821472E-6</v>
      </c>
      <c r="J29" s="98">
        <v>4.4869705475075951E-6</v>
      </c>
      <c r="K29" s="98">
        <v>4.5686663082476709E-6</v>
      </c>
      <c r="L29" s="98">
        <v>1.0821042866803906E-5</v>
      </c>
      <c r="M29" s="98">
        <v>9.6152772891755537E-6</v>
      </c>
      <c r="N29" s="98">
        <v>1.8811015215593176E-5</v>
      </c>
      <c r="O29" s="98">
        <v>2.7719774718104179E-5</v>
      </c>
      <c r="P29" s="98">
        <v>4.5988181760481002E-5</v>
      </c>
      <c r="Q29" s="98">
        <v>4.4834892244383938E-5</v>
      </c>
      <c r="R29" s="98">
        <v>6.0591819532847858E-5</v>
      </c>
      <c r="S29" s="98">
        <v>7.210217511181312E-5</v>
      </c>
      <c r="T29" s="98">
        <v>9.8303061450631812E-5</v>
      </c>
      <c r="U29" s="98">
        <v>6.7930977617591774E-5</v>
      </c>
      <c r="V29" s="98">
        <v>6.7949182709851652E-5</v>
      </c>
      <c r="W29" s="98">
        <v>1.3162199981304529E-4</v>
      </c>
      <c r="X29" s="98">
        <v>1.8025704900220024E-4</v>
      </c>
      <c r="Y29" s="98">
        <v>2.1322783618766406E-4</v>
      </c>
      <c r="DA29" s="63" t="s">
        <v>1597</v>
      </c>
    </row>
    <row r="30" spans="1:105" ht="12" customHeight="1" x14ac:dyDescent="0.25">
      <c r="A30" s="121" t="s">
        <v>55</v>
      </c>
      <c r="B30" s="122">
        <v>0.37669905059653275</v>
      </c>
      <c r="C30" s="122">
        <v>0.36503890809263034</v>
      </c>
      <c r="D30" s="122">
        <v>0.37698864064014564</v>
      </c>
      <c r="E30" s="122">
        <v>0.40225289734411734</v>
      </c>
      <c r="F30" s="122">
        <v>0.35781218462590136</v>
      </c>
      <c r="G30" s="122">
        <v>0.37075070602611676</v>
      </c>
      <c r="H30" s="122">
        <v>0.40401081602897548</v>
      </c>
      <c r="I30" s="122">
        <v>0.38937618412944347</v>
      </c>
      <c r="J30" s="122">
        <v>0.49380428529654558</v>
      </c>
      <c r="K30" s="122">
        <v>0.39088823644620768</v>
      </c>
      <c r="L30" s="122">
        <v>0.3456380595724039</v>
      </c>
      <c r="M30" s="122">
        <v>0.28809820758401739</v>
      </c>
      <c r="N30" s="122">
        <v>0.30223850729991697</v>
      </c>
      <c r="O30" s="122">
        <v>0.338876760598678</v>
      </c>
      <c r="P30" s="122">
        <v>0.29539454065015641</v>
      </c>
      <c r="Q30" s="122">
        <v>0.35160355168980845</v>
      </c>
      <c r="R30" s="122">
        <v>0.3738155030294727</v>
      </c>
      <c r="S30" s="122">
        <v>0.26332567887252062</v>
      </c>
      <c r="T30" s="122">
        <v>0.25689515088706588</v>
      </c>
      <c r="U30" s="122">
        <v>0.23058341051537001</v>
      </c>
      <c r="V30" s="122">
        <v>0.27653956902821691</v>
      </c>
      <c r="W30" s="122">
        <v>0.32154812703453378</v>
      </c>
      <c r="X30" s="122">
        <v>0.33005397209497139</v>
      </c>
      <c r="Y30" s="122">
        <v>0.40248783798936982</v>
      </c>
      <c r="DA30" s="130" t="s">
        <v>1598</v>
      </c>
    </row>
    <row r="31" spans="1:105" ht="12" customHeight="1" x14ac:dyDescent="0.25">
      <c r="A31" s="97" t="s">
        <v>141</v>
      </c>
      <c r="B31" s="98">
        <v>4.8874278483097479E-2</v>
      </c>
      <c r="C31" s="98">
        <v>3.9775589224336161E-2</v>
      </c>
      <c r="D31" s="98">
        <v>3.4979547024312642E-2</v>
      </c>
      <c r="E31" s="98">
        <v>3.2144315881803283E-2</v>
      </c>
      <c r="F31" s="98">
        <v>2.7503117693578299E-2</v>
      </c>
      <c r="G31" s="98">
        <v>2.4354844662937809E-2</v>
      </c>
      <c r="H31" s="98">
        <v>1.9342285867421673E-2</v>
      </c>
      <c r="I31" s="98">
        <v>1.4094830633211687E-2</v>
      </c>
      <c r="J31" s="98">
        <v>1.3562733972618467E-2</v>
      </c>
      <c r="K31" s="98">
        <v>9.8681191034347485E-3</v>
      </c>
      <c r="L31" s="98">
        <v>8.2352356819388739E-3</v>
      </c>
      <c r="M31" s="98">
        <v>7.5778873598122002E-3</v>
      </c>
      <c r="N31" s="98">
        <v>7.735822890032832E-3</v>
      </c>
      <c r="O31" s="98">
        <v>8.1173903852103952E-3</v>
      </c>
      <c r="P31" s="98">
        <v>8.640937648328793E-3</v>
      </c>
      <c r="Q31" s="98">
        <v>6.9511599187455121E-3</v>
      </c>
      <c r="R31" s="98">
        <v>6.9830544436810032E-3</v>
      </c>
      <c r="S31" s="98">
        <v>5.9694353271803535E-3</v>
      </c>
      <c r="T31" s="98">
        <v>6.1183830344460691E-3</v>
      </c>
      <c r="U31" s="98">
        <v>5.4277118406922328E-3</v>
      </c>
      <c r="V31" s="98">
        <v>5.1698329667181579E-3</v>
      </c>
      <c r="W31" s="98">
        <v>5.8101971949140437E-3</v>
      </c>
      <c r="X31" s="98">
        <v>7.7532896492951298E-3</v>
      </c>
      <c r="Y31" s="98">
        <v>1.7437951447869238E-2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0.32782477211343525</v>
      </c>
      <c r="C35" s="101">
        <v>0.32526331886829418</v>
      </c>
      <c r="D35" s="101">
        <v>0.34200909361583298</v>
      </c>
      <c r="E35" s="101">
        <v>0.37010858146231407</v>
      </c>
      <c r="F35" s="101">
        <v>0.33030906693232304</v>
      </c>
      <c r="G35" s="101">
        <v>0.34639586136317896</v>
      </c>
      <c r="H35" s="101">
        <v>0.38466853016155383</v>
      </c>
      <c r="I35" s="101">
        <v>0.37528135349623176</v>
      </c>
      <c r="J35" s="101">
        <v>0.4802415513239271</v>
      </c>
      <c r="K35" s="101">
        <v>0.38102011734277291</v>
      </c>
      <c r="L35" s="101">
        <v>0.337402823890465</v>
      </c>
      <c r="M35" s="101">
        <v>0.2805203202242052</v>
      </c>
      <c r="N35" s="101">
        <v>0.29450268440988414</v>
      </c>
      <c r="O35" s="101">
        <v>0.33075937021346757</v>
      </c>
      <c r="P35" s="101">
        <v>0.28675360300182762</v>
      </c>
      <c r="Q35" s="101">
        <v>0.34465239177106294</v>
      </c>
      <c r="R35" s="101">
        <v>0.36683244858579167</v>
      </c>
      <c r="S35" s="101">
        <v>0.25735624354534026</v>
      </c>
      <c r="T35" s="101">
        <v>0.25077676785261982</v>
      </c>
      <c r="U35" s="101">
        <v>0.22515569867467777</v>
      </c>
      <c r="V35" s="101">
        <v>0.27136973606149878</v>
      </c>
      <c r="W35" s="101">
        <v>0.31573792983961974</v>
      </c>
      <c r="X35" s="101">
        <v>0.32230068244567628</v>
      </c>
      <c r="Y35" s="101">
        <v>0.38504988654150057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1606</v>
      </c>
    </row>
    <row r="39" spans="1:105" ht="12" customHeight="1" x14ac:dyDescent="0.25">
      <c r="A39" s="121" t="s">
        <v>54</v>
      </c>
      <c r="B39" s="122">
        <v>0.12587834109810214</v>
      </c>
      <c r="C39" s="122">
        <v>0.12444946285021391</v>
      </c>
      <c r="D39" s="122">
        <v>0.13517853916045994</v>
      </c>
      <c r="E39" s="122">
        <v>0.14086193534495683</v>
      </c>
      <c r="F39" s="122">
        <v>0.14602629172241691</v>
      </c>
      <c r="G39" s="122">
        <v>0.15059485742374779</v>
      </c>
      <c r="H39" s="122">
        <v>0.15288209237427566</v>
      </c>
      <c r="I39" s="122">
        <v>0.13252016537679462</v>
      </c>
      <c r="J39" s="122">
        <v>0.1374335846156223</v>
      </c>
      <c r="K39" s="122">
        <v>0.11285520411962688</v>
      </c>
      <c r="L39" s="122">
        <v>0.11286010804095406</v>
      </c>
      <c r="M39" s="122">
        <v>0.10137687333520326</v>
      </c>
      <c r="N39" s="122">
        <v>0.10357040649325368</v>
      </c>
      <c r="O39" s="122">
        <v>0.10530057860159379</v>
      </c>
      <c r="P39" s="122">
        <v>0.10515274755227486</v>
      </c>
      <c r="Q39" s="122">
        <v>9.466244100717397E-2</v>
      </c>
      <c r="R39" s="122">
        <v>9.725252759098052E-2</v>
      </c>
      <c r="S39" s="122">
        <v>8.4089265989112663E-2</v>
      </c>
      <c r="T39" s="122">
        <v>7.1148278035488843E-2</v>
      </c>
      <c r="U39" s="122">
        <v>6.2630848087076779E-2</v>
      </c>
      <c r="V39" s="122">
        <v>7.301556499992759E-2</v>
      </c>
      <c r="W39" s="122">
        <v>8.2225746782928003E-2</v>
      </c>
      <c r="X39" s="122">
        <v>9.3566570584502906E-2</v>
      </c>
      <c r="Y39" s="122">
        <v>0.15569680321254795</v>
      </c>
      <c r="DA39" s="130" t="s">
        <v>1607</v>
      </c>
    </row>
    <row r="40" spans="1:105" ht="12" customHeight="1" x14ac:dyDescent="0.25">
      <c r="A40" s="97" t="s">
        <v>50</v>
      </c>
      <c r="B40" s="98">
        <v>0.10715767447585764</v>
      </c>
      <c r="C40" s="98">
        <v>0.10215622227106701</v>
      </c>
      <c r="D40" s="98">
        <v>0.10539414514632854</v>
      </c>
      <c r="E40" s="98">
        <v>0.10529433956550774</v>
      </c>
      <c r="F40" s="98">
        <v>0.11047347878216462</v>
      </c>
      <c r="G40" s="98">
        <v>0.1121626417531405</v>
      </c>
      <c r="H40" s="98">
        <v>0.10705825781882811</v>
      </c>
      <c r="I40" s="98">
        <v>8.8478477986565288E-2</v>
      </c>
      <c r="J40" s="98">
        <v>8.1376287452367704E-2</v>
      </c>
      <c r="K40" s="98">
        <v>6.6427394712042662E-2</v>
      </c>
      <c r="L40" s="98">
        <v>6.5730307418986153E-2</v>
      </c>
      <c r="M40" s="98">
        <v>6.6028697998473995E-2</v>
      </c>
      <c r="N40" s="98">
        <v>6.8217058936324154E-2</v>
      </c>
      <c r="O40" s="98">
        <v>6.7793390262769315E-2</v>
      </c>
      <c r="P40" s="98">
        <v>7.2756997678383145E-2</v>
      </c>
      <c r="Q40" s="98">
        <v>5.6501877708743403E-2</v>
      </c>
      <c r="R40" s="98">
        <v>5.601767773765539E-2</v>
      </c>
      <c r="S40" s="98">
        <v>5.6305299581757062E-2</v>
      </c>
      <c r="T40" s="98">
        <v>4.3515254979031845E-2</v>
      </c>
      <c r="U40" s="98">
        <v>3.6714851085764416E-2</v>
      </c>
      <c r="V40" s="98">
        <v>4.2627144247192536E-2</v>
      </c>
      <c r="W40" s="98">
        <v>4.9073624286868747E-2</v>
      </c>
      <c r="X40" s="98">
        <v>5.9954200709640762E-2</v>
      </c>
      <c r="Y40" s="98">
        <v>0.11955867520421901</v>
      </c>
      <c r="DA40" s="63" t="s">
        <v>1608</v>
      </c>
    </row>
    <row r="41" spans="1:105" ht="12" customHeight="1" x14ac:dyDescent="0.25">
      <c r="A41" s="109" t="s">
        <v>120</v>
      </c>
      <c r="B41" s="33">
        <v>1.8720666622244496E-2</v>
      </c>
      <c r="C41" s="33">
        <v>2.2293240579146896E-2</v>
      </c>
      <c r="D41" s="33">
        <v>2.9784394014131393E-2</v>
      </c>
      <c r="E41" s="33">
        <v>3.556759577944911E-2</v>
      </c>
      <c r="F41" s="33">
        <v>3.5552812940252275E-2</v>
      </c>
      <c r="G41" s="33">
        <v>3.843221567060727E-2</v>
      </c>
      <c r="H41" s="33">
        <v>4.5823834555447564E-2</v>
      </c>
      <c r="I41" s="33">
        <v>4.4041687390229331E-2</v>
      </c>
      <c r="J41" s="33">
        <v>5.6057297163254603E-2</v>
      </c>
      <c r="K41" s="33">
        <v>4.6427809407584224E-2</v>
      </c>
      <c r="L41" s="33">
        <v>4.7129800621967907E-2</v>
      </c>
      <c r="M41" s="33">
        <v>3.5348175336729272E-2</v>
      </c>
      <c r="N41" s="33">
        <v>3.5353347556929524E-2</v>
      </c>
      <c r="O41" s="33">
        <v>3.7507188338824479E-2</v>
      </c>
      <c r="P41" s="33">
        <v>3.2395749873891717E-2</v>
      </c>
      <c r="Q41" s="33">
        <v>3.8160563298430566E-2</v>
      </c>
      <c r="R41" s="33">
        <v>4.1234849853325137E-2</v>
      </c>
      <c r="S41" s="33">
        <v>2.7783966407355597E-2</v>
      </c>
      <c r="T41" s="33">
        <v>2.7633023056457005E-2</v>
      </c>
      <c r="U41" s="33">
        <v>2.5915997001312367E-2</v>
      </c>
      <c r="V41" s="33">
        <v>3.0388420752735051E-2</v>
      </c>
      <c r="W41" s="33">
        <v>3.3152122496059255E-2</v>
      </c>
      <c r="X41" s="33">
        <v>3.3612369874862151E-2</v>
      </c>
      <c r="Y41" s="33">
        <v>3.613812800832894E-2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6.5135004786107054</v>
      </c>
      <c r="C43" s="117">
        <f t="shared" si="14"/>
        <v>7.5439717789887473</v>
      </c>
      <c r="D43" s="117">
        <f t="shared" si="14"/>
        <v>7.5513345891213177</v>
      </c>
      <c r="E43" s="117">
        <f t="shared" si="14"/>
        <v>6.5305423622255594</v>
      </c>
      <c r="F43" s="117">
        <f t="shared" si="14"/>
        <v>6.5527846675492762</v>
      </c>
      <c r="G43" s="117">
        <f t="shared" si="14"/>
        <v>8.7215539347568374</v>
      </c>
      <c r="H43" s="117">
        <f t="shared" si="14"/>
        <v>9.8414584679703356</v>
      </c>
      <c r="I43" s="117">
        <f t="shared" si="14"/>
        <v>9.8943274005561808</v>
      </c>
      <c r="J43" s="117">
        <f t="shared" si="14"/>
        <v>10.317847462092651</v>
      </c>
      <c r="K43" s="117">
        <f t="shared" si="14"/>
        <v>27.89609025451</v>
      </c>
      <c r="L43" s="117">
        <f t="shared" si="14"/>
        <v>33.399627559972231</v>
      </c>
      <c r="M43" s="117">
        <f t="shared" si="14"/>
        <v>33.417762784731657</v>
      </c>
      <c r="N43" s="117">
        <f t="shared" si="14"/>
        <v>33.460153501513751</v>
      </c>
      <c r="O43" s="117">
        <f t="shared" si="14"/>
        <v>33.526722052966214</v>
      </c>
      <c r="P43" s="117">
        <f t="shared" si="14"/>
        <v>33.5582727774418</v>
      </c>
      <c r="Q43" s="117">
        <f t="shared" si="14"/>
        <v>32.441793538801846</v>
      </c>
      <c r="R43" s="117">
        <f t="shared" ref="R43:V43" si="15">R44+R47+R49+R58</f>
        <v>34.624909046816207</v>
      </c>
      <c r="S43" s="117">
        <f t="shared" si="15"/>
        <v>37.167943067523638</v>
      </c>
      <c r="T43" s="117">
        <f t="shared" si="15"/>
        <v>40.057793696055576</v>
      </c>
      <c r="U43" s="117">
        <f t="shared" si="15"/>
        <v>40.041142795357196</v>
      </c>
      <c r="V43" s="117">
        <f t="shared" si="15"/>
        <v>39.849937971726469</v>
      </c>
      <c r="W43" s="117">
        <f t="shared" ref="W43:Y43" si="16">W44+W47+W49+W58</f>
        <v>38.702953995570425</v>
      </c>
      <c r="X43" s="117">
        <f t="shared" si="16"/>
        <v>38.600041415398721</v>
      </c>
      <c r="Y43" s="117">
        <f t="shared" si="16"/>
        <v>39.112429940403963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5.4058604788795694</v>
      </c>
      <c r="C44" s="122">
        <f t="shared" si="17"/>
        <v>6.367828239602833</v>
      </c>
      <c r="D44" s="122">
        <f t="shared" si="17"/>
        <v>6.3468276418309078</v>
      </c>
      <c r="E44" s="122">
        <f t="shared" si="17"/>
        <v>5.4745224969542292</v>
      </c>
      <c r="F44" s="122">
        <f t="shared" si="17"/>
        <v>5.4823662138008977</v>
      </c>
      <c r="G44" s="122">
        <f t="shared" si="17"/>
        <v>7.2952758221566016</v>
      </c>
      <c r="H44" s="122">
        <f t="shared" si="17"/>
        <v>8.1696763588443577</v>
      </c>
      <c r="I44" s="122">
        <f t="shared" si="17"/>
        <v>8.139716555185263</v>
      </c>
      <c r="J44" s="122">
        <f t="shared" si="17"/>
        <v>8.0097495890534844</v>
      </c>
      <c r="K44" s="122">
        <f t="shared" si="17"/>
        <v>23.046384315690442</v>
      </c>
      <c r="L44" s="122">
        <f t="shared" si="17"/>
        <v>26.773854448232985</v>
      </c>
      <c r="M44" s="122">
        <f t="shared" si="17"/>
        <v>26.824872692058591</v>
      </c>
      <c r="N44" s="122">
        <f t="shared" si="17"/>
        <v>26.865375650039688</v>
      </c>
      <c r="O44" s="122">
        <f t="shared" si="17"/>
        <v>26.665182576392475</v>
      </c>
      <c r="P44" s="122">
        <f t="shared" si="17"/>
        <v>26.810194623152256</v>
      </c>
      <c r="Q44" s="122">
        <f t="shared" si="17"/>
        <v>25.502563333545513</v>
      </c>
      <c r="R44" s="122">
        <f t="shared" ref="R44:V44" si="18">SUM(R45:R46)</f>
        <v>27.076820741058008</v>
      </c>
      <c r="S44" s="122">
        <f t="shared" si="18"/>
        <v>29.855140523062534</v>
      </c>
      <c r="T44" s="122">
        <f t="shared" si="18"/>
        <v>32.332465607458289</v>
      </c>
      <c r="U44" s="122">
        <f t="shared" si="18"/>
        <v>32.330084697853785</v>
      </c>
      <c r="V44" s="122">
        <f t="shared" si="18"/>
        <v>31.536438003771625</v>
      </c>
      <c r="W44" s="122">
        <f t="shared" ref="W44:Y44" si="19">SUM(W45:W46)</f>
        <v>30.67756166337589</v>
      </c>
      <c r="X44" s="122">
        <f t="shared" si="19"/>
        <v>30.89005346898173</v>
      </c>
      <c r="Y44" s="122">
        <f t="shared" si="19"/>
        <v>31.017518328948562</v>
      </c>
      <c r="DA44" s="130" t="s">
        <v>1611</v>
      </c>
    </row>
    <row r="45" spans="1:105" ht="12" customHeight="1" x14ac:dyDescent="0.25">
      <c r="A45" s="97" t="s">
        <v>211</v>
      </c>
      <c r="B45" s="98">
        <v>5.3520227245096672</v>
      </c>
      <c r="C45" s="98">
        <v>6.3048357254563747</v>
      </c>
      <c r="D45" s="98">
        <v>6.2857133400200746</v>
      </c>
      <c r="E45" s="98">
        <v>5.4224210554829639</v>
      </c>
      <c r="F45" s="98">
        <v>5.4307201486713126</v>
      </c>
      <c r="G45" s="98">
        <v>7.2259088292705869</v>
      </c>
      <c r="H45" s="98">
        <v>8.0918963437640983</v>
      </c>
      <c r="I45" s="98">
        <v>8.0617675108526612</v>
      </c>
      <c r="J45" s="98">
        <v>7.9314199654880433</v>
      </c>
      <c r="K45" s="98">
        <v>22.816130080944088</v>
      </c>
      <c r="L45" s="98">
        <v>26.513592638498416</v>
      </c>
      <c r="M45" s="98">
        <v>26.560207157682626</v>
      </c>
      <c r="N45" s="98">
        <v>26.600256975515588</v>
      </c>
      <c r="O45" s="98">
        <v>26.401661528813637</v>
      </c>
      <c r="P45" s="98">
        <v>26.545615664729702</v>
      </c>
      <c r="Q45" s="98">
        <v>25.249360556876603</v>
      </c>
      <c r="R45" s="98">
        <v>26.80699431364139</v>
      </c>
      <c r="S45" s="98">
        <v>29.555722113721444</v>
      </c>
      <c r="T45" s="98">
        <v>32.003436297644363</v>
      </c>
      <c r="U45" s="98">
        <v>31.995426590919113</v>
      </c>
      <c r="V45" s="98">
        <v>31.204245199174178</v>
      </c>
      <c r="W45" s="98">
        <v>30.348987681285966</v>
      </c>
      <c r="X45" s="98">
        <v>30.550749641121175</v>
      </c>
      <c r="Y45" s="98">
        <v>30.662619221092093</v>
      </c>
      <c r="DA45" s="63" t="s">
        <v>1612</v>
      </c>
    </row>
    <row r="46" spans="1:105" ht="12" customHeight="1" x14ac:dyDescent="0.25">
      <c r="A46" s="97" t="s">
        <v>53</v>
      </c>
      <c r="B46" s="98">
        <v>5.3837754369901965E-2</v>
      </c>
      <c r="C46" s="98">
        <v>6.299251414645865E-2</v>
      </c>
      <c r="D46" s="98">
        <v>6.1114301810832682E-2</v>
      </c>
      <c r="E46" s="98">
        <v>5.2101441471265005E-2</v>
      </c>
      <c r="F46" s="98">
        <v>5.1646065129584716E-2</v>
      </c>
      <c r="G46" s="98">
        <v>6.9366992886014459E-2</v>
      </c>
      <c r="H46" s="98">
        <v>7.7780015080259932E-2</v>
      </c>
      <c r="I46" s="98">
        <v>7.7949044332602024E-2</v>
      </c>
      <c r="J46" s="98">
        <v>7.8329623565441264E-2</v>
      </c>
      <c r="K46" s="98">
        <v>0.23025423474635456</v>
      </c>
      <c r="L46" s="98">
        <v>0.26026180973456964</v>
      </c>
      <c r="M46" s="98">
        <v>0.26466553437596385</v>
      </c>
      <c r="N46" s="98">
        <v>0.26511867452409882</v>
      </c>
      <c r="O46" s="98">
        <v>0.26352104757883843</v>
      </c>
      <c r="P46" s="98">
        <v>0.26457895842255519</v>
      </c>
      <c r="Q46" s="98">
        <v>0.25320277666891017</v>
      </c>
      <c r="R46" s="98">
        <v>0.26982642741661717</v>
      </c>
      <c r="S46" s="98">
        <v>0.29941840934108854</v>
      </c>
      <c r="T46" s="98">
        <v>0.32902930981392409</v>
      </c>
      <c r="U46" s="98">
        <v>0.33465810693467324</v>
      </c>
      <c r="V46" s="98">
        <v>0.33219280459744904</v>
      </c>
      <c r="W46" s="98">
        <v>0.3285739820899245</v>
      </c>
      <c r="X46" s="98">
        <v>0.33930382786055308</v>
      </c>
      <c r="Y46" s="98">
        <v>0.35489910785646867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4.3562233283223382E-6</v>
      </c>
      <c r="H47" s="122">
        <f t="shared" si="20"/>
        <v>4.3386920355000667E-5</v>
      </c>
      <c r="I47" s="122">
        <f t="shared" si="20"/>
        <v>8.1522355176611995E-5</v>
      </c>
      <c r="J47" s="122">
        <f t="shared" si="20"/>
        <v>1.7118685681061384E-4</v>
      </c>
      <c r="K47" s="122">
        <f t="shared" si="20"/>
        <v>3.2341291843438299E-4</v>
      </c>
      <c r="L47" s="122">
        <f t="shared" si="20"/>
        <v>1.1694493890922174E-3</v>
      </c>
      <c r="M47" s="122">
        <f t="shared" si="20"/>
        <v>7.4502229496379744E-4</v>
      </c>
      <c r="N47" s="122">
        <f t="shared" si="20"/>
        <v>8.7415749927604377E-4</v>
      </c>
      <c r="O47" s="122">
        <f t="shared" si="20"/>
        <v>8.172294533281871E-4</v>
      </c>
      <c r="P47" s="122">
        <f t="shared" si="20"/>
        <v>1.1318891951924202E-3</v>
      </c>
      <c r="Q47" s="122">
        <f t="shared" si="20"/>
        <v>8.7182624784932735E-4</v>
      </c>
      <c r="R47" s="122">
        <f t="shared" si="20"/>
        <v>9.5843869486119749E-4</v>
      </c>
      <c r="S47" s="122">
        <f t="shared" si="20"/>
        <v>1.0384403645782025E-3</v>
      </c>
      <c r="T47" s="122">
        <f t="shared" si="20"/>
        <v>1.4268023171692015E-3</v>
      </c>
      <c r="U47" s="122">
        <f t="shared" si="20"/>
        <v>1.1010271850143874E-3</v>
      </c>
      <c r="V47" s="122">
        <f t="shared" si="20"/>
        <v>1.2469684335970714E-3</v>
      </c>
      <c r="W47" s="122">
        <f t="shared" si="20"/>
        <v>2.4067906750538906E-3</v>
      </c>
      <c r="X47" s="122">
        <f t="shared" si="20"/>
        <v>2.8058275875381226E-3</v>
      </c>
      <c r="Y47" s="122">
        <f t="shared" si="20"/>
        <v>3.1262651728612492E-3</v>
      </c>
      <c r="DA47" s="130" t="s">
        <v>1614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4.3562233283223382E-6</v>
      </c>
      <c r="H48" s="98">
        <v>4.3386920355000667E-5</v>
      </c>
      <c r="I48" s="98">
        <v>8.1522355176611995E-5</v>
      </c>
      <c r="J48" s="98">
        <v>1.7118685681061384E-4</v>
      </c>
      <c r="K48" s="98">
        <v>3.2341291843438299E-4</v>
      </c>
      <c r="L48" s="98">
        <v>1.1694493890922174E-3</v>
      </c>
      <c r="M48" s="98">
        <v>7.4502229496379744E-4</v>
      </c>
      <c r="N48" s="98">
        <v>8.7415749927604377E-4</v>
      </c>
      <c r="O48" s="98">
        <v>8.172294533281871E-4</v>
      </c>
      <c r="P48" s="98">
        <v>1.1318891951924202E-3</v>
      </c>
      <c r="Q48" s="98">
        <v>8.7182624784932735E-4</v>
      </c>
      <c r="R48" s="98">
        <v>9.5843869486119749E-4</v>
      </c>
      <c r="S48" s="98">
        <v>1.0384403645782025E-3</v>
      </c>
      <c r="T48" s="98">
        <v>1.4268023171692015E-3</v>
      </c>
      <c r="U48" s="98">
        <v>1.1010271850143874E-3</v>
      </c>
      <c r="V48" s="98">
        <v>1.2469684335970714E-3</v>
      </c>
      <c r="W48" s="98">
        <v>2.4067906750538906E-3</v>
      </c>
      <c r="X48" s="98">
        <v>2.8058275875381226E-3</v>
      </c>
      <c r="Y48" s="98">
        <v>3.1262651728612492E-3</v>
      </c>
      <c r="DA48" s="63" t="s">
        <v>1615</v>
      </c>
    </row>
    <row r="49" spans="1:105" ht="12" customHeight="1" x14ac:dyDescent="0.25">
      <c r="A49" s="121" t="s">
        <v>55</v>
      </c>
      <c r="B49" s="122">
        <v>0.86947304502097233</v>
      </c>
      <c r="C49" s="122">
        <v>0.93199432373662805</v>
      </c>
      <c r="D49" s="122">
        <v>0.95060338307112546</v>
      </c>
      <c r="E49" s="122">
        <v>0.79757529240598735</v>
      </c>
      <c r="F49" s="122">
        <v>0.78744781240733186</v>
      </c>
      <c r="G49" s="122">
        <v>1.0961820919227201</v>
      </c>
      <c r="H49" s="122">
        <v>1.2870596644754992</v>
      </c>
      <c r="I49" s="122">
        <v>1.3253105008964683</v>
      </c>
      <c r="J49" s="122">
        <v>1.6343579208546699</v>
      </c>
      <c r="K49" s="122">
        <v>3.8941261607065183</v>
      </c>
      <c r="L49" s="122">
        <v>5.298303268579807</v>
      </c>
      <c r="M49" s="122">
        <v>5.2383872810035896</v>
      </c>
      <c r="N49" s="122">
        <v>5.2033447401186681</v>
      </c>
      <c r="O49" s="122">
        <v>5.4187881984989321</v>
      </c>
      <c r="P49" s="122">
        <v>5.2579804214557804</v>
      </c>
      <c r="Q49" s="122">
        <v>5.5323474704695998</v>
      </c>
      <c r="R49" s="122">
        <v>6.0168405890701742</v>
      </c>
      <c r="S49" s="122">
        <v>5.8584608977375066</v>
      </c>
      <c r="T49" s="122">
        <v>6.3083986267480201</v>
      </c>
      <c r="U49" s="122">
        <v>6.3642334626081301</v>
      </c>
      <c r="V49" s="122">
        <v>6.7903958960177135</v>
      </c>
      <c r="W49" s="122">
        <v>6.4639416120944944</v>
      </c>
      <c r="X49" s="122">
        <v>6.1820378671739524</v>
      </c>
      <c r="Y49" s="122">
        <v>6.0562476603516036</v>
      </c>
      <c r="DA49" s="130" t="s">
        <v>1616</v>
      </c>
    </row>
    <row r="50" spans="1:105" ht="12" customHeight="1" x14ac:dyDescent="0.25">
      <c r="A50" s="97" t="s">
        <v>138</v>
      </c>
      <c r="B50" s="98">
        <v>0.84531175528396874</v>
      </c>
      <c r="C50" s="98">
        <v>0.90737407677922444</v>
      </c>
      <c r="D50" s="98">
        <v>0.92649646221552306</v>
      </c>
      <c r="E50" s="98">
        <v>0.77276381124102611</v>
      </c>
      <c r="F50" s="98">
        <v>0.76446471805267646</v>
      </c>
      <c r="G50" s="98">
        <v>1.0696199755445466</v>
      </c>
      <c r="H50" s="98">
        <v>1.2538474223579974</v>
      </c>
      <c r="I50" s="98">
        <v>1.2839762552694349</v>
      </c>
      <c r="J50" s="98">
        <v>1.4143238006340526</v>
      </c>
      <c r="K50" s="98">
        <v>3.7822362131229998</v>
      </c>
      <c r="L50" s="98">
        <v>5.1589782987328956</v>
      </c>
      <c r="M50" s="98">
        <v>5.1123637795486676</v>
      </c>
      <c r="N50" s="98">
        <v>5.07231396171571</v>
      </c>
      <c r="O50" s="98">
        <v>5.2709094084176726</v>
      </c>
      <c r="P50" s="98">
        <v>5.1269552725015934</v>
      </c>
      <c r="Q50" s="98">
        <v>5.3729954190477347</v>
      </c>
      <c r="R50" s="98">
        <v>5.8451123071668567</v>
      </c>
      <c r="S50" s="98">
        <v>5.7248453841289324</v>
      </c>
      <c r="T50" s="98">
        <v>6.1633736765602984</v>
      </c>
      <c r="U50" s="98">
        <v>6.1369035896484059</v>
      </c>
      <c r="V50" s="98">
        <v>6.5221520493210789</v>
      </c>
      <c r="W50" s="98">
        <v>6.259868724560965</v>
      </c>
      <c r="X50" s="98">
        <v>6.0479605910369933</v>
      </c>
      <c r="Y50" s="98">
        <v>5.9298141409027085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2.4161289737003599E-2</v>
      </c>
      <c r="C54" s="101">
        <v>2.4620246957403578E-2</v>
      </c>
      <c r="D54" s="101">
        <v>2.4106920855602381E-2</v>
      </c>
      <c r="E54" s="101">
        <v>2.4811481164961218E-2</v>
      </c>
      <c r="F54" s="101">
        <v>2.2983094354655408E-2</v>
      </c>
      <c r="G54" s="101">
        <v>2.6562116378173573E-2</v>
      </c>
      <c r="H54" s="101">
        <v>3.3212242117501817E-2</v>
      </c>
      <c r="I54" s="101">
        <v>4.1334245627033334E-2</v>
      </c>
      <c r="J54" s="101">
        <v>0.22003412022061719</v>
      </c>
      <c r="K54" s="101">
        <v>0.11188994758351853</v>
      </c>
      <c r="L54" s="101">
        <v>0.13932496984691184</v>
      </c>
      <c r="M54" s="101">
        <v>0.12602350145492183</v>
      </c>
      <c r="N54" s="101">
        <v>0.13103077840295768</v>
      </c>
      <c r="O54" s="101">
        <v>0.14787879008125959</v>
      </c>
      <c r="P54" s="101">
        <v>0.13102514895418713</v>
      </c>
      <c r="Q54" s="101">
        <v>0.15935205142186509</v>
      </c>
      <c r="R54" s="101">
        <v>0.17172828190331754</v>
      </c>
      <c r="S54" s="101">
        <v>0.13361551360857457</v>
      </c>
      <c r="T54" s="101">
        <v>0.14502495018772166</v>
      </c>
      <c r="U54" s="101">
        <v>0.22732987295972384</v>
      </c>
      <c r="V54" s="101">
        <v>0.26824384669663426</v>
      </c>
      <c r="W54" s="101">
        <v>0.20407288753352942</v>
      </c>
      <c r="X54" s="101">
        <v>0.13407727613695947</v>
      </c>
      <c r="Y54" s="101">
        <v>0.12643351944889547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1624</v>
      </c>
    </row>
    <row r="58" spans="1:105" ht="12" customHeight="1" x14ac:dyDescent="0.25">
      <c r="A58" s="121" t="s">
        <v>54</v>
      </c>
      <c r="B58" s="122">
        <v>0.23816695471016386</v>
      </c>
      <c r="C58" s="122">
        <v>0.24414921564928627</v>
      </c>
      <c r="D58" s="122">
        <v>0.25390356421928501</v>
      </c>
      <c r="E58" s="122">
        <v>0.25844457286534278</v>
      </c>
      <c r="F58" s="122">
        <v>0.28297064134104633</v>
      </c>
      <c r="G58" s="122">
        <v>0.33009166445418803</v>
      </c>
      <c r="H58" s="122">
        <v>0.3846790577301224</v>
      </c>
      <c r="I58" s="122">
        <v>0.42921882211927265</v>
      </c>
      <c r="J58" s="122">
        <v>0.6735687653276845</v>
      </c>
      <c r="K58" s="122">
        <v>0.95525636519460555</v>
      </c>
      <c r="L58" s="122">
        <v>1.3263003937703428</v>
      </c>
      <c r="M58" s="122">
        <v>1.3537577893745127</v>
      </c>
      <c r="N58" s="122">
        <v>1.3905589538561207</v>
      </c>
      <c r="O58" s="122">
        <v>1.4419340486214769</v>
      </c>
      <c r="P58" s="122">
        <v>1.4889658436385651</v>
      </c>
      <c r="Q58" s="122">
        <v>1.406010908538885</v>
      </c>
      <c r="R58" s="122">
        <v>1.5302892779931601</v>
      </c>
      <c r="S58" s="122">
        <v>1.4533032063590159</v>
      </c>
      <c r="T58" s="122">
        <v>1.4155026595320965</v>
      </c>
      <c r="U58" s="122">
        <v>1.3457236077102595</v>
      </c>
      <c r="V58" s="122">
        <v>1.5218571035035311</v>
      </c>
      <c r="W58" s="122">
        <v>1.5590439294249903</v>
      </c>
      <c r="X58" s="122">
        <v>1.5251442516555054</v>
      </c>
      <c r="Y58" s="122">
        <v>2.0355376859309429</v>
      </c>
      <c r="DA58" s="130" t="s">
        <v>1625</v>
      </c>
    </row>
    <row r="59" spans="1:105" ht="12" customHeight="1" x14ac:dyDescent="0.25">
      <c r="A59" s="97" t="s">
        <v>50</v>
      </c>
      <c r="B59" s="98">
        <v>0.20270383623761307</v>
      </c>
      <c r="C59" s="98">
        <v>0.19923663903065333</v>
      </c>
      <c r="D59" s="98">
        <v>0.19895129594119881</v>
      </c>
      <c r="E59" s="98">
        <v>0.19480595110462764</v>
      </c>
      <c r="F59" s="98">
        <v>0.21552757332243314</v>
      </c>
      <c r="G59" s="98">
        <v>0.24711013046167149</v>
      </c>
      <c r="H59" s="98">
        <v>0.26876372179676816</v>
      </c>
      <c r="I59" s="98">
        <v>0.26490611894445293</v>
      </c>
      <c r="J59" s="98">
        <v>0.31183810379861865</v>
      </c>
      <c r="K59" s="98">
        <v>0.47723213759119693</v>
      </c>
      <c r="L59" s="98">
        <v>0.74392805785066962</v>
      </c>
      <c r="M59" s="98">
        <v>0.86900985351203219</v>
      </c>
      <c r="N59" s="98">
        <v>0.9052416601995168</v>
      </c>
      <c r="O59" s="98">
        <v>0.9205159352966521</v>
      </c>
      <c r="P59" s="98">
        <v>1.0223596085161839</v>
      </c>
      <c r="Q59" s="98">
        <v>0.80946681721401981</v>
      </c>
      <c r="R59" s="98">
        <v>0.83698898828998858</v>
      </c>
      <c r="S59" s="98">
        <v>0.91595837362642196</v>
      </c>
      <c r="T59" s="98">
        <v>0.82612766845909635</v>
      </c>
      <c r="U59" s="98">
        <v>0.771037022881634</v>
      </c>
      <c r="V59" s="98">
        <v>0.83609140621132627</v>
      </c>
      <c r="W59" s="98">
        <v>0.86780925854589686</v>
      </c>
      <c r="X59" s="98">
        <v>0.91383423740305192</v>
      </c>
      <c r="Y59" s="98">
        <v>1.4843287689066311</v>
      </c>
      <c r="DA59" s="63" t="s">
        <v>1626</v>
      </c>
    </row>
    <row r="60" spans="1:105" ht="12" customHeight="1" x14ac:dyDescent="0.25">
      <c r="A60" s="109" t="s">
        <v>120</v>
      </c>
      <c r="B60" s="33">
        <v>3.5463118472550778E-2</v>
      </c>
      <c r="C60" s="33">
        <v>4.4912576618632946E-2</v>
      </c>
      <c r="D60" s="33">
        <v>5.4952268278086178E-2</v>
      </c>
      <c r="E60" s="33">
        <v>6.3638621760715136E-2</v>
      </c>
      <c r="F60" s="33">
        <v>6.7443068018613175E-2</v>
      </c>
      <c r="G60" s="33">
        <v>8.2981533992516565E-2</v>
      </c>
      <c r="H60" s="33">
        <v>0.11591533593335424</v>
      </c>
      <c r="I60" s="33">
        <v>0.16431270317481975</v>
      </c>
      <c r="J60" s="33">
        <v>0.36173066152906586</v>
      </c>
      <c r="K60" s="33">
        <v>0.47802422760340857</v>
      </c>
      <c r="L60" s="33">
        <v>0.58237233591967319</v>
      </c>
      <c r="M60" s="33">
        <v>0.48474793586248055</v>
      </c>
      <c r="N60" s="33">
        <v>0.48531729365660392</v>
      </c>
      <c r="O60" s="33">
        <v>0.52141811332482468</v>
      </c>
      <c r="P60" s="33">
        <v>0.46660623512238109</v>
      </c>
      <c r="Q60" s="33">
        <v>0.59654409132486519</v>
      </c>
      <c r="R60" s="33">
        <v>0.69330028970317148</v>
      </c>
      <c r="S60" s="33">
        <v>0.53734483273259392</v>
      </c>
      <c r="T60" s="33">
        <v>0.58937499107300007</v>
      </c>
      <c r="U60" s="33">
        <v>0.57468658482862556</v>
      </c>
      <c r="V60" s="33">
        <v>0.68576569729220482</v>
      </c>
      <c r="W60" s="33">
        <v>0.69123467087909352</v>
      </c>
      <c r="X60" s="33">
        <v>0.61131001425245357</v>
      </c>
      <c r="Y60" s="33">
        <v>0.55120891702431196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64.442507270710109</v>
      </c>
      <c r="C62" s="117">
        <f t="shared" si="21"/>
        <v>72.710414801581052</v>
      </c>
      <c r="D62" s="117">
        <f t="shared" si="21"/>
        <v>79.802105126571902</v>
      </c>
      <c r="E62" s="117">
        <f t="shared" si="21"/>
        <v>88.879674741154517</v>
      </c>
      <c r="F62" s="117">
        <f t="shared" si="21"/>
        <v>95.884288557673614</v>
      </c>
      <c r="G62" s="117">
        <f t="shared" si="21"/>
        <v>101.58536869958583</v>
      </c>
      <c r="H62" s="117">
        <f t="shared" si="21"/>
        <v>104.88491606189709</v>
      </c>
      <c r="I62" s="117">
        <f t="shared" si="21"/>
        <v>111.175141673704</v>
      </c>
      <c r="J62" s="117">
        <f t="shared" si="21"/>
        <v>113.96967997062445</v>
      </c>
      <c r="K62" s="117">
        <f t="shared" si="21"/>
        <v>104.48298853952124</v>
      </c>
      <c r="L62" s="117">
        <f t="shared" si="21"/>
        <v>125.7067589981161</v>
      </c>
      <c r="M62" s="117">
        <f t="shared" si="21"/>
        <v>108.16554783831027</v>
      </c>
      <c r="N62" s="117">
        <f t="shared" si="21"/>
        <v>108.45326285575067</v>
      </c>
      <c r="O62" s="117">
        <f t="shared" si="21"/>
        <v>103.39753474329949</v>
      </c>
      <c r="P62" s="117">
        <f t="shared" si="21"/>
        <v>102.93742101335384</v>
      </c>
      <c r="Q62" s="117">
        <f t="shared" si="21"/>
        <v>99.826930001527629</v>
      </c>
      <c r="R62" s="117">
        <f t="shared" ref="R62:V62" si="22">R63+R66+R68+R77</f>
        <v>108.26443675148407</v>
      </c>
      <c r="S62" s="117">
        <f t="shared" si="22"/>
        <v>113.06894317332474</v>
      </c>
      <c r="T62" s="117">
        <f t="shared" si="22"/>
        <v>121.04274183969642</v>
      </c>
      <c r="U62" s="117">
        <f t="shared" si="22"/>
        <v>112.42581052628978</v>
      </c>
      <c r="V62" s="117">
        <f t="shared" si="22"/>
        <v>111.40414595177614</v>
      </c>
      <c r="W62" s="117">
        <f t="shared" ref="W62:Y62" si="23">W63+W66+W68+W77</f>
        <v>117.30376226237959</v>
      </c>
      <c r="X62" s="117">
        <f t="shared" si="23"/>
        <v>106.30494579564476</v>
      </c>
      <c r="Y62" s="117">
        <f t="shared" si="23"/>
        <v>86.54503550910151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52.818776116612618</v>
      </c>
      <c r="C63" s="122">
        <f t="shared" si="24"/>
        <v>60.623176158202966</v>
      </c>
      <c r="D63" s="122">
        <f t="shared" si="24"/>
        <v>66.088831376609733</v>
      </c>
      <c r="E63" s="122">
        <f t="shared" si="24"/>
        <v>73.854561400472505</v>
      </c>
      <c r="F63" s="122">
        <f t="shared" si="24"/>
        <v>79.601049618402513</v>
      </c>
      <c r="G63" s="122">
        <f t="shared" si="24"/>
        <v>84.068361087174239</v>
      </c>
      <c r="H63" s="122">
        <f t="shared" si="24"/>
        <v>86.189457019805872</v>
      </c>
      <c r="I63" s="122">
        <f t="shared" si="24"/>
        <v>91.406035676350243</v>
      </c>
      <c r="J63" s="122">
        <f t="shared" si="24"/>
        <v>92.016976030996801</v>
      </c>
      <c r="K63" s="122">
        <f t="shared" si="24"/>
        <v>85.619445880211572</v>
      </c>
      <c r="L63" s="122">
        <f t="shared" si="24"/>
        <v>100.57900430861508</v>
      </c>
      <c r="M63" s="122">
        <f t="shared" si="24"/>
        <v>86.911267570191526</v>
      </c>
      <c r="N63" s="122">
        <f t="shared" si="24"/>
        <v>87.17761358212698</v>
      </c>
      <c r="O63" s="122">
        <f t="shared" si="24"/>
        <v>82.301836567353718</v>
      </c>
      <c r="P63" s="122">
        <f t="shared" si="24"/>
        <v>82.270700306699638</v>
      </c>
      <c r="Q63" s="122">
        <f t="shared" si="24"/>
        <v>78.349824107358955</v>
      </c>
      <c r="R63" s="122">
        <f t="shared" ref="R63:V63" si="25">SUM(R64:R65)</f>
        <v>84.552824396191568</v>
      </c>
      <c r="S63" s="122">
        <f t="shared" si="25"/>
        <v>90.39820306578622</v>
      </c>
      <c r="T63" s="122">
        <f t="shared" si="25"/>
        <v>96.811514751063342</v>
      </c>
      <c r="U63" s="122">
        <f t="shared" si="25"/>
        <v>90.004255623417535</v>
      </c>
      <c r="V63" s="122">
        <f t="shared" si="25"/>
        <v>87.279238672279035</v>
      </c>
      <c r="W63" s="122">
        <f t="shared" ref="W63:Y63" si="26">SUM(W64:W65)</f>
        <v>92.128627739060789</v>
      </c>
      <c r="X63" s="122">
        <f t="shared" si="26"/>
        <v>83.614689830123481</v>
      </c>
      <c r="Y63" s="122">
        <f t="shared" si="26"/>
        <v>67.486202677091811</v>
      </c>
      <c r="DA63" s="130" t="s">
        <v>1629</v>
      </c>
    </row>
    <row r="64" spans="1:105" ht="12" customHeight="1" x14ac:dyDescent="0.25">
      <c r="A64" s="97" t="s">
        <v>212</v>
      </c>
      <c r="B64" s="98">
        <v>52.239296806035085</v>
      </c>
      <c r="C64" s="98">
        <v>59.962351745966515</v>
      </c>
      <c r="D64" s="98">
        <v>65.380531829210668</v>
      </c>
      <c r="E64" s="98">
        <v>73.066507871252043</v>
      </c>
      <c r="F64" s="98">
        <v>78.762472248069159</v>
      </c>
      <c r="G64" s="98">
        <v>83.184395413767973</v>
      </c>
      <c r="H64" s="98">
        <v>85.289816512096891</v>
      </c>
      <c r="I64" s="98">
        <v>90.461663941737356</v>
      </c>
      <c r="J64" s="98">
        <v>91.062697462349149</v>
      </c>
      <c r="K64" s="98">
        <v>84.726306590620425</v>
      </c>
      <c r="L64" s="98">
        <v>99.561636155574206</v>
      </c>
      <c r="M64" s="98">
        <v>86.016737933090894</v>
      </c>
      <c r="N64" s="98">
        <v>86.270981017109818</v>
      </c>
      <c r="O64" s="98">
        <v>81.436338136707988</v>
      </c>
      <c r="P64" s="98">
        <v>81.40028859776497</v>
      </c>
      <c r="Q64" s="98">
        <v>77.506638689705269</v>
      </c>
      <c r="R64" s="98">
        <v>83.626708541018559</v>
      </c>
      <c r="S64" s="98">
        <v>89.388322401230454</v>
      </c>
      <c r="T64" s="98">
        <v>95.70058252380322</v>
      </c>
      <c r="U64" s="98">
        <v>88.944615343936391</v>
      </c>
      <c r="V64" s="98">
        <v>86.224033486264602</v>
      </c>
      <c r="W64" s="98">
        <v>90.99831224918141</v>
      </c>
      <c r="X64" s="98">
        <v>82.567553119694438</v>
      </c>
      <c r="Y64" s="98">
        <v>66.616322633221401</v>
      </c>
      <c r="DA64" s="63" t="s">
        <v>1630</v>
      </c>
    </row>
    <row r="65" spans="1:105" ht="12" customHeight="1" x14ac:dyDescent="0.25">
      <c r="A65" s="97" t="s">
        <v>53</v>
      </c>
      <c r="B65" s="98">
        <v>0.57947931057753044</v>
      </c>
      <c r="C65" s="98">
        <v>0.6608244122364525</v>
      </c>
      <c r="D65" s="98">
        <v>0.70829954739906564</v>
      </c>
      <c r="E65" s="98">
        <v>0.78805352922045591</v>
      </c>
      <c r="F65" s="98">
        <v>0.83857737033335622</v>
      </c>
      <c r="G65" s="98">
        <v>0.8839656734062602</v>
      </c>
      <c r="H65" s="98">
        <v>0.89964050770898629</v>
      </c>
      <c r="I65" s="98">
        <v>0.94437173461288504</v>
      </c>
      <c r="J65" s="98">
        <v>0.95427856864764837</v>
      </c>
      <c r="K65" s="98">
        <v>0.89313928959114097</v>
      </c>
      <c r="L65" s="98">
        <v>1.0173681530408738</v>
      </c>
      <c r="M65" s="98">
        <v>0.89452963710063149</v>
      </c>
      <c r="N65" s="98">
        <v>0.90663256501715594</v>
      </c>
      <c r="O65" s="98">
        <v>0.86549843064572951</v>
      </c>
      <c r="P65" s="98">
        <v>0.87041170893466235</v>
      </c>
      <c r="Q65" s="98">
        <v>0.84318541765368693</v>
      </c>
      <c r="R65" s="98">
        <v>0.92611585517300898</v>
      </c>
      <c r="S65" s="98">
        <v>1.0098806645557681</v>
      </c>
      <c r="T65" s="98">
        <v>1.1109322272601223</v>
      </c>
      <c r="U65" s="98">
        <v>1.0596402794811501</v>
      </c>
      <c r="V65" s="98">
        <v>1.0552051860144311</v>
      </c>
      <c r="W65" s="98">
        <v>1.1303154898793752</v>
      </c>
      <c r="X65" s="98">
        <v>1.0471367104290394</v>
      </c>
      <c r="Y65" s="98">
        <v>0.86988004387041606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2.5164742300818183E-5</v>
      </c>
      <c r="C66" s="122">
        <f t="shared" si="27"/>
        <v>3.1185103783610721E-5</v>
      </c>
      <c r="D66" s="122">
        <f t="shared" si="27"/>
        <v>4.2331660115059293E-5</v>
      </c>
      <c r="E66" s="122">
        <f t="shared" si="27"/>
        <v>7.3054003593419638E-5</v>
      </c>
      <c r="F66" s="122">
        <f t="shared" si="27"/>
        <v>1.1489869283020125E-4</v>
      </c>
      <c r="G66" s="122">
        <f t="shared" si="27"/>
        <v>1.876748572936268E-4</v>
      </c>
      <c r="H66" s="122">
        <f t="shared" si="27"/>
        <v>6.5487881482715151E-4</v>
      </c>
      <c r="I66" s="122">
        <f t="shared" si="27"/>
        <v>7.8267874309540626E-4</v>
      </c>
      <c r="J66" s="122">
        <f t="shared" si="27"/>
        <v>1.0781125520554424E-3</v>
      </c>
      <c r="K66" s="122">
        <f t="shared" si="27"/>
        <v>1.2294452210051185E-3</v>
      </c>
      <c r="L66" s="122">
        <f t="shared" si="27"/>
        <v>3.292389837582301E-3</v>
      </c>
      <c r="M66" s="122">
        <f t="shared" si="27"/>
        <v>1.7253178422652051E-3</v>
      </c>
      <c r="N66" s="122">
        <f t="shared" si="27"/>
        <v>1.9369669631737478E-3</v>
      </c>
      <c r="O66" s="122">
        <f t="shared" si="27"/>
        <v>1.7725135209410909E-3</v>
      </c>
      <c r="P66" s="122">
        <f t="shared" si="27"/>
        <v>2.6850362724063978E-3</v>
      </c>
      <c r="Q66" s="122">
        <f t="shared" si="27"/>
        <v>2.4013688666018967E-3</v>
      </c>
      <c r="R66" s="122">
        <f t="shared" si="27"/>
        <v>3.2313505523229929E-3</v>
      </c>
      <c r="S66" s="122">
        <f t="shared" si="27"/>
        <v>4.115376709530983E-3</v>
      </c>
      <c r="T66" s="122">
        <f t="shared" si="27"/>
        <v>6.2789214972613144E-3</v>
      </c>
      <c r="U66" s="122">
        <f t="shared" si="27"/>
        <v>4.9963163192322489E-3</v>
      </c>
      <c r="V66" s="122">
        <f t="shared" si="27"/>
        <v>5.5807679196583741E-3</v>
      </c>
      <c r="W66" s="122">
        <f t="shared" si="27"/>
        <v>1.0157217503787817E-2</v>
      </c>
      <c r="X66" s="122">
        <f t="shared" si="27"/>
        <v>9.958366735766451E-3</v>
      </c>
      <c r="Y66" s="122">
        <f t="shared" si="27"/>
        <v>1.0132636691077024E-2</v>
      </c>
      <c r="DA66" s="130" t="s">
        <v>1632</v>
      </c>
    </row>
    <row r="67" spans="1:105" ht="12" customHeight="1" x14ac:dyDescent="0.25">
      <c r="A67" s="97" t="s">
        <v>53</v>
      </c>
      <c r="B67" s="98">
        <v>2.5164742300818183E-5</v>
      </c>
      <c r="C67" s="98">
        <v>3.1185103783610721E-5</v>
      </c>
      <c r="D67" s="98">
        <v>4.2331660115059293E-5</v>
      </c>
      <c r="E67" s="98">
        <v>7.3054003593419638E-5</v>
      </c>
      <c r="F67" s="98">
        <v>1.1489869283020125E-4</v>
      </c>
      <c r="G67" s="98">
        <v>1.876748572936268E-4</v>
      </c>
      <c r="H67" s="98">
        <v>6.5487881482715151E-4</v>
      </c>
      <c r="I67" s="98">
        <v>7.8267874309540626E-4</v>
      </c>
      <c r="J67" s="98">
        <v>1.0781125520554424E-3</v>
      </c>
      <c r="K67" s="98">
        <v>1.2294452210051185E-3</v>
      </c>
      <c r="L67" s="98">
        <v>3.292389837582301E-3</v>
      </c>
      <c r="M67" s="98">
        <v>1.7253178422652051E-3</v>
      </c>
      <c r="N67" s="98">
        <v>1.9369669631737478E-3</v>
      </c>
      <c r="O67" s="98">
        <v>1.7725135209410909E-3</v>
      </c>
      <c r="P67" s="98">
        <v>2.6850362724063978E-3</v>
      </c>
      <c r="Q67" s="98">
        <v>2.4013688666018967E-3</v>
      </c>
      <c r="R67" s="98">
        <v>3.2313505523229929E-3</v>
      </c>
      <c r="S67" s="98">
        <v>4.115376709530983E-3</v>
      </c>
      <c r="T67" s="98">
        <v>6.2789214972613144E-3</v>
      </c>
      <c r="U67" s="98">
        <v>4.9963163192322489E-3</v>
      </c>
      <c r="V67" s="98">
        <v>5.5807679196583741E-3</v>
      </c>
      <c r="W67" s="98">
        <v>1.0157217503787817E-2</v>
      </c>
      <c r="X67" s="98">
        <v>9.958366735766451E-3</v>
      </c>
      <c r="Y67" s="98">
        <v>1.0132636691077024E-2</v>
      </c>
      <c r="DA67" s="63" t="s">
        <v>1633</v>
      </c>
    </row>
    <row r="68" spans="1:105" ht="12" customHeight="1" x14ac:dyDescent="0.25">
      <c r="A68" s="121" t="s">
        <v>55</v>
      </c>
      <c r="B68" s="122">
        <v>9.0398769387244009</v>
      </c>
      <c r="C68" s="122">
        <v>9.3898241741145796</v>
      </c>
      <c r="D68" s="122">
        <v>10.445613979090762</v>
      </c>
      <c r="E68" s="122">
        <v>11.260478309210296</v>
      </c>
      <c r="F68" s="122">
        <v>11.826778784365365</v>
      </c>
      <c r="G68" s="122">
        <v>12.942771247535404</v>
      </c>
      <c r="H68" s="122">
        <v>13.76330346916016</v>
      </c>
      <c r="I68" s="122">
        <v>14.769145605165424</v>
      </c>
      <c r="J68" s="122">
        <v>16.480384908305055</v>
      </c>
      <c r="K68" s="122">
        <v>14.104686534199251</v>
      </c>
      <c r="L68" s="122">
        <v>18.807564864710606</v>
      </c>
      <c r="M68" s="122">
        <v>16.002869748069863</v>
      </c>
      <c r="N68" s="122">
        <v>16.101470581024508</v>
      </c>
      <c r="O68" s="122">
        <v>15.980828175514263</v>
      </c>
      <c r="P68" s="122">
        <v>15.43327253244636</v>
      </c>
      <c r="Q68" s="122">
        <v>16.339409418041082</v>
      </c>
      <c r="R68" s="122">
        <v>18.140287442486066</v>
      </c>
      <c r="S68" s="122">
        <v>17.208722982454358</v>
      </c>
      <c r="T68" s="122">
        <v>18.476672791644013</v>
      </c>
      <c r="U68" s="122">
        <v>17.168776636675656</v>
      </c>
      <c r="V68" s="122">
        <v>18.33351134922804</v>
      </c>
      <c r="W68" s="122">
        <v>19.38086566986637</v>
      </c>
      <c r="X68" s="122">
        <v>17.138017962181017</v>
      </c>
      <c r="Y68" s="122">
        <v>13.740170074555207</v>
      </c>
      <c r="DA68" s="130" t="s">
        <v>1634</v>
      </c>
    </row>
    <row r="69" spans="1:105" ht="12" customHeight="1" x14ac:dyDescent="0.25">
      <c r="A69" s="97" t="s">
        <v>134</v>
      </c>
      <c r="B69" s="98">
        <v>8.7581782651997901</v>
      </c>
      <c r="C69" s="98">
        <v>9.0965251517878833</v>
      </c>
      <c r="D69" s="98">
        <v>10.115039080837189</v>
      </c>
      <c r="E69" s="98">
        <v>10.873941739594867</v>
      </c>
      <c r="F69" s="98">
        <v>11.456472626580448</v>
      </c>
      <c r="G69" s="98">
        <v>12.537425190435229</v>
      </c>
      <c r="H69" s="98">
        <v>13.280739543898285</v>
      </c>
      <c r="I69" s="98">
        <v>14.265242080582105</v>
      </c>
      <c r="J69" s="98">
        <v>15.777512462379429</v>
      </c>
      <c r="K69" s="98">
        <v>13.494823879334549</v>
      </c>
      <c r="L69" s="98">
        <v>18.699533587166705</v>
      </c>
      <c r="M69" s="98">
        <v>15.687006770509042</v>
      </c>
      <c r="N69" s="98">
        <v>15.55528837230746</v>
      </c>
      <c r="O69" s="98">
        <v>15.351690987296287</v>
      </c>
      <c r="P69" s="98">
        <v>14.877615039437909</v>
      </c>
      <c r="Q69" s="98">
        <v>15.650379809295369</v>
      </c>
      <c r="R69" s="98">
        <v>17.388688387992186</v>
      </c>
      <c r="S69" s="98">
        <v>16.650458904711478</v>
      </c>
      <c r="T69" s="98">
        <v>17.890554816010926</v>
      </c>
      <c r="U69" s="98">
        <v>16.637005658372232</v>
      </c>
      <c r="V69" s="98">
        <v>17.731242247122051</v>
      </c>
      <c r="W69" s="98">
        <v>18.798579225052208</v>
      </c>
      <c r="X69" s="98">
        <v>16.706060771327003</v>
      </c>
      <c r="Y69" s="98">
        <v>13.393429833538951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1638</v>
      </c>
    </row>
    <row r="73" spans="1:105" ht="12" customHeight="1" x14ac:dyDescent="0.25">
      <c r="A73" s="106" t="s">
        <v>122</v>
      </c>
      <c r="B73" s="101">
        <v>0.28169867352461014</v>
      </c>
      <c r="C73" s="101">
        <v>0.2932990223266968</v>
      </c>
      <c r="D73" s="101">
        <v>0.33057489825357234</v>
      </c>
      <c r="E73" s="101">
        <v>0.38653656961542832</v>
      </c>
      <c r="F73" s="101">
        <v>0.3703061577849161</v>
      </c>
      <c r="G73" s="101">
        <v>0.40534605710017535</v>
      </c>
      <c r="H73" s="101">
        <v>0.48256392526187464</v>
      </c>
      <c r="I73" s="101">
        <v>0.50390352458331877</v>
      </c>
      <c r="J73" s="101">
        <v>0.7028724459256257</v>
      </c>
      <c r="K73" s="101">
        <v>0.60986265486470315</v>
      </c>
      <c r="L73" s="101">
        <v>0.10803127754389985</v>
      </c>
      <c r="M73" s="101">
        <v>0.3158629775608196</v>
      </c>
      <c r="N73" s="101">
        <v>0.54618220871704748</v>
      </c>
      <c r="O73" s="101">
        <v>0.6291371882179766</v>
      </c>
      <c r="P73" s="101">
        <v>0.55565749300844969</v>
      </c>
      <c r="Q73" s="101">
        <v>0.68902960874571206</v>
      </c>
      <c r="R73" s="101">
        <v>0.75159905449388165</v>
      </c>
      <c r="S73" s="101">
        <v>0.55826407774287901</v>
      </c>
      <c r="T73" s="101">
        <v>0.58611797563308821</v>
      </c>
      <c r="U73" s="101">
        <v>0.53177097830342479</v>
      </c>
      <c r="V73" s="101">
        <v>0.60226910210598816</v>
      </c>
      <c r="W73" s="101">
        <v>0.58228644481416392</v>
      </c>
      <c r="X73" s="101">
        <v>0.43195719085401441</v>
      </c>
      <c r="Y73" s="101">
        <v>0.34674024101625633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1642</v>
      </c>
    </row>
    <row r="77" spans="1:105" ht="12" customHeight="1" x14ac:dyDescent="0.25">
      <c r="A77" s="121" t="s">
        <v>54</v>
      </c>
      <c r="B77" s="122">
        <v>2.5838290506307811</v>
      </c>
      <c r="C77" s="122">
        <v>2.6973832841597285</v>
      </c>
      <c r="D77" s="122">
        <v>3.2676174392112873</v>
      </c>
      <c r="E77" s="122">
        <v>3.7645619774681158</v>
      </c>
      <c r="F77" s="122">
        <v>4.4563452562129084</v>
      </c>
      <c r="G77" s="122">
        <v>4.5740486900188948</v>
      </c>
      <c r="H77" s="122">
        <v>4.9315006941162176</v>
      </c>
      <c r="I77" s="122">
        <v>4.9991777134452517</v>
      </c>
      <c r="J77" s="122">
        <v>5.471240918770544</v>
      </c>
      <c r="K77" s="122">
        <v>4.7576266798894205</v>
      </c>
      <c r="L77" s="122">
        <v>6.3168974349528391</v>
      </c>
      <c r="M77" s="122">
        <v>5.2496852022066065</v>
      </c>
      <c r="N77" s="122">
        <v>5.1722417256360078</v>
      </c>
      <c r="O77" s="122">
        <v>5.1130974869105579</v>
      </c>
      <c r="P77" s="122">
        <v>5.2307631379354209</v>
      </c>
      <c r="Q77" s="122">
        <v>5.1352951072609896</v>
      </c>
      <c r="R77" s="122">
        <v>5.5680935622541057</v>
      </c>
      <c r="S77" s="122">
        <v>5.4579017483746259</v>
      </c>
      <c r="T77" s="122">
        <v>5.7482753754917972</v>
      </c>
      <c r="U77" s="122">
        <v>5.2477819498773473</v>
      </c>
      <c r="V77" s="122">
        <v>5.7858151623494205</v>
      </c>
      <c r="W77" s="122">
        <v>5.7841116359486406</v>
      </c>
      <c r="X77" s="122">
        <v>5.5422796366044924</v>
      </c>
      <c r="Y77" s="122">
        <v>5.3085301207634084</v>
      </c>
      <c r="DA77" s="130" t="s">
        <v>1643</v>
      </c>
    </row>
    <row r="78" spans="1:105" ht="12" customHeight="1" x14ac:dyDescent="0.25">
      <c r="A78" s="97" t="s">
        <v>189</v>
      </c>
      <c r="B78" s="98">
        <v>2.5020950061511877</v>
      </c>
      <c r="C78" s="98">
        <v>2.6092228442920207</v>
      </c>
      <c r="D78" s="98">
        <v>3.1587713083528355</v>
      </c>
      <c r="E78" s="98">
        <v>3.6347868465907291</v>
      </c>
      <c r="F78" s="98">
        <v>4.3210379284458389</v>
      </c>
      <c r="G78" s="98">
        <v>4.4286523106720646</v>
      </c>
      <c r="H78" s="98">
        <v>4.7613442019583845</v>
      </c>
      <c r="I78" s="98">
        <v>4.8388721376117605</v>
      </c>
      <c r="J78" s="98">
        <v>5.2621116573866464</v>
      </c>
      <c r="K78" s="98">
        <v>4.5733665205867444</v>
      </c>
      <c r="L78" s="98">
        <v>6.1799308591507423</v>
      </c>
      <c r="M78" s="98">
        <v>5.1320248578789496</v>
      </c>
      <c r="N78" s="98">
        <v>4.9880040413651363</v>
      </c>
      <c r="O78" s="98">
        <v>4.9101652010172492</v>
      </c>
      <c r="P78" s="98">
        <v>5.0548564659785269</v>
      </c>
      <c r="Q78" s="98">
        <v>4.9298258690130954</v>
      </c>
      <c r="R78" s="98">
        <v>5.3465119273950332</v>
      </c>
      <c r="S78" s="98">
        <v>5.3076503363624319</v>
      </c>
      <c r="T78" s="98">
        <v>5.591321817537577</v>
      </c>
      <c r="U78" s="98">
        <v>5.150709178258853</v>
      </c>
      <c r="V78" s="98">
        <v>5.6158334669573051</v>
      </c>
      <c r="W78" s="98">
        <v>5.6045702626536302</v>
      </c>
      <c r="X78" s="98">
        <v>5.356996599090361</v>
      </c>
      <c r="Y78" s="98">
        <v>5.0943747903333536</v>
      </c>
      <c r="DA78" s="63" t="s">
        <v>1644</v>
      </c>
    </row>
    <row r="79" spans="1:105" ht="12" customHeight="1" x14ac:dyDescent="0.25">
      <c r="A79" s="109" t="s">
        <v>120</v>
      </c>
      <c r="B79" s="33">
        <v>8.1734044479593218E-2</v>
      </c>
      <c r="C79" s="33">
        <v>8.8160439867707871E-2</v>
      </c>
      <c r="D79" s="33">
        <v>0.10884613085845195</v>
      </c>
      <c r="E79" s="33">
        <v>0.1297751308773866</v>
      </c>
      <c r="F79" s="33">
        <v>0.13530732776706975</v>
      </c>
      <c r="G79" s="33">
        <v>0.14539637934683053</v>
      </c>
      <c r="H79" s="33">
        <v>0.17015649215783313</v>
      </c>
      <c r="I79" s="33">
        <v>0.16030557583349145</v>
      </c>
      <c r="J79" s="33">
        <v>0.20912926138389748</v>
      </c>
      <c r="K79" s="33">
        <v>0.18426015930267567</v>
      </c>
      <c r="L79" s="33">
        <v>0.1369665758020972</v>
      </c>
      <c r="M79" s="33">
        <v>0.11766034432765717</v>
      </c>
      <c r="N79" s="33">
        <v>0.18423768427087156</v>
      </c>
      <c r="O79" s="33">
        <v>0.20293228589330875</v>
      </c>
      <c r="P79" s="33">
        <v>0.17590667195689436</v>
      </c>
      <c r="Q79" s="33">
        <v>0.20546923824789415</v>
      </c>
      <c r="R79" s="33">
        <v>0.22158163485907276</v>
      </c>
      <c r="S79" s="33">
        <v>0.15025141201219408</v>
      </c>
      <c r="T79" s="33">
        <v>0.15695355795422058</v>
      </c>
      <c r="U79" s="33">
        <v>9.7072771618494688E-2</v>
      </c>
      <c r="V79" s="33">
        <v>0.16998169539211566</v>
      </c>
      <c r="W79" s="33">
        <v>0.17954137329501027</v>
      </c>
      <c r="X79" s="33">
        <v>0.18528303751413158</v>
      </c>
      <c r="Y79" s="33">
        <v>0.2141553304300548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681.91649430810446</v>
      </c>
      <c r="C81" s="117">
        <f t="shared" si="28"/>
        <v>738.28164805978361</v>
      </c>
      <c r="D81" s="117">
        <f t="shared" si="28"/>
        <v>730.76735880811009</v>
      </c>
      <c r="E81" s="117">
        <f t="shared" si="28"/>
        <v>777.23765870717261</v>
      </c>
      <c r="F81" s="117">
        <f t="shared" si="28"/>
        <v>785.36685359994829</v>
      </c>
      <c r="G81" s="117">
        <f t="shared" si="28"/>
        <v>795.05476236012544</v>
      </c>
      <c r="H81" s="117">
        <f t="shared" si="28"/>
        <v>777.84415590019626</v>
      </c>
      <c r="I81" s="117">
        <f t="shared" si="28"/>
        <v>761.45326828325597</v>
      </c>
      <c r="J81" s="117">
        <f t="shared" si="28"/>
        <v>766.71859358863139</v>
      </c>
      <c r="K81" s="117">
        <f t="shared" si="28"/>
        <v>845.20977558533173</v>
      </c>
      <c r="L81" s="117">
        <f t="shared" si="28"/>
        <v>634.81790406559537</v>
      </c>
      <c r="M81" s="117">
        <f t="shared" si="28"/>
        <v>651.35397726016981</v>
      </c>
      <c r="N81" s="117">
        <f t="shared" si="28"/>
        <v>691.37918697178725</v>
      </c>
      <c r="O81" s="117">
        <f t="shared" si="28"/>
        <v>606.46429782731343</v>
      </c>
      <c r="P81" s="117">
        <f t="shared" si="28"/>
        <v>595.24037435159426</v>
      </c>
      <c r="Q81" s="117">
        <f t="shared" si="28"/>
        <v>489.39643306165794</v>
      </c>
      <c r="R81" s="117">
        <f t="shared" ref="R81:V81" si="29">R82+R85+R87+R100</f>
        <v>483.58233521096201</v>
      </c>
      <c r="S81" s="117">
        <f t="shared" si="29"/>
        <v>529.86754612127811</v>
      </c>
      <c r="T81" s="117">
        <f t="shared" si="29"/>
        <v>559.75442987810118</v>
      </c>
      <c r="U81" s="117">
        <f t="shared" si="29"/>
        <v>531.65509626339497</v>
      </c>
      <c r="V81" s="117">
        <f t="shared" si="29"/>
        <v>478.49871150623324</v>
      </c>
      <c r="W81" s="117">
        <f t="shared" ref="W81:Y81" si="30">W82+W85+W87+W100</f>
        <v>489.17261522912366</v>
      </c>
      <c r="X81" s="117">
        <f t="shared" si="30"/>
        <v>468.66075086732775</v>
      </c>
      <c r="Y81" s="117">
        <f t="shared" si="30"/>
        <v>465.10765278380683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559.74552499092363</v>
      </c>
      <c r="C82" s="122">
        <f t="shared" si="31"/>
        <v>615.19967849457203</v>
      </c>
      <c r="D82" s="122">
        <f t="shared" si="31"/>
        <v>605.04197427741485</v>
      </c>
      <c r="E82" s="122">
        <f t="shared" si="31"/>
        <v>646.16352028576978</v>
      </c>
      <c r="F82" s="122">
        <f t="shared" si="31"/>
        <v>650.68625600581106</v>
      </c>
      <c r="G82" s="122">
        <f t="shared" si="31"/>
        <v>655.70127447763355</v>
      </c>
      <c r="H82" s="122">
        <f t="shared" si="31"/>
        <v>640.35594912622491</v>
      </c>
      <c r="I82" s="122">
        <f t="shared" si="31"/>
        <v>626.00658156787085</v>
      </c>
      <c r="J82" s="122">
        <f t="shared" si="31"/>
        <v>626.54776809324017</v>
      </c>
      <c r="K82" s="122">
        <f t="shared" si="31"/>
        <v>697.5638866135065</v>
      </c>
      <c r="L82" s="122">
        <f t="shared" si="31"/>
        <v>496.97716329208646</v>
      </c>
      <c r="M82" s="122">
        <f t="shared" si="31"/>
        <v>519.08433210063151</v>
      </c>
      <c r="N82" s="122">
        <f t="shared" si="31"/>
        <v>552.50199158290889</v>
      </c>
      <c r="O82" s="122">
        <f t="shared" si="31"/>
        <v>480.65409526834276</v>
      </c>
      <c r="P82" s="122">
        <f t="shared" si="31"/>
        <v>472.40716907794746</v>
      </c>
      <c r="Q82" s="122">
        <f t="shared" si="31"/>
        <v>381.16835747121252</v>
      </c>
      <c r="R82" s="122">
        <f t="shared" ref="R82:V82" si="32">SUM(R83:R84)</f>
        <v>374.59965759618052</v>
      </c>
      <c r="S82" s="122">
        <f t="shared" si="32"/>
        <v>420.27940190389393</v>
      </c>
      <c r="T82" s="122">
        <f t="shared" si="32"/>
        <v>445.9983077768436</v>
      </c>
      <c r="U82" s="122">
        <f t="shared" si="32"/>
        <v>424.68542005196969</v>
      </c>
      <c r="V82" s="122">
        <f t="shared" si="32"/>
        <v>377.48070405751201</v>
      </c>
      <c r="W82" s="122">
        <f t="shared" ref="W82:Y82" si="33">SUM(W83:W84)</f>
        <v>384.8071069041481</v>
      </c>
      <c r="X82" s="122">
        <f t="shared" si="33"/>
        <v>369.07638279474401</v>
      </c>
      <c r="Y82" s="122">
        <f t="shared" si="33"/>
        <v>363.71199732611927</v>
      </c>
      <c r="DA82" s="130" t="s">
        <v>1647</v>
      </c>
    </row>
    <row r="83" spans="1:105" ht="12" customHeight="1" x14ac:dyDescent="0.25">
      <c r="A83" s="97" t="s">
        <v>199</v>
      </c>
      <c r="B83" s="98">
        <v>557.50383985861868</v>
      </c>
      <c r="C83" s="98">
        <v>612.73319734561903</v>
      </c>
      <c r="D83" s="98">
        <v>602.63977160959428</v>
      </c>
      <c r="E83" s="98">
        <v>643.58146659634565</v>
      </c>
      <c r="F83" s="98">
        <v>648.08389621403364</v>
      </c>
      <c r="G83" s="98">
        <v>653.04732997329131</v>
      </c>
      <c r="H83" s="98">
        <v>637.75988532084114</v>
      </c>
      <c r="I83" s="98">
        <v>623.45481103057557</v>
      </c>
      <c r="J83" s="98">
        <v>623.94187666114124</v>
      </c>
      <c r="K83" s="98">
        <v>694.59249701233864</v>
      </c>
      <c r="L83" s="98">
        <v>494.88709754466436</v>
      </c>
      <c r="M83" s="98">
        <v>516.81928441769355</v>
      </c>
      <c r="N83" s="98">
        <v>550.01386261584048</v>
      </c>
      <c r="O83" s="98">
        <v>478.43323779497467</v>
      </c>
      <c r="P83" s="98">
        <v>470.23343842552788</v>
      </c>
      <c r="Q83" s="98">
        <v>379.41720645839297</v>
      </c>
      <c r="R83" s="98">
        <v>372.87703257858078</v>
      </c>
      <c r="S83" s="98">
        <v>418.33470430877986</v>
      </c>
      <c r="T83" s="98">
        <v>443.90570364001144</v>
      </c>
      <c r="U83" s="98">
        <v>422.66123531097782</v>
      </c>
      <c r="V83" s="98">
        <v>375.65250310499658</v>
      </c>
      <c r="W83" s="98">
        <v>382.92473965797257</v>
      </c>
      <c r="X83" s="98">
        <v>367.23678226808045</v>
      </c>
      <c r="Y83" s="98">
        <v>361.83891277347857</v>
      </c>
      <c r="DA83" s="63" t="s">
        <v>1648</v>
      </c>
    </row>
    <row r="84" spans="1:105" ht="12" customHeight="1" x14ac:dyDescent="0.25">
      <c r="A84" s="97" t="s">
        <v>53</v>
      </c>
      <c r="B84" s="98">
        <v>2.2416851323049367</v>
      </c>
      <c r="C84" s="98">
        <v>2.4664811489529637</v>
      </c>
      <c r="D84" s="98">
        <v>2.4022026678205215</v>
      </c>
      <c r="E84" s="98">
        <v>2.5820536894241681</v>
      </c>
      <c r="F84" s="98">
        <v>2.6023597917774057</v>
      </c>
      <c r="G84" s="98">
        <v>2.6539445043422853</v>
      </c>
      <c r="H84" s="98">
        <v>2.5960638053837264</v>
      </c>
      <c r="I84" s="98">
        <v>2.5517705372952317</v>
      </c>
      <c r="J84" s="98">
        <v>2.6058914320989417</v>
      </c>
      <c r="K84" s="98">
        <v>2.9713896011678487</v>
      </c>
      <c r="L84" s="98">
        <v>2.0900657474220914</v>
      </c>
      <c r="M84" s="98">
        <v>2.2650476829380017</v>
      </c>
      <c r="N84" s="98">
        <v>2.4881289670683886</v>
      </c>
      <c r="O84" s="98">
        <v>2.2208574733681044</v>
      </c>
      <c r="P84" s="98">
        <v>2.1737306524195903</v>
      </c>
      <c r="Q84" s="98">
        <v>1.7511510128195471</v>
      </c>
      <c r="R84" s="98">
        <v>1.7226250175997395</v>
      </c>
      <c r="S84" s="98">
        <v>1.9446975951140408</v>
      </c>
      <c r="T84" s="98">
        <v>2.0926041368321595</v>
      </c>
      <c r="U84" s="98">
        <v>2.0241847409918541</v>
      </c>
      <c r="V84" s="98">
        <v>1.8282009525154168</v>
      </c>
      <c r="W84" s="98">
        <v>1.8823672461755574</v>
      </c>
      <c r="X84" s="98">
        <v>1.8396005266635487</v>
      </c>
      <c r="Y84" s="98">
        <v>1.8730845526407323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2.1641678378703637E-4</v>
      </c>
      <c r="C85" s="122">
        <f t="shared" si="34"/>
        <v>2.7557786693778826E-4</v>
      </c>
      <c r="D85" s="122">
        <f t="shared" si="34"/>
        <v>3.7029892880702481E-4</v>
      </c>
      <c r="E85" s="122">
        <f t="shared" si="34"/>
        <v>4.9168218980805405E-4</v>
      </c>
      <c r="F85" s="122">
        <f t="shared" si="34"/>
        <v>7.4811790584158053E-4</v>
      </c>
      <c r="G85" s="122">
        <f t="shared" si="34"/>
        <v>1.1973455442209205E-3</v>
      </c>
      <c r="H85" s="122">
        <f t="shared" si="34"/>
        <v>3.9623640037973707E-3</v>
      </c>
      <c r="I85" s="122">
        <f t="shared" si="34"/>
        <v>4.5264134016578554E-3</v>
      </c>
      <c r="J85" s="122">
        <f t="shared" si="34"/>
        <v>6.093741469705964E-3</v>
      </c>
      <c r="K85" s="122">
        <f t="shared" si="34"/>
        <v>7.2943007827371096E-3</v>
      </c>
      <c r="L85" s="122">
        <f t="shared" si="34"/>
        <v>1.9554899038003646E-2</v>
      </c>
      <c r="M85" s="122">
        <f t="shared" si="34"/>
        <v>1.047747385613872E-2</v>
      </c>
      <c r="N85" s="122">
        <f t="shared" si="34"/>
        <v>1.1992331009985979E-2</v>
      </c>
      <c r="O85" s="122">
        <f t="shared" si="34"/>
        <v>1.1385736867947159E-2</v>
      </c>
      <c r="P85" s="122">
        <f t="shared" si="34"/>
        <v>1.6356443490973895E-2</v>
      </c>
      <c r="Q85" s="122">
        <f t="shared" si="34"/>
        <v>1.249658930704411E-2</v>
      </c>
      <c r="R85" s="122">
        <f t="shared" si="34"/>
        <v>1.3525874779957392E-2</v>
      </c>
      <c r="S85" s="122">
        <f t="shared" si="34"/>
        <v>1.4762939951817589E-2</v>
      </c>
      <c r="T85" s="122">
        <f t="shared" si="34"/>
        <v>2.1241606599627341E-2</v>
      </c>
      <c r="U85" s="122">
        <f t="shared" si="34"/>
        <v>1.6423152569065562E-2</v>
      </c>
      <c r="V85" s="122">
        <f t="shared" si="34"/>
        <v>1.7839936765160734E-2</v>
      </c>
      <c r="W85" s="122">
        <f t="shared" si="34"/>
        <v>3.2697673765918284E-2</v>
      </c>
      <c r="X85" s="122">
        <f t="shared" si="34"/>
        <v>3.6158731043513193E-2</v>
      </c>
      <c r="Y85" s="122">
        <f t="shared" si="34"/>
        <v>3.9849486082480255E-2</v>
      </c>
      <c r="DA85" s="130" t="s">
        <v>1650</v>
      </c>
    </row>
    <row r="86" spans="1:105" ht="12" customHeight="1" x14ac:dyDescent="0.25">
      <c r="A86" s="97" t="s">
        <v>53</v>
      </c>
      <c r="B86" s="98">
        <v>2.1641678378703637E-4</v>
      </c>
      <c r="C86" s="98">
        <v>2.7557786693778826E-4</v>
      </c>
      <c r="D86" s="98">
        <v>3.7029892880702481E-4</v>
      </c>
      <c r="E86" s="98">
        <v>4.9168218980805405E-4</v>
      </c>
      <c r="F86" s="98">
        <v>7.4811790584158053E-4</v>
      </c>
      <c r="G86" s="98">
        <v>1.1973455442209205E-3</v>
      </c>
      <c r="H86" s="98">
        <v>3.9623640037973707E-3</v>
      </c>
      <c r="I86" s="98">
        <v>4.5264134016578554E-3</v>
      </c>
      <c r="J86" s="98">
        <v>6.093741469705964E-3</v>
      </c>
      <c r="K86" s="98">
        <v>7.2943007827371096E-3</v>
      </c>
      <c r="L86" s="98">
        <v>1.9554899038003646E-2</v>
      </c>
      <c r="M86" s="98">
        <v>1.047747385613872E-2</v>
      </c>
      <c r="N86" s="98">
        <v>1.1992331009985979E-2</v>
      </c>
      <c r="O86" s="98">
        <v>1.1385736867947159E-2</v>
      </c>
      <c r="P86" s="98">
        <v>1.6356443490973895E-2</v>
      </c>
      <c r="Q86" s="98">
        <v>1.249658930704411E-2</v>
      </c>
      <c r="R86" s="98">
        <v>1.3525874779957392E-2</v>
      </c>
      <c r="S86" s="98">
        <v>1.4762939951817589E-2</v>
      </c>
      <c r="T86" s="98">
        <v>2.1241606599627341E-2</v>
      </c>
      <c r="U86" s="98">
        <v>1.6423152569065562E-2</v>
      </c>
      <c r="V86" s="98">
        <v>1.7839936765160734E-2</v>
      </c>
      <c r="W86" s="98">
        <v>3.2697673765918284E-2</v>
      </c>
      <c r="X86" s="98">
        <v>3.6158731043513193E-2</v>
      </c>
      <c r="Y86" s="98">
        <v>3.9849486082480255E-2</v>
      </c>
      <c r="DA86" s="63" t="s">
        <v>1651</v>
      </c>
    </row>
    <row r="87" spans="1:105" ht="12" customHeight="1" x14ac:dyDescent="0.25">
      <c r="A87" s="121" t="s">
        <v>55</v>
      </c>
      <c r="B87" s="122">
        <v>96.768894256902854</v>
      </c>
      <c r="C87" s="122">
        <v>97.45040501395728</v>
      </c>
      <c r="D87" s="122">
        <v>97.265337294848635</v>
      </c>
      <c r="E87" s="122">
        <v>99.143134736761937</v>
      </c>
      <c r="F87" s="122">
        <v>98.758202346250229</v>
      </c>
      <c r="G87" s="122">
        <v>104.51825908936135</v>
      </c>
      <c r="H87" s="122">
        <v>102.35704156956446</v>
      </c>
      <c r="I87" s="122">
        <v>100.69646258117191</v>
      </c>
      <c r="J87" s="122">
        <v>106.0854710669587</v>
      </c>
      <c r="K87" s="122">
        <v>110.21363212695287</v>
      </c>
      <c r="L87" s="122">
        <v>102.85253517451405</v>
      </c>
      <c r="M87" s="122">
        <v>97.632378409140216</v>
      </c>
      <c r="N87" s="122">
        <v>102.30968667615264</v>
      </c>
      <c r="O87" s="122">
        <v>92.963835112660504</v>
      </c>
      <c r="P87" s="122">
        <v>90.199768715690539</v>
      </c>
      <c r="Q87" s="122">
        <v>80.962435590614675</v>
      </c>
      <c r="R87" s="122">
        <v>82.187252500419135</v>
      </c>
      <c r="S87" s="122">
        <v>81.836691375316718</v>
      </c>
      <c r="T87" s="122">
        <v>85.020942756977121</v>
      </c>
      <c r="U87" s="122">
        <v>79.801261181362364</v>
      </c>
      <c r="V87" s="122">
        <v>76.452907860589562</v>
      </c>
      <c r="W87" s="122">
        <v>78.878094745158549</v>
      </c>
      <c r="X87" s="122">
        <v>74.064258804208805</v>
      </c>
      <c r="Y87" s="122">
        <v>72.950644529961949</v>
      </c>
      <c r="DA87" s="130" t="s">
        <v>1652</v>
      </c>
    </row>
    <row r="88" spans="1:105" ht="12" customHeight="1" x14ac:dyDescent="0.25">
      <c r="A88" s="97" t="s">
        <v>132</v>
      </c>
      <c r="B88" s="98">
        <v>91.558725599755348</v>
      </c>
      <c r="C88" s="98">
        <v>90.951213953411752</v>
      </c>
      <c r="D88" s="98">
        <v>87.901321047076294</v>
      </c>
      <c r="E88" s="98">
        <v>86.115837755479021</v>
      </c>
      <c r="F88" s="98">
        <v>83.980368371370361</v>
      </c>
      <c r="G88" s="98">
        <v>85.468240797663071</v>
      </c>
      <c r="H88" s="98">
        <v>77.612658938104175</v>
      </c>
      <c r="I88" s="98">
        <v>74.165211985511974</v>
      </c>
      <c r="J88" s="98">
        <v>68.803476122320575</v>
      </c>
      <c r="K88" s="98">
        <v>77.421224208910019</v>
      </c>
      <c r="L88" s="98">
        <v>73.316900735645333</v>
      </c>
      <c r="M88" s="98">
        <v>76.575570841692937</v>
      </c>
      <c r="N88" s="98">
        <v>81.507595299512758</v>
      </c>
      <c r="O88" s="98">
        <v>70.765763829177189</v>
      </c>
      <c r="P88" s="98">
        <v>69.547434795070089</v>
      </c>
      <c r="Q88" s="98">
        <v>56.160504442533551</v>
      </c>
      <c r="R88" s="98">
        <v>55.188759912104686</v>
      </c>
      <c r="S88" s="98">
        <v>61.92333046718263</v>
      </c>
      <c r="T88" s="98">
        <v>65.711999617846558</v>
      </c>
      <c r="U88" s="98">
        <v>62.489849049393271</v>
      </c>
      <c r="V88" s="98">
        <v>55.494673736505185</v>
      </c>
      <c r="W88" s="98">
        <v>56.5750931498998</v>
      </c>
      <c r="X88" s="98">
        <v>54.324018343364806</v>
      </c>
      <c r="Y88" s="98">
        <v>53.52331135951092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1656</v>
      </c>
    </row>
    <row r="92" spans="1:105" ht="12" customHeight="1" x14ac:dyDescent="0.25">
      <c r="A92" s="106" t="s">
        <v>124</v>
      </c>
      <c r="B92" s="101">
        <v>0.67663211013156188</v>
      </c>
      <c r="C92" s="101">
        <v>0.64798991770651759</v>
      </c>
      <c r="D92" s="101">
        <v>0.65511438807893752</v>
      </c>
      <c r="E92" s="101">
        <v>0.72956126885861283</v>
      </c>
      <c r="F92" s="101">
        <v>0.81122657208408289</v>
      </c>
      <c r="G92" s="101">
        <v>0.94706757420926024</v>
      </c>
      <c r="H92" s="101">
        <v>1.0342242415087415</v>
      </c>
      <c r="I92" s="101">
        <v>0.92620996778214992</v>
      </c>
      <c r="J92" s="101">
        <v>0.92650275418641515</v>
      </c>
      <c r="K92" s="101">
        <v>0.80737892563872737</v>
      </c>
      <c r="L92" s="101">
        <v>0.67421445397962998</v>
      </c>
      <c r="M92" s="101">
        <v>0.67140730414106531</v>
      </c>
      <c r="N92" s="101">
        <v>0.6552824686870744</v>
      </c>
      <c r="O92" s="101">
        <v>0.65476488139837574</v>
      </c>
      <c r="P92" s="101">
        <v>0.72304347503128064</v>
      </c>
      <c r="Q92" s="101">
        <v>0.55870684656961678</v>
      </c>
      <c r="R92" s="101">
        <v>0.56046632716573475</v>
      </c>
      <c r="S92" s="101">
        <v>0.57672319453061793</v>
      </c>
      <c r="T92" s="101">
        <v>0.49006131399417591</v>
      </c>
      <c r="U92" s="101">
        <v>0.44888263279074087</v>
      </c>
      <c r="V92" s="101">
        <v>0.48052799720763162</v>
      </c>
      <c r="W92" s="101">
        <v>0.50420378268899635</v>
      </c>
      <c r="X92" s="101">
        <v>0.53973012293045397</v>
      </c>
      <c r="Y92" s="101">
        <v>0.87570961797260138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4.5335365470159479</v>
      </c>
      <c r="C96" s="101">
        <v>5.8512011428390194</v>
      </c>
      <c r="D96" s="101">
        <v>8.7089018596934018</v>
      </c>
      <c r="E96" s="101">
        <v>12.297735712424306</v>
      </c>
      <c r="F96" s="101">
        <v>13.966607402795793</v>
      </c>
      <c r="G96" s="101">
        <v>18.10295071748903</v>
      </c>
      <c r="H96" s="101">
        <v>23.710158389951548</v>
      </c>
      <c r="I96" s="101">
        <v>25.605040627877791</v>
      </c>
      <c r="J96" s="101">
        <v>36.355492190451713</v>
      </c>
      <c r="K96" s="101">
        <v>31.985028992404121</v>
      </c>
      <c r="L96" s="101">
        <v>28.861419984889082</v>
      </c>
      <c r="M96" s="101">
        <v>20.385400263306213</v>
      </c>
      <c r="N96" s="101">
        <v>20.146808907952799</v>
      </c>
      <c r="O96" s="101">
        <v>21.543306402084941</v>
      </c>
      <c r="P96" s="101">
        <v>19.929290445589182</v>
      </c>
      <c r="Q96" s="101">
        <v>24.243224301511507</v>
      </c>
      <c r="R96" s="101">
        <v>26.438026261148714</v>
      </c>
      <c r="S96" s="101">
        <v>19.336637713603473</v>
      </c>
      <c r="T96" s="101">
        <v>18.818881825136383</v>
      </c>
      <c r="U96" s="101">
        <v>16.862529499178351</v>
      </c>
      <c r="V96" s="101">
        <v>20.477706126876747</v>
      </c>
      <c r="W96" s="101">
        <v>21.798797812569749</v>
      </c>
      <c r="X96" s="101">
        <v>19.200510337913542</v>
      </c>
      <c r="Y96" s="101">
        <v>18.551623552478425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1664</v>
      </c>
    </row>
    <row r="100" spans="1:105" ht="12" customHeight="1" x14ac:dyDescent="0.25">
      <c r="A100" s="121" t="s">
        <v>54</v>
      </c>
      <c r="B100" s="122">
        <v>25.40185864349418</v>
      </c>
      <c r="C100" s="122">
        <v>25.631288973387431</v>
      </c>
      <c r="D100" s="122">
        <v>28.45967693691772</v>
      </c>
      <c r="E100" s="122">
        <v>31.930512002451092</v>
      </c>
      <c r="F100" s="122">
        <v>35.921647129981196</v>
      </c>
      <c r="G100" s="122">
        <v>34.834031447586305</v>
      </c>
      <c r="H100" s="122">
        <v>35.127202840403179</v>
      </c>
      <c r="I100" s="122">
        <v>34.745697720811513</v>
      </c>
      <c r="J100" s="122">
        <v>34.079260686962776</v>
      </c>
      <c r="K100" s="122">
        <v>37.424962544089517</v>
      </c>
      <c r="L100" s="122">
        <v>34.968650699956875</v>
      </c>
      <c r="M100" s="122">
        <v>34.626789276541956</v>
      </c>
      <c r="N100" s="122">
        <v>36.555516381715698</v>
      </c>
      <c r="O100" s="122">
        <v>32.834981709442239</v>
      </c>
      <c r="P100" s="122">
        <v>32.617080114465359</v>
      </c>
      <c r="Q100" s="122">
        <v>27.253143410523702</v>
      </c>
      <c r="R100" s="122">
        <v>26.781899239582469</v>
      </c>
      <c r="S100" s="122">
        <v>27.736689902115593</v>
      </c>
      <c r="T100" s="122">
        <v>28.71393773768078</v>
      </c>
      <c r="U100" s="122">
        <v>27.151991877493906</v>
      </c>
      <c r="V100" s="122">
        <v>24.547259651366499</v>
      </c>
      <c r="W100" s="122">
        <v>25.454715906051106</v>
      </c>
      <c r="X100" s="122">
        <v>25.483950537331435</v>
      </c>
      <c r="Y100" s="122">
        <v>28.405161441643134</v>
      </c>
      <c r="DA100" s="130" t="s">
        <v>1665</v>
      </c>
    </row>
    <row r="101" spans="1:105" ht="12" customHeight="1" x14ac:dyDescent="0.25">
      <c r="A101" s="97" t="s">
        <v>202</v>
      </c>
      <c r="B101" s="98">
        <v>25.151621987885562</v>
      </c>
      <c r="C101" s="98">
        <v>25.249380618423807</v>
      </c>
      <c r="D101" s="98">
        <v>27.85959521951165</v>
      </c>
      <c r="E101" s="98">
        <v>31.026857299077879</v>
      </c>
      <c r="F101" s="98">
        <v>33.98612234494891</v>
      </c>
      <c r="G101" s="98">
        <v>31.380301971951742</v>
      </c>
      <c r="H101" s="98">
        <v>29.707163393677181</v>
      </c>
      <c r="I101" s="98">
        <v>28.90138713008626</v>
      </c>
      <c r="J101" s="98">
        <v>27.804948162367936</v>
      </c>
      <c r="K101" s="98">
        <v>32.108806723720832</v>
      </c>
      <c r="L101" s="98">
        <v>29.770636285468601</v>
      </c>
      <c r="M101" s="98">
        <v>31.043923760389823</v>
      </c>
      <c r="N101" s="98">
        <v>33.043374414827561</v>
      </c>
      <c r="O101" s="98">
        <v>28.688616604566704</v>
      </c>
      <c r="P101" s="98">
        <v>28.194707174930748</v>
      </c>
      <c r="Q101" s="98">
        <v>22.767602942581348</v>
      </c>
      <c r="R101" s="98">
        <v>22.373674405273682</v>
      </c>
      <c r="S101" s="98">
        <v>25.103874080443294</v>
      </c>
      <c r="T101" s="98">
        <v>26.639820387885784</v>
      </c>
      <c r="U101" s="98">
        <v>25.333524410050657</v>
      </c>
      <c r="V101" s="98">
        <v>22.497707079392406</v>
      </c>
      <c r="W101" s="98">
        <v>22.935678800038229</v>
      </c>
      <c r="X101" s="98">
        <v>22.023120282793553</v>
      </c>
      <c r="Y101" s="98">
        <v>21.698480940097571</v>
      </c>
      <c r="DA101" s="63" t="s">
        <v>1666</v>
      </c>
    </row>
    <row r="102" spans="1:105" ht="12" customHeight="1" x14ac:dyDescent="0.25">
      <c r="A102" s="97" t="s">
        <v>50</v>
      </c>
      <c r="B102" s="98">
        <v>0.21298831892724648</v>
      </c>
      <c r="C102" s="98">
        <v>0.29620614946900159</v>
      </c>
      <c r="D102" s="98">
        <v>0.42399039312760822</v>
      </c>
      <c r="E102" s="98">
        <v>0.61574799080587117</v>
      </c>
      <c r="F102" s="98">
        <v>1.4178045622515314</v>
      </c>
      <c r="G102" s="98">
        <v>2.5426715327991123</v>
      </c>
      <c r="H102" s="98">
        <v>3.7507177282733211</v>
      </c>
      <c r="I102" s="98">
        <v>3.7523805315436576</v>
      </c>
      <c r="J102" s="98">
        <v>3.664884625332482</v>
      </c>
      <c r="K102" s="98">
        <v>3.1204974629338689</v>
      </c>
      <c r="L102" s="98">
        <v>2.8625151665177446</v>
      </c>
      <c r="M102" s="98">
        <v>2.1656384991877209</v>
      </c>
      <c r="N102" s="98">
        <v>2.17063203612302</v>
      </c>
      <c r="O102" s="98">
        <v>2.5041568789182973</v>
      </c>
      <c r="P102" s="98">
        <v>2.898349933149043</v>
      </c>
      <c r="Q102" s="98">
        <v>2.4580894246545051</v>
      </c>
      <c r="R102" s="98">
        <v>2.3287503759402783</v>
      </c>
      <c r="S102" s="98">
        <v>1.4795857994309503</v>
      </c>
      <c r="T102" s="98">
        <v>1.1037540458799164</v>
      </c>
      <c r="U102" s="98">
        <v>1.0320490326397913</v>
      </c>
      <c r="V102" s="98">
        <v>1.0785275580398439</v>
      </c>
      <c r="W102" s="98">
        <v>1.3675811584391999</v>
      </c>
      <c r="X102" s="98">
        <v>2.1229411694953138</v>
      </c>
      <c r="Y102" s="98">
        <v>5.147328688140675</v>
      </c>
      <c r="DA102" s="63" t="s">
        <v>1667</v>
      </c>
    </row>
    <row r="103" spans="1:105" ht="12" customHeight="1" x14ac:dyDescent="0.25">
      <c r="A103" s="109" t="s">
        <v>120</v>
      </c>
      <c r="B103" s="33">
        <v>3.7248336681373069E-2</v>
      </c>
      <c r="C103" s="33">
        <v>8.5702205494625039E-2</v>
      </c>
      <c r="D103" s="33">
        <v>0.17609132427846402</v>
      </c>
      <c r="E103" s="33">
        <v>0.2879067125673424</v>
      </c>
      <c r="F103" s="33">
        <v>0.51772022278075225</v>
      </c>
      <c r="G103" s="33">
        <v>0.91105794283544805</v>
      </c>
      <c r="H103" s="33">
        <v>1.6693217184526783</v>
      </c>
      <c r="I103" s="33">
        <v>2.0919300591815979</v>
      </c>
      <c r="J103" s="33">
        <v>2.6094278992623572</v>
      </c>
      <c r="K103" s="33">
        <v>2.1956583574348181</v>
      </c>
      <c r="L103" s="33">
        <v>2.3354992479705339</v>
      </c>
      <c r="M103" s="33">
        <v>1.4172270169644099</v>
      </c>
      <c r="N103" s="33">
        <v>1.3415099307651173</v>
      </c>
      <c r="O103" s="33">
        <v>1.6422082259572393</v>
      </c>
      <c r="P103" s="33">
        <v>1.5240230063855691</v>
      </c>
      <c r="Q103" s="33">
        <v>2.0274510432878463</v>
      </c>
      <c r="R103" s="33">
        <v>2.0794744583685083</v>
      </c>
      <c r="S103" s="33">
        <v>1.1532300222413481</v>
      </c>
      <c r="T103" s="33">
        <v>0.97036330391507775</v>
      </c>
      <c r="U103" s="33">
        <v>0.78641843480345741</v>
      </c>
      <c r="V103" s="33">
        <v>0.97102501393424767</v>
      </c>
      <c r="W103" s="33">
        <v>1.1514559475736759</v>
      </c>
      <c r="X103" s="33">
        <v>1.3378890850425689</v>
      </c>
      <c r="Y103" s="33">
        <v>1.5593518134048885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471.43218600461637</v>
      </c>
      <c r="C124" s="117">
        <f t="shared" si="42"/>
        <v>501.20196116822939</v>
      </c>
      <c r="D124" s="117">
        <f t="shared" si="42"/>
        <v>499.74398609036189</v>
      </c>
      <c r="E124" s="117">
        <f t="shared" si="42"/>
        <v>510.40147439350017</v>
      </c>
      <c r="F124" s="117">
        <f t="shared" si="42"/>
        <v>465.87818740734889</v>
      </c>
      <c r="G124" s="117">
        <f t="shared" si="42"/>
        <v>471.03236779319519</v>
      </c>
      <c r="H124" s="117">
        <f t="shared" si="42"/>
        <v>459.79632563376322</v>
      </c>
      <c r="I124" s="117">
        <f t="shared" si="42"/>
        <v>443.82166360849192</v>
      </c>
      <c r="J124" s="117">
        <f t="shared" si="42"/>
        <v>426.91020541538887</v>
      </c>
      <c r="K124" s="117">
        <f t="shared" si="42"/>
        <v>421.08297678054601</v>
      </c>
      <c r="L124" s="117">
        <f t="shared" si="42"/>
        <v>453.79599645405199</v>
      </c>
      <c r="M124" s="117">
        <f t="shared" si="42"/>
        <v>396.75565126148769</v>
      </c>
      <c r="N124" s="117">
        <f t="shared" si="42"/>
        <v>413.27353940824582</v>
      </c>
      <c r="O124" s="117">
        <f t="shared" si="42"/>
        <v>396.31839437057772</v>
      </c>
      <c r="P124" s="117">
        <f t="shared" si="42"/>
        <v>377.33696806219569</v>
      </c>
      <c r="Q124" s="117">
        <f t="shared" si="42"/>
        <v>359.15537190866985</v>
      </c>
      <c r="R124" s="117">
        <f t="shared" ref="R124:V124" si="43">R125+R128+R130+R139</f>
        <v>392.79341362988265</v>
      </c>
      <c r="S124" s="117">
        <f t="shared" si="43"/>
        <v>394.72969883666724</v>
      </c>
      <c r="T124" s="117">
        <f t="shared" si="43"/>
        <v>393.28423677914145</v>
      </c>
      <c r="U124" s="117">
        <f t="shared" si="43"/>
        <v>389.66030062130471</v>
      </c>
      <c r="V124" s="117">
        <f t="shared" si="43"/>
        <v>372.91054308963163</v>
      </c>
      <c r="W124" s="117">
        <f t="shared" ref="W124:Y124" si="44">W125+W128+W130+W139</f>
        <v>442.7004944722587</v>
      </c>
      <c r="X124" s="117">
        <f t="shared" si="44"/>
        <v>390.26388894785794</v>
      </c>
      <c r="Y124" s="117">
        <f t="shared" si="44"/>
        <v>376.28623900968182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377.45133382514422</v>
      </c>
      <c r="C125" s="122">
        <f t="shared" si="45"/>
        <v>408.64500701733868</v>
      </c>
      <c r="D125" s="122">
        <f t="shared" si="45"/>
        <v>405.37531243769877</v>
      </c>
      <c r="E125" s="122">
        <f t="shared" si="45"/>
        <v>415.94551085104223</v>
      </c>
      <c r="F125" s="122">
        <f t="shared" si="45"/>
        <v>379.10947523368418</v>
      </c>
      <c r="G125" s="122">
        <f t="shared" si="45"/>
        <v>382.42497930669276</v>
      </c>
      <c r="H125" s="122">
        <f t="shared" si="45"/>
        <v>369.17882169578962</v>
      </c>
      <c r="I125" s="122">
        <f t="shared" si="45"/>
        <v>357.53186338317835</v>
      </c>
      <c r="J125" s="122">
        <f t="shared" si="45"/>
        <v>333.78087606557915</v>
      </c>
      <c r="K125" s="122">
        <f t="shared" si="45"/>
        <v>334.52685024692249</v>
      </c>
      <c r="L125" s="122">
        <f t="shared" si="45"/>
        <v>359.03523162123196</v>
      </c>
      <c r="M125" s="122">
        <f t="shared" si="45"/>
        <v>309.77317162464345</v>
      </c>
      <c r="N125" s="122">
        <f t="shared" si="45"/>
        <v>325.49828178946643</v>
      </c>
      <c r="O125" s="122">
        <f t="shared" si="45"/>
        <v>309.11359617695842</v>
      </c>
      <c r="P125" s="122">
        <f t="shared" si="45"/>
        <v>295.89528847122995</v>
      </c>
      <c r="Q125" s="122">
        <f t="shared" si="45"/>
        <v>279.71544405266042</v>
      </c>
      <c r="R125" s="122">
        <f t="shared" ref="R125:V125" si="46">SUM(R126:R127)</f>
        <v>305.67210374319365</v>
      </c>
      <c r="S125" s="122">
        <f t="shared" si="46"/>
        <v>313.67735358933726</v>
      </c>
      <c r="T125" s="122">
        <f t="shared" si="46"/>
        <v>312.34159240386134</v>
      </c>
      <c r="U125" s="122">
        <f t="shared" si="46"/>
        <v>309.33233614935796</v>
      </c>
      <c r="V125" s="122">
        <f t="shared" si="46"/>
        <v>288.04044179348512</v>
      </c>
      <c r="W125" s="122">
        <f t="shared" ref="W125:Y125" si="47">SUM(W126:W127)</f>
        <v>345.35728597443187</v>
      </c>
      <c r="X125" s="122">
        <f t="shared" si="47"/>
        <v>305.21816284381089</v>
      </c>
      <c r="Y125" s="122">
        <f t="shared" si="47"/>
        <v>290.55341779464231</v>
      </c>
      <c r="DA125" s="130" t="s">
        <v>1688</v>
      </c>
    </row>
    <row r="126" spans="1:105" ht="12" customHeight="1" x14ac:dyDescent="0.25">
      <c r="A126" s="97" t="s">
        <v>198</v>
      </c>
      <c r="B126" s="98">
        <v>376.16294408435022</v>
      </c>
      <c r="C126" s="98">
        <v>407.27079764189591</v>
      </c>
      <c r="D126" s="98">
        <v>404.05212187516332</v>
      </c>
      <c r="E126" s="98">
        <v>414.60897762449849</v>
      </c>
      <c r="F126" s="98">
        <v>377.92029467598559</v>
      </c>
      <c r="G126" s="98">
        <v>381.23802748689036</v>
      </c>
      <c r="H126" s="98">
        <v>368.05026086269442</v>
      </c>
      <c r="I126" s="98">
        <v>356.45695270643876</v>
      </c>
      <c r="J126" s="98">
        <v>332.77869960956008</v>
      </c>
      <c r="K126" s="98">
        <v>333.52004540711562</v>
      </c>
      <c r="L126" s="98">
        <v>357.99286925575643</v>
      </c>
      <c r="M126" s="98">
        <v>308.86160896900901</v>
      </c>
      <c r="N126" s="98">
        <v>324.53774313914283</v>
      </c>
      <c r="O126" s="98">
        <v>308.19983346875534</v>
      </c>
      <c r="P126" s="98">
        <v>295.02728224179032</v>
      </c>
      <c r="Q126" s="98">
        <v>278.90116069917485</v>
      </c>
      <c r="R126" s="98">
        <v>304.78693302026841</v>
      </c>
      <c r="S126" s="98">
        <v>312.77094908134256</v>
      </c>
      <c r="T126" s="98">
        <v>311.43598495916063</v>
      </c>
      <c r="U126" s="98">
        <v>308.4275619430241</v>
      </c>
      <c r="V126" s="98">
        <v>287.19104855322081</v>
      </c>
      <c r="W126" s="98">
        <v>344.33334308418677</v>
      </c>
      <c r="X126" s="98">
        <v>304.30254649115301</v>
      </c>
      <c r="Y126" s="98">
        <v>289.66028724060857</v>
      </c>
      <c r="DA126" s="63" t="s">
        <v>1689</v>
      </c>
    </row>
    <row r="127" spans="1:105" ht="12" customHeight="1" x14ac:dyDescent="0.25">
      <c r="A127" s="97" t="s">
        <v>53</v>
      </c>
      <c r="B127" s="98">
        <v>1.2883897407940266</v>
      </c>
      <c r="C127" s="98">
        <v>1.3742093754427502</v>
      </c>
      <c r="D127" s="98">
        <v>1.3231905625354377</v>
      </c>
      <c r="E127" s="98">
        <v>1.3365332265437195</v>
      </c>
      <c r="F127" s="98">
        <v>1.1891805576985954</v>
      </c>
      <c r="G127" s="98">
        <v>1.186951819802426</v>
      </c>
      <c r="H127" s="98">
        <v>1.1285608330951955</v>
      </c>
      <c r="I127" s="98">
        <v>1.0749106767396099</v>
      </c>
      <c r="J127" s="98">
        <v>1.0021764560190658</v>
      </c>
      <c r="K127" s="98">
        <v>1.0068048398068592</v>
      </c>
      <c r="L127" s="98">
        <v>1.0423623654755076</v>
      </c>
      <c r="M127" s="98">
        <v>0.91156265563444294</v>
      </c>
      <c r="N127" s="98">
        <v>0.96053865032362551</v>
      </c>
      <c r="O127" s="98">
        <v>0.91376270820308225</v>
      </c>
      <c r="P127" s="98">
        <v>0.86800622943965533</v>
      </c>
      <c r="Q127" s="98">
        <v>0.81428335348559078</v>
      </c>
      <c r="R127" s="98">
        <v>0.88517072292522936</v>
      </c>
      <c r="S127" s="98">
        <v>0.90640450799467331</v>
      </c>
      <c r="T127" s="98">
        <v>0.90560744470070487</v>
      </c>
      <c r="U127" s="98">
        <v>0.9047742063338432</v>
      </c>
      <c r="V127" s="98">
        <v>0.84939324026431839</v>
      </c>
      <c r="W127" s="98">
        <v>1.0239428902451073</v>
      </c>
      <c r="X127" s="98">
        <v>0.91561635265787877</v>
      </c>
      <c r="Y127" s="98">
        <v>0.89313055403376262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2.4661447454801821E-4</v>
      </c>
      <c r="C128" s="122">
        <f t="shared" si="48"/>
        <v>3.0842164321648183E-4</v>
      </c>
      <c r="D128" s="122">
        <f t="shared" si="48"/>
        <v>3.9154406390636616E-4</v>
      </c>
      <c r="E128" s="122">
        <f t="shared" si="48"/>
        <v>4.4857576551796379E-4</v>
      </c>
      <c r="F128" s="122">
        <f t="shared" si="48"/>
        <v>5.429764840185373E-4</v>
      </c>
      <c r="G128" s="122">
        <f t="shared" si="48"/>
        <v>7.5098032552903368E-4</v>
      </c>
      <c r="H128" s="122">
        <f t="shared" si="48"/>
        <v>2.5325017985302531E-3</v>
      </c>
      <c r="I128" s="122">
        <f t="shared" si="48"/>
        <v>2.9140493206110665E-3</v>
      </c>
      <c r="J128" s="122">
        <f t="shared" si="48"/>
        <v>4.2060800795506656E-3</v>
      </c>
      <c r="K128" s="122">
        <f t="shared" si="48"/>
        <v>5.4884017677009336E-3</v>
      </c>
      <c r="L128" s="122">
        <f t="shared" si="48"/>
        <v>1.5389898092908173E-2</v>
      </c>
      <c r="M128" s="122">
        <f t="shared" si="48"/>
        <v>9.048410821796431E-3</v>
      </c>
      <c r="N128" s="122">
        <f t="shared" si="48"/>
        <v>1.0716711603412194E-2</v>
      </c>
      <c r="O128" s="122">
        <f t="shared" si="48"/>
        <v>1.0719240576093454E-2</v>
      </c>
      <c r="P128" s="122">
        <f t="shared" si="48"/>
        <v>1.6007611912871068E-2</v>
      </c>
      <c r="Q128" s="122">
        <f t="shared" si="48"/>
        <v>1.2242120877462771E-2</v>
      </c>
      <c r="R128" s="122">
        <f t="shared" si="48"/>
        <v>1.2885404736420695E-2</v>
      </c>
      <c r="S128" s="122">
        <f t="shared" si="48"/>
        <v>1.3488089823815835E-2</v>
      </c>
      <c r="T128" s="122">
        <f t="shared" si="48"/>
        <v>1.9271852347899049E-2</v>
      </c>
      <c r="U128" s="122">
        <f t="shared" si="48"/>
        <v>1.5054737995902918E-2</v>
      </c>
      <c r="V128" s="122">
        <f t="shared" si="48"/>
        <v>1.6577065197125686E-2</v>
      </c>
      <c r="W128" s="122">
        <f t="shared" si="48"/>
        <v>3.1714758677558352E-2</v>
      </c>
      <c r="X128" s="122">
        <f t="shared" si="48"/>
        <v>3.5662733989172767E-2</v>
      </c>
      <c r="Y128" s="122">
        <f t="shared" si="48"/>
        <v>4.0145187461287632E-2</v>
      </c>
      <c r="DA128" s="130" t="s">
        <v>1691</v>
      </c>
    </row>
    <row r="129" spans="1:105" ht="12" customHeight="1" x14ac:dyDescent="0.25">
      <c r="A129" s="97" t="s">
        <v>53</v>
      </c>
      <c r="B129" s="98">
        <v>2.4661447454801821E-4</v>
      </c>
      <c r="C129" s="98">
        <v>3.0842164321648183E-4</v>
      </c>
      <c r="D129" s="98">
        <v>3.9154406390636616E-4</v>
      </c>
      <c r="E129" s="98">
        <v>4.4857576551796379E-4</v>
      </c>
      <c r="F129" s="98">
        <v>5.429764840185373E-4</v>
      </c>
      <c r="G129" s="98">
        <v>7.5098032552903368E-4</v>
      </c>
      <c r="H129" s="98">
        <v>2.5325017985302531E-3</v>
      </c>
      <c r="I129" s="98">
        <v>2.9140493206110665E-3</v>
      </c>
      <c r="J129" s="98">
        <v>4.2060800795506656E-3</v>
      </c>
      <c r="K129" s="98">
        <v>5.4884017677009336E-3</v>
      </c>
      <c r="L129" s="98">
        <v>1.5389898092908173E-2</v>
      </c>
      <c r="M129" s="98">
        <v>9.048410821796431E-3</v>
      </c>
      <c r="N129" s="98">
        <v>1.0716711603412194E-2</v>
      </c>
      <c r="O129" s="98">
        <v>1.0719240576093454E-2</v>
      </c>
      <c r="P129" s="98">
        <v>1.6007611912871068E-2</v>
      </c>
      <c r="Q129" s="98">
        <v>1.2242120877462771E-2</v>
      </c>
      <c r="R129" s="98">
        <v>1.2885404736420695E-2</v>
      </c>
      <c r="S129" s="98">
        <v>1.3488089823815835E-2</v>
      </c>
      <c r="T129" s="98">
        <v>1.9271852347899049E-2</v>
      </c>
      <c r="U129" s="98">
        <v>1.5054737995902918E-2</v>
      </c>
      <c r="V129" s="98">
        <v>1.6577065197125686E-2</v>
      </c>
      <c r="W129" s="98">
        <v>3.1714758677558352E-2</v>
      </c>
      <c r="X129" s="98">
        <v>3.5662733989172767E-2</v>
      </c>
      <c r="Y129" s="98">
        <v>4.0145187461287632E-2</v>
      </c>
      <c r="DA129" s="63" t="s">
        <v>1692</v>
      </c>
    </row>
    <row r="130" spans="1:105" ht="12" customHeight="1" x14ac:dyDescent="0.25">
      <c r="A130" s="121" t="s">
        <v>55</v>
      </c>
      <c r="B130" s="122">
        <v>66.793743274684402</v>
      </c>
      <c r="C130" s="122">
        <v>65.649008501000765</v>
      </c>
      <c r="D130" s="122">
        <v>66.093425390569791</v>
      </c>
      <c r="E130" s="122">
        <v>65.488263488539374</v>
      </c>
      <c r="F130" s="122">
        <v>57.839334485136817</v>
      </c>
      <c r="G130" s="122">
        <v>59.8718700221212</v>
      </c>
      <c r="H130" s="122">
        <v>61.716635000210708</v>
      </c>
      <c r="I130" s="122">
        <v>61.183301986334151</v>
      </c>
      <c r="J130" s="122">
        <v>65.396127315939268</v>
      </c>
      <c r="K130" s="122">
        <v>60.868217974174776</v>
      </c>
      <c r="L130" s="122">
        <v>67.859915572762162</v>
      </c>
      <c r="M130" s="122">
        <v>62.3841425192225</v>
      </c>
      <c r="N130" s="122">
        <v>63.526515617851665</v>
      </c>
      <c r="O130" s="122">
        <v>62.93342164831455</v>
      </c>
      <c r="P130" s="122">
        <v>57.028007279228817</v>
      </c>
      <c r="Q130" s="122">
        <v>58.123588474676083</v>
      </c>
      <c r="R130" s="122">
        <v>64.848076173079463</v>
      </c>
      <c r="S130" s="122">
        <v>59.819131418267254</v>
      </c>
      <c r="T130" s="122">
        <v>61.040289987101396</v>
      </c>
      <c r="U130" s="122">
        <v>61.472731644305128</v>
      </c>
      <c r="V130" s="122">
        <v>63.995262912531786</v>
      </c>
      <c r="W130" s="122">
        <v>75.963770000427573</v>
      </c>
      <c r="X130" s="122">
        <v>64.591176632747334</v>
      </c>
      <c r="Y130" s="122">
        <v>60.1367585452277</v>
      </c>
      <c r="DA130" s="130" t="s">
        <v>1693</v>
      </c>
    </row>
    <row r="131" spans="1:105" ht="12" customHeight="1" x14ac:dyDescent="0.25">
      <c r="A131" s="97" t="s">
        <v>128</v>
      </c>
      <c r="B131" s="98">
        <v>63.576264858040084</v>
      </c>
      <c r="C131" s="98">
        <v>62.300225573925083</v>
      </c>
      <c r="D131" s="98">
        <v>63.082701856564931</v>
      </c>
      <c r="E131" s="98">
        <v>62.366258832939018</v>
      </c>
      <c r="F131" s="98">
        <v>55.728372563911059</v>
      </c>
      <c r="G131" s="98">
        <v>58.381748953350439</v>
      </c>
      <c r="H131" s="98">
        <v>58.31353965321258</v>
      </c>
      <c r="I131" s="98">
        <v>57.295755806028964</v>
      </c>
      <c r="J131" s="98">
        <v>58.952426787688303</v>
      </c>
      <c r="K131" s="98">
        <v>54.532921058920707</v>
      </c>
      <c r="L131" s="98">
        <v>62.996898586032273</v>
      </c>
      <c r="M131" s="98">
        <v>58.292303326777343</v>
      </c>
      <c r="N131" s="98">
        <v>60.553486439533067</v>
      </c>
      <c r="O131" s="98">
        <v>60.172221561339036</v>
      </c>
      <c r="P131" s="98">
        <v>55.717945617194985</v>
      </c>
      <c r="Q131" s="98">
        <v>57.990928724728889</v>
      </c>
      <c r="R131" s="98">
        <v>64.77927506227654</v>
      </c>
      <c r="S131" s="98">
        <v>59.80162185588874</v>
      </c>
      <c r="T131" s="98">
        <v>59.698838772567676</v>
      </c>
      <c r="U131" s="98">
        <v>58.991096698420364</v>
      </c>
      <c r="V131" s="98">
        <v>59.806629864663797</v>
      </c>
      <c r="W131" s="98">
        <v>71.885573510826518</v>
      </c>
      <c r="X131" s="98">
        <v>61.517229949087877</v>
      </c>
      <c r="Y131" s="98">
        <v>58.067571744773964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3.2174784166443127</v>
      </c>
      <c r="C135" s="101">
        <v>3.3487829270756873</v>
      </c>
      <c r="D135" s="101">
        <v>3.0107235340048626</v>
      </c>
      <c r="E135" s="101">
        <v>3.1220046556003633</v>
      </c>
      <c r="F135" s="101">
        <v>2.1109619212257598</v>
      </c>
      <c r="G135" s="101">
        <v>1.4901210687707649</v>
      </c>
      <c r="H135" s="101">
        <v>3.4030953469981271</v>
      </c>
      <c r="I135" s="101">
        <v>3.8875461803051876</v>
      </c>
      <c r="J135" s="101">
        <v>6.4437005282509583</v>
      </c>
      <c r="K135" s="101">
        <v>6.3352969152540668</v>
      </c>
      <c r="L135" s="101">
        <v>4.8630169867298871</v>
      </c>
      <c r="M135" s="101">
        <v>4.0918391924451587</v>
      </c>
      <c r="N135" s="101">
        <v>2.9730291783185985</v>
      </c>
      <c r="O135" s="101">
        <v>2.7612000869755136</v>
      </c>
      <c r="P135" s="101">
        <v>1.3100616620338281</v>
      </c>
      <c r="Q135" s="101">
        <v>0.13265974994719174</v>
      </c>
      <c r="R135" s="101">
        <v>6.8801110802920853E-2</v>
      </c>
      <c r="S135" s="101">
        <v>1.7509562378512852E-2</v>
      </c>
      <c r="T135" s="101">
        <v>1.3414512145337216</v>
      </c>
      <c r="U135" s="101">
        <v>2.4816349458847662</v>
      </c>
      <c r="V135" s="101">
        <v>4.1886330478679898</v>
      </c>
      <c r="W135" s="101">
        <v>4.0781964896010541</v>
      </c>
      <c r="X135" s="101">
        <v>3.0739466836594644</v>
      </c>
      <c r="Y135" s="101">
        <v>2.0691868004537328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27.18686229031324</v>
      </c>
      <c r="C139" s="122">
        <v>26.907637228246696</v>
      </c>
      <c r="D139" s="122">
        <v>28.27485671802939</v>
      </c>
      <c r="E139" s="122">
        <v>28.967251478153052</v>
      </c>
      <c r="F139" s="122">
        <v>28.92883471204383</v>
      </c>
      <c r="G139" s="122">
        <v>28.734767484055748</v>
      </c>
      <c r="H139" s="122">
        <v>28.898336435964303</v>
      </c>
      <c r="I139" s="122">
        <v>25.103584189658811</v>
      </c>
      <c r="J139" s="122">
        <v>27.728995953790911</v>
      </c>
      <c r="K139" s="122">
        <v>25.682420157680987</v>
      </c>
      <c r="L139" s="122">
        <v>26.88545936196499</v>
      </c>
      <c r="M139" s="122">
        <v>24.58928870679993</v>
      </c>
      <c r="N139" s="122">
        <v>24.238025289324327</v>
      </c>
      <c r="O139" s="122">
        <v>24.260657304728703</v>
      </c>
      <c r="P139" s="122">
        <v>24.397664699824062</v>
      </c>
      <c r="Q139" s="122">
        <v>21.304097260455858</v>
      </c>
      <c r="R139" s="122">
        <v>22.260348308873134</v>
      </c>
      <c r="S139" s="122">
        <v>21.219725739238903</v>
      </c>
      <c r="T139" s="122">
        <v>19.883082535830781</v>
      </c>
      <c r="U139" s="122">
        <v>18.840178089645772</v>
      </c>
      <c r="V139" s="122">
        <v>20.858261318417632</v>
      </c>
      <c r="W139" s="122">
        <v>21.347723738721719</v>
      </c>
      <c r="X139" s="122">
        <v>20.418886737310572</v>
      </c>
      <c r="Y139" s="122">
        <v>25.555917482350534</v>
      </c>
      <c r="DA139" s="130" t="s">
        <v>1702</v>
      </c>
    </row>
    <row r="140" spans="1:105" ht="12" customHeight="1" x14ac:dyDescent="0.25">
      <c r="A140" s="97" t="s">
        <v>50</v>
      </c>
      <c r="B140" s="98">
        <v>23.141413081699607</v>
      </c>
      <c r="C140" s="98">
        <v>22.083508199853547</v>
      </c>
      <c r="D140" s="98">
        <v>22.215006841449686</v>
      </c>
      <c r="E140" s="98">
        <v>21.856252567937055</v>
      </c>
      <c r="F140" s="98">
        <v>22.068130212587981</v>
      </c>
      <c r="G140" s="98">
        <v>21.55297690012133</v>
      </c>
      <c r="H140" s="98">
        <v>20.262729597601307</v>
      </c>
      <c r="I140" s="98">
        <v>16.655723832909715</v>
      </c>
      <c r="J140" s="98">
        <v>15.691459884989751</v>
      </c>
      <c r="K140" s="98">
        <v>14.397281767571215</v>
      </c>
      <c r="L140" s="98">
        <v>14.892373238256548</v>
      </c>
      <c r="M140" s="98">
        <v>15.437950936640878</v>
      </c>
      <c r="N140" s="98">
        <v>15.375814542738784</v>
      </c>
      <c r="O140" s="98">
        <v>15.083808632933179</v>
      </c>
      <c r="P140" s="98">
        <v>16.481587963955619</v>
      </c>
      <c r="Q140" s="98">
        <v>12.497494700399701</v>
      </c>
      <c r="R140" s="98">
        <v>12.619492969842325</v>
      </c>
      <c r="S140" s="98">
        <v>13.831096735267776</v>
      </c>
      <c r="T140" s="98">
        <v>12.035535259768887</v>
      </c>
      <c r="U140" s="98">
        <v>11.040496243759494</v>
      </c>
      <c r="V140" s="98">
        <v>11.687622765500386</v>
      </c>
      <c r="W140" s="98">
        <v>12.059153009856331</v>
      </c>
      <c r="X140" s="98">
        <v>12.209354094417119</v>
      </c>
      <c r="Y140" s="98">
        <v>18.080275855747917</v>
      </c>
      <c r="DA140" s="63" t="s">
        <v>1703</v>
      </c>
    </row>
    <row r="141" spans="1:105" ht="12" customHeight="1" x14ac:dyDescent="0.25">
      <c r="A141" s="109" t="s">
        <v>120</v>
      </c>
      <c r="B141" s="33">
        <v>4.0454492086136336</v>
      </c>
      <c r="C141" s="33">
        <v>4.8241290283931484</v>
      </c>
      <c r="D141" s="33">
        <v>6.0598498765797055</v>
      </c>
      <c r="E141" s="33">
        <v>7.1109989102159989</v>
      </c>
      <c r="F141" s="33">
        <v>6.8607044994558475</v>
      </c>
      <c r="G141" s="33">
        <v>7.1817905839344185</v>
      </c>
      <c r="H141" s="33">
        <v>8.6356068383629978</v>
      </c>
      <c r="I141" s="33">
        <v>8.4478603567490964</v>
      </c>
      <c r="J141" s="33">
        <v>12.03753606880116</v>
      </c>
      <c r="K141" s="33">
        <v>11.28513839010977</v>
      </c>
      <c r="L141" s="33">
        <v>11.993086123708443</v>
      </c>
      <c r="M141" s="33">
        <v>9.1513377701590528</v>
      </c>
      <c r="N141" s="33">
        <v>8.8622107465855429</v>
      </c>
      <c r="O141" s="33">
        <v>9.176848671795522</v>
      </c>
      <c r="P141" s="33">
        <v>7.9160767358684456</v>
      </c>
      <c r="Q141" s="33">
        <v>8.8066025600561577</v>
      </c>
      <c r="R141" s="33">
        <v>9.6408553390308107</v>
      </c>
      <c r="S141" s="33">
        <v>7.3886290039711264</v>
      </c>
      <c r="T141" s="33">
        <v>7.8475472760618956</v>
      </c>
      <c r="U141" s="33">
        <v>7.799681845886278</v>
      </c>
      <c r="V141" s="33">
        <v>9.1706385529172465</v>
      </c>
      <c r="W141" s="33">
        <v>9.2885707288653858</v>
      </c>
      <c r="X141" s="33">
        <v>8.2095326428934516</v>
      </c>
      <c r="Y141" s="33">
        <v>7.4756416266026156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3.0684926800384003E-2</v>
      </c>
      <c r="S143" s="117">
        <f t="shared" si="50"/>
        <v>5.6296458122953252E-2</v>
      </c>
      <c r="T143" s="117">
        <f t="shared" si="50"/>
        <v>0.10935923733278993</v>
      </c>
      <c r="U143" s="117">
        <f t="shared" si="50"/>
        <v>0.16428698194214036</v>
      </c>
      <c r="V143" s="117">
        <f t="shared" si="50"/>
        <v>0.24278678654418423</v>
      </c>
      <c r="W143" s="117">
        <f t="shared" ref="W143:Y143" si="51">W144+W146+W148+W157</f>
        <v>0.30011520537642827</v>
      </c>
      <c r="X143" s="117">
        <f t="shared" si="51"/>
        <v>0.29767698330499587</v>
      </c>
      <c r="Y143" s="117">
        <f t="shared" si="51"/>
        <v>0.30593982031137601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1.1336867694787938E-2</v>
      </c>
      <c r="S144" s="122">
        <f t="shared" si="52"/>
        <v>2.535152660944498E-2</v>
      </c>
      <c r="T144" s="122">
        <f t="shared" si="52"/>
        <v>5.192842793830231E-2</v>
      </c>
      <c r="U144" s="122">
        <f t="shared" si="52"/>
        <v>8.2637624949078087E-2</v>
      </c>
      <c r="V144" s="122">
        <f t="shared" si="52"/>
        <v>0.11470530079881192</v>
      </c>
      <c r="W144" s="122">
        <f t="shared" si="52"/>
        <v>0.14328916119564047</v>
      </c>
      <c r="X144" s="122">
        <f t="shared" si="52"/>
        <v>0.14256425520425814</v>
      </c>
      <c r="Y144" s="122">
        <f t="shared" si="52"/>
        <v>0.14219547834737534</v>
      </c>
      <c r="DA144" s="130" t="s">
        <v>1706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1.1336867694787938E-2</v>
      </c>
      <c r="S145" s="98">
        <v>2.535152660944498E-2</v>
      </c>
      <c r="T145" s="98">
        <v>5.192842793830231E-2</v>
      </c>
      <c r="U145" s="98">
        <v>8.2637624949078087E-2</v>
      </c>
      <c r="V145" s="98">
        <v>0.11470530079881192</v>
      </c>
      <c r="W145" s="98">
        <v>0.14328916119564047</v>
      </c>
      <c r="X145" s="98">
        <v>0.14256425520425814</v>
      </c>
      <c r="Y145" s="98">
        <v>0.14219547834737534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3.3313955105165245E-6</v>
      </c>
      <c r="S146" s="122">
        <f t="shared" si="53"/>
        <v>1.3333149136461316E-5</v>
      </c>
      <c r="T146" s="122">
        <f t="shared" si="53"/>
        <v>4.0959595235694893E-5</v>
      </c>
      <c r="U146" s="122">
        <f t="shared" si="53"/>
        <v>5.0332747423180285E-5</v>
      </c>
      <c r="V146" s="122">
        <f t="shared" si="53"/>
        <v>7.9244620381298784E-5</v>
      </c>
      <c r="W146" s="122">
        <f t="shared" si="53"/>
        <v>1.9109374081740623E-4</v>
      </c>
      <c r="X146" s="122">
        <f t="shared" si="53"/>
        <v>2.2343272539839616E-4</v>
      </c>
      <c r="Y146" s="122">
        <f t="shared" si="53"/>
        <v>2.6753767005268633E-4</v>
      </c>
      <c r="DA146" s="130" t="s">
        <v>1708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3.3313955105165245E-6</v>
      </c>
      <c r="S147" s="98">
        <v>1.3333149136461316E-5</v>
      </c>
      <c r="T147" s="98">
        <v>4.0959595235694893E-5</v>
      </c>
      <c r="U147" s="98">
        <v>5.0332747423180285E-5</v>
      </c>
      <c r="V147" s="98">
        <v>7.9244620381298784E-5</v>
      </c>
      <c r="W147" s="98">
        <v>1.9109374081740623E-4</v>
      </c>
      <c r="X147" s="98">
        <v>2.2343272539839616E-4</v>
      </c>
      <c r="Y147" s="98">
        <v>2.6753767005268633E-4</v>
      </c>
      <c r="DA147" s="63" t="s">
        <v>1709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1.5182123221256321E-2</v>
      </c>
      <c r="S148" s="122">
        <v>2.3498658081278191E-2</v>
      </c>
      <c r="T148" s="122">
        <v>4.4383366337914877E-2</v>
      </c>
      <c r="U148" s="122">
        <v>6.364684718517373E-2</v>
      </c>
      <c r="V148" s="122">
        <v>0.10067424238146189</v>
      </c>
      <c r="W148" s="122">
        <v>0.12443189732799358</v>
      </c>
      <c r="X148" s="122">
        <v>0.12074384703435756</v>
      </c>
      <c r="Y148" s="122">
        <v>0.11923315137900267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3.7826934848839274E-4</v>
      </c>
      <c r="T149" s="98">
        <v>1.3901800206126465E-3</v>
      </c>
      <c r="U149" s="98">
        <v>1.8395431625250018E-3</v>
      </c>
      <c r="V149" s="98">
        <v>2.1871501359886788E-3</v>
      </c>
      <c r="W149" s="98">
        <v>2.4456558344856465E-3</v>
      </c>
      <c r="X149" s="98">
        <v>2.5365876328340615E-3</v>
      </c>
      <c r="Y149" s="98">
        <v>3.1893074271849855E-3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1.5182123221256321E-2</v>
      </c>
      <c r="S153" s="101">
        <v>2.31203887327898E-2</v>
      </c>
      <c r="T153" s="101">
        <v>4.2993186317302229E-2</v>
      </c>
      <c r="U153" s="101">
        <v>6.1807304022648731E-2</v>
      </c>
      <c r="V153" s="101">
        <v>9.848709224547321E-2</v>
      </c>
      <c r="W153" s="101">
        <v>0.12198624149350792</v>
      </c>
      <c r="X153" s="101">
        <v>0.1182072594015235</v>
      </c>
      <c r="Y153" s="101">
        <v>0.11604384395181769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1718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4.1626044888292274E-3</v>
      </c>
      <c r="S157" s="122">
        <v>7.4329402830936135E-3</v>
      </c>
      <c r="T157" s="122">
        <v>1.3006483461337051E-2</v>
      </c>
      <c r="U157" s="122">
        <v>1.7952177060465375E-2</v>
      </c>
      <c r="V157" s="122">
        <v>2.7327998743529161E-2</v>
      </c>
      <c r="W157" s="122">
        <v>3.2203053111976784E-2</v>
      </c>
      <c r="X157" s="122">
        <v>3.4145448340981779E-2</v>
      </c>
      <c r="Y157" s="122">
        <v>4.4243652914945308E-2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1.8449670613191695E-3</v>
      </c>
      <c r="S158" s="98">
        <v>4.1175958742946739E-3</v>
      </c>
      <c r="T158" s="98">
        <v>7.9895520665592759E-3</v>
      </c>
      <c r="U158" s="98">
        <v>1.0477429408792743E-2</v>
      </c>
      <c r="V158" s="98">
        <v>1.6259694039725856E-2</v>
      </c>
      <c r="W158" s="98">
        <v>1.9265678786040782E-2</v>
      </c>
      <c r="X158" s="98">
        <v>2.1203903289788474E-2</v>
      </c>
      <c r="Y158" s="98">
        <v>3.1544721076897028E-2</v>
      </c>
      <c r="DA158" s="63" t="s">
        <v>1720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2.3176374275100582E-3</v>
      </c>
      <c r="S159" s="33">
        <v>3.31534440879894E-3</v>
      </c>
      <c r="T159" s="33">
        <v>5.0169313947777744E-3</v>
      </c>
      <c r="U159" s="33">
        <v>7.4747476516726329E-3</v>
      </c>
      <c r="V159" s="33">
        <v>1.1068304703803307E-2</v>
      </c>
      <c r="W159" s="33">
        <v>1.2937374325936002E-2</v>
      </c>
      <c r="X159" s="33">
        <v>1.2941545051193307E-2</v>
      </c>
      <c r="Y159" s="33">
        <v>1.2698931838048277E-2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6.2283207314022718E-2</v>
      </c>
      <c r="C161" s="117">
        <f t="shared" si="54"/>
        <v>7.6896683550842088E-2</v>
      </c>
      <c r="D161" s="117">
        <f t="shared" si="54"/>
        <v>9.4851864040547781E-2</v>
      </c>
      <c r="E161" s="117">
        <f t="shared" si="54"/>
        <v>0.13278593417337803</v>
      </c>
      <c r="F161" s="117">
        <f t="shared" si="54"/>
        <v>0.17755437777581096</v>
      </c>
      <c r="G161" s="117">
        <f t="shared" si="54"/>
        <v>0.20257342701896347</v>
      </c>
      <c r="H161" s="117">
        <f t="shared" si="54"/>
        <v>0.35552859829325378</v>
      </c>
      <c r="I161" s="117">
        <f t="shared" si="54"/>
        <v>0.58319578388825621</v>
      </c>
      <c r="J161" s="117">
        <f t="shared" si="54"/>
        <v>0.61040515229945957</v>
      </c>
      <c r="K161" s="117">
        <f t="shared" si="54"/>
        <v>0.6972987661236314</v>
      </c>
      <c r="L161" s="117">
        <f t="shared" si="54"/>
        <v>0.77330038020873226</v>
      </c>
      <c r="M161" s="117">
        <f t="shared" si="54"/>
        <v>0.74373432778646642</v>
      </c>
      <c r="N161" s="117">
        <f t="shared" si="54"/>
        <v>3.1760606651486381</v>
      </c>
      <c r="O161" s="117">
        <f t="shared" si="54"/>
        <v>3.2657354730938475</v>
      </c>
      <c r="P161" s="117">
        <f t="shared" si="54"/>
        <v>5.2862182665468582</v>
      </c>
      <c r="Q161" s="117">
        <f t="shared" si="54"/>
        <v>4.2216774731526057</v>
      </c>
      <c r="R161" s="117">
        <f t="shared" ref="R161:V161" si="55">R162+R164+R166+R175</f>
        <v>4.5458131316034773</v>
      </c>
      <c r="S161" s="117">
        <f t="shared" si="55"/>
        <v>3.1653976973123221</v>
      </c>
      <c r="T161" s="117">
        <f t="shared" si="55"/>
        <v>3.2499940529653006</v>
      </c>
      <c r="U161" s="117">
        <f t="shared" si="55"/>
        <v>3.1562434252947558</v>
      </c>
      <c r="V161" s="117">
        <f t="shared" si="55"/>
        <v>4.2636765921891708</v>
      </c>
      <c r="W161" s="117">
        <f t="shared" ref="W161:Y161" si="56">W162+W164+W166+W175</f>
        <v>4.2436703321170528</v>
      </c>
      <c r="X161" s="117">
        <f t="shared" si="56"/>
        <v>3.5434127292221</v>
      </c>
      <c r="Y161" s="117">
        <f t="shared" si="56"/>
        <v>3.3828178246587979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4.8961483589970101E-2</v>
      </c>
      <c r="C162" s="122">
        <f t="shared" si="57"/>
        <v>6.2377466052542019E-2</v>
      </c>
      <c r="D162" s="122">
        <f t="shared" si="57"/>
        <v>7.5002317041175104E-2</v>
      </c>
      <c r="E162" s="122">
        <f t="shared" si="57"/>
        <v>0.10557561028717186</v>
      </c>
      <c r="F162" s="122">
        <f t="shared" si="57"/>
        <v>0.1438048895556463</v>
      </c>
      <c r="G162" s="122">
        <f t="shared" si="57"/>
        <v>0.15323366652890513</v>
      </c>
      <c r="H162" s="122">
        <f t="shared" si="57"/>
        <v>0.2761234733403129</v>
      </c>
      <c r="I162" s="122">
        <f t="shared" si="57"/>
        <v>0.47743985845342957</v>
      </c>
      <c r="J162" s="122">
        <f t="shared" si="57"/>
        <v>0.45070007783039046</v>
      </c>
      <c r="K162" s="122">
        <f t="shared" si="57"/>
        <v>0.54261579466874821</v>
      </c>
      <c r="L162" s="122">
        <f t="shared" si="57"/>
        <v>0.5528676231062094</v>
      </c>
      <c r="M162" s="122">
        <f t="shared" si="57"/>
        <v>0.44652075438372629</v>
      </c>
      <c r="N162" s="122">
        <f t="shared" si="57"/>
        <v>2.5863318162254392</v>
      </c>
      <c r="O162" s="122">
        <f t="shared" si="57"/>
        <v>2.4288476133129113</v>
      </c>
      <c r="P162" s="122">
        <f t="shared" si="57"/>
        <v>4.5183998207768301</v>
      </c>
      <c r="Q162" s="122">
        <f t="shared" si="57"/>
        <v>3.3684091214457235</v>
      </c>
      <c r="R162" s="122">
        <f t="shared" si="57"/>
        <v>3.6124835328546903</v>
      </c>
      <c r="S162" s="122">
        <f t="shared" si="57"/>
        <v>2.4142723295225892</v>
      </c>
      <c r="T162" s="122">
        <f t="shared" si="57"/>
        <v>2.4534790797211765</v>
      </c>
      <c r="U162" s="122">
        <f t="shared" si="57"/>
        <v>2.3822299227600037</v>
      </c>
      <c r="V162" s="122">
        <f t="shared" si="57"/>
        <v>3.3641486594077876</v>
      </c>
      <c r="W162" s="122">
        <f t="shared" si="57"/>
        <v>3.3101799207794036</v>
      </c>
      <c r="X162" s="122">
        <f t="shared" si="57"/>
        <v>2.7460257438682008</v>
      </c>
      <c r="Y162" s="122">
        <f t="shared" si="57"/>
        <v>2.5937059889676788</v>
      </c>
      <c r="DA162" s="130" t="s">
        <v>1723</v>
      </c>
    </row>
    <row r="163" spans="1:105" ht="12" customHeight="1" x14ac:dyDescent="0.25">
      <c r="A163" s="97" t="s">
        <v>53</v>
      </c>
      <c r="B163" s="33">
        <v>4.8961483589970101E-2</v>
      </c>
      <c r="C163" s="33">
        <v>6.2377466052542019E-2</v>
      </c>
      <c r="D163" s="33">
        <v>7.5002317041175104E-2</v>
      </c>
      <c r="E163" s="33">
        <v>0.10557561028717186</v>
      </c>
      <c r="F163" s="33">
        <v>0.1438048895556463</v>
      </c>
      <c r="G163" s="33">
        <v>0.15323366652890513</v>
      </c>
      <c r="H163" s="33">
        <v>0.2761234733403129</v>
      </c>
      <c r="I163" s="33">
        <v>0.47743985845342957</v>
      </c>
      <c r="J163" s="33">
        <v>0.45070007783039046</v>
      </c>
      <c r="K163" s="33">
        <v>0.54261579466874821</v>
      </c>
      <c r="L163" s="33">
        <v>0.5528676231062094</v>
      </c>
      <c r="M163" s="33">
        <v>0.44652075438372629</v>
      </c>
      <c r="N163" s="33">
        <v>2.5863318162254392</v>
      </c>
      <c r="O163" s="33">
        <v>2.4288476133129113</v>
      </c>
      <c r="P163" s="33">
        <v>4.5183998207768301</v>
      </c>
      <c r="Q163" s="33">
        <v>3.3684091214457235</v>
      </c>
      <c r="R163" s="33">
        <v>3.6124835328546903</v>
      </c>
      <c r="S163" s="33">
        <v>2.4142723295225892</v>
      </c>
      <c r="T163" s="33">
        <v>2.4534790797211765</v>
      </c>
      <c r="U163" s="33">
        <v>2.3822299227600037</v>
      </c>
      <c r="V163" s="33">
        <v>3.3641486594077876</v>
      </c>
      <c r="W163" s="33">
        <v>3.3101799207794036</v>
      </c>
      <c r="X163" s="33">
        <v>2.7460257438682008</v>
      </c>
      <c r="Y163" s="33">
        <v>2.5937059889676788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8.5470198568221612E-6</v>
      </c>
      <c r="K164" s="122">
        <f t="shared" si="58"/>
        <v>1.2879729683883057E-5</v>
      </c>
      <c r="L164" s="122">
        <f t="shared" si="58"/>
        <v>4.91853366111659E-5</v>
      </c>
      <c r="M164" s="122">
        <f t="shared" si="58"/>
        <v>4.5774582821010568E-5</v>
      </c>
      <c r="N164" s="122">
        <f t="shared" si="58"/>
        <v>1.045819670821202E-4</v>
      </c>
      <c r="O164" s="122">
        <f t="shared" si="58"/>
        <v>1.6242387252330204E-4</v>
      </c>
      <c r="P164" s="122">
        <f t="shared" si="58"/>
        <v>3.1311700243493199E-4</v>
      </c>
      <c r="Q164" s="122">
        <f t="shared" si="58"/>
        <v>2.6053750533188601E-4</v>
      </c>
      <c r="R164" s="122">
        <f t="shared" si="58"/>
        <v>2.7112601709525659E-4</v>
      </c>
      <c r="S164" s="122">
        <f t="shared" si="58"/>
        <v>2.7124745641617245E-4</v>
      </c>
      <c r="T164" s="122">
        <f t="shared" si="58"/>
        <v>3.7894707109622171E-4</v>
      </c>
      <c r="U164" s="122">
        <f t="shared" si="58"/>
        <v>2.7371736018282766E-4</v>
      </c>
      <c r="V164" s="122">
        <f t="shared" si="58"/>
        <v>2.7777210738333467E-4</v>
      </c>
      <c r="W164" s="122">
        <f t="shared" si="58"/>
        <v>5.0570455424256866E-4</v>
      </c>
      <c r="X164" s="122">
        <f t="shared" si="58"/>
        <v>4.7071687329081562E-4</v>
      </c>
      <c r="Y164" s="122">
        <f t="shared" si="58"/>
        <v>5.2014562033051782E-4</v>
      </c>
      <c r="DA164" s="130" t="s">
        <v>1725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8.5470198568221612E-6</v>
      </c>
      <c r="K165" s="98">
        <v>1.2879729683883057E-5</v>
      </c>
      <c r="L165" s="98">
        <v>4.91853366111659E-5</v>
      </c>
      <c r="M165" s="98">
        <v>4.5774582821010568E-5</v>
      </c>
      <c r="N165" s="98">
        <v>1.045819670821202E-4</v>
      </c>
      <c r="O165" s="98">
        <v>1.6242387252330204E-4</v>
      </c>
      <c r="P165" s="98">
        <v>3.1311700243493199E-4</v>
      </c>
      <c r="Q165" s="98">
        <v>2.6053750533188601E-4</v>
      </c>
      <c r="R165" s="98">
        <v>2.7112601709525659E-4</v>
      </c>
      <c r="S165" s="98">
        <v>2.7124745641617245E-4</v>
      </c>
      <c r="T165" s="98">
        <v>3.7894707109622171E-4</v>
      </c>
      <c r="U165" s="98">
        <v>2.7371736018282766E-4</v>
      </c>
      <c r="V165" s="98">
        <v>2.7777210738333467E-4</v>
      </c>
      <c r="W165" s="98">
        <v>5.0570455424256866E-4</v>
      </c>
      <c r="X165" s="98">
        <v>4.7071687329081562E-4</v>
      </c>
      <c r="Y165" s="98">
        <v>5.2014562033051782E-4</v>
      </c>
      <c r="DA165" s="63" t="s">
        <v>1726</v>
      </c>
    </row>
    <row r="166" spans="1:105" ht="12" customHeight="1" x14ac:dyDescent="0.25">
      <c r="A166" s="121" t="s">
        <v>55</v>
      </c>
      <c r="B166" s="122">
        <v>9.98611776365484E-3</v>
      </c>
      <c r="C166" s="122">
        <v>1.0831661091903453E-2</v>
      </c>
      <c r="D166" s="122">
        <v>1.461985704619617E-2</v>
      </c>
      <c r="E166" s="122">
        <v>2.0157875798873445E-2</v>
      </c>
      <c r="F166" s="122">
        <v>2.3959270902729719E-2</v>
      </c>
      <c r="G166" s="122">
        <v>3.5036586273967371E-2</v>
      </c>
      <c r="H166" s="122">
        <v>5.7557932759412712E-2</v>
      </c>
      <c r="I166" s="122">
        <v>7.9197920743533198E-2</v>
      </c>
      <c r="J166" s="122">
        <v>0.1250519837300654</v>
      </c>
      <c r="K166" s="122">
        <v>0.12013085465026377</v>
      </c>
      <c r="L166" s="122">
        <v>0.16586111437286102</v>
      </c>
      <c r="M166" s="122">
        <v>0.21876225935780716</v>
      </c>
      <c r="N166" s="122">
        <v>0.436773872340455</v>
      </c>
      <c r="O166" s="122">
        <v>0.63633593601809979</v>
      </c>
      <c r="P166" s="122">
        <v>0.56416421912822223</v>
      </c>
      <c r="Q166" s="122">
        <v>0.67165310805045386</v>
      </c>
      <c r="R166" s="122">
        <v>0.74051314353982767</v>
      </c>
      <c r="S166" s="122">
        <v>0.56866054610255234</v>
      </c>
      <c r="T166" s="122">
        <v>0.62172680113582635</v>
      </c>
      <c r="U166" s="122">
        <v>0.60693676001055885</v>
      </c>
      <c r="V166" s="122">
        <v>0.71110683525422169</v>
      </c>
      <c r="W166" s="122">
        <v>0.74397378320775798</v>
      </c>
      <c r="X166" s="122">
        <v>0.62417501265712261</v>
      </c>
      <c r="Y166" s="122">
        <v>0.57920913219405179</v>
      </c>
      <c r="DA166" s="130" t="s">
        <v>1727</v>
      </c>
    </row>
    <row r="167" spans="1:105" ht="12" customHeight="1" x14ac:dyDescent="0.25">
      <c r="A167" s="97" t="s">
        <v>124</v>
      </c>
      <c r="B167" s="98">
        <v>1.383234296691438E-3</v>
      </c>
      <c r="C167" s="98">
        <v>1.0082619037639715E-3</v>
      </c>
      <c r="D167" s="98">
        <v>8.140024817306303E-4</v>
      </c>
      <c r="E167" s="98">
        <v>8.5570530432658759E-4</v>
      </c>
      <c r="F167" s="98">
        <v>8.4546800986330369E-4</v>
      </c>
      <c r="G167" s="98">
        <v>1.1255967391432269E-3</v>
      </c>
      <c r="H167" s="98">
        <v>1.6549083965037099E-3</v>
      </c>
      <c r="I167" s="98">
        <v>1.7963267471855359E-3</v>
      </c>
      <c r="J167" s="98">
        <v>1.9884918268208932E-3</v>
      </c>
      <c r="K167" s="98">
        <v>1.961287101799655E-3</v>
      </c>
      <c r="L167" s="98">
        <v>3.820919499574226E-3</v>
      </c>
      <c r="M167" s="98">
        <v>5.0110255781220404E-3</v>
      </c>
      <c r="N167" s="98">
        <v>1.281153972888617E-2</v>
      </c>
      <c r="O167" s="98">
        <v>1.7752948755341367E-2</v>
      </c>
      <c r="P167" s="98">
        <v>1.9042991954188879E-2</v>
      </c>
      <c r="Q167" s="98">
        <v>1.5160502656999612E-2</v>
      </c>
      <c r="R167" s="98">
        <v>1.4832414545981536E-2</v>
      </c>
      <c r="S167" s="98">
        <v>1.5792508747797623E-2</v>
      </c>
      <c r="T167" s="98">
        <v>2.0141075256766904E-2</v>
      </c>
      <c r="U167" s="98">
        <v>2.0284146058713717E-2</v>
      </c>
      <c r="V167" s="98">
        <v>2.064565721369686E-2</v>
      </c>
      <c r="W167" s="98">
        <v>2.005363620959226E-2</v>
      </c>
      <c r="X167" s="98">
        <v>1.7976746892526273E-2</v>
      </c>
      <c r="Y167" s="98">
        <v>2.3441173159426853E-2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8.6028834669634024E-3</v>
      </c>
      <c r="C171" s="101">
        <v>9.8233991881394814E-3</v>
      </c>
      <c r="D171" s="101">
        <v>1.380585456446554E-2</v>
      </c>
      <c r="E171" s="101">
        <v>1.9302170494546859E-2</v>
      </c>
      <c r="F171" s="101">
        <v>2.3113802892866415E-2</v>
      </c>
      <c r="G171" s="101">
        <v>3.3910989534824146E-2</v>
      </c>
      <c r="H171" s="101">
        <v>5.5903024362909004E-2</v>
      </c>
      <c r="I171" s="101">
        <v>7.7401593996347662E-2</v>
      </c>
      <c r="J171" s="101">
        <v>0.1230634919032445</v>
      </c>
      <c r="K171" s="101">
        <v>0.11816956754846411</v>
      </c>
      <c r="L171" s="101">
        <v>0.1620401948732868</v>
      </c>
      <c r="M171" s="101">
        <v>0.21375123377968511</v>
      </c>
      <c r="N171" s="101">
        <v>0.42396233261156885</v>
      </c>
      <c r="O171" s="101">
        <v>0.6185829872627584</v>
      </c>
      <c r="P171" s="101">
        <v>0.54512122717403333</v>
      </c>
      <c r="Q171" s="101">
        <v>0.65649260539345422</v>
      </c>
      <c r="R171" s="101">
        <v>0.72568072899384617</v>
      </c>
      <c r="S171" s="101">
        <v>0.55286803735475476</v>
      </c>
      <c r="T171" s="101">
        <v>0.60158572587905945</v>
      </c>
      <c r="U171" s="101">
        <v>0.58665261395184509</v>
      </c>
      <c r="V171" s="101">
        <v>0.69046117804052487</v>
      </c>
      <c r="W171" s="101">
        <v>0.72392014699816576</v>
      </c>
      <c r="X171" s="101">
        <v>0.60619826576459634</v>
      </c>
      <c r="Y171" s="101">
        <v>0.55576795903462495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1735</v>
      </c>
    </row>
    <row r="175" spans="1:105" ht="12" customHeight="1" x14ac:dyDescent="0.25">
      <c r="A175" s="121" t="s">
        <v>54</v>
      </c>
      <c r="B175" s="122">
        <v>3.335605960397781E-3</v>
      </c>
      <c r="C175" s="122">
        <v>3.6875564063966137E-3</v>
      </c>
      <c r="D175" s="122">
        <v>5.2296899531765091E-3</v>
      </c>
      <c r="E175" s="122">
        <v>7.0524480873327289E-3</v>
      </c>
      <c r="F175" s="122">
        <v>9.7902173174349311E-3</v>
      </c>
      <c r="G175" s="122">
        <v>1.4303174216090949E-2</v>
      </c>
      <c r="H175" s="122">
        <v>2.1847192193528174E-2</v>
      </c>
      <c r="I175" s="122">
        <v>2.6558004691293408E-2</v>
      </c>
      <c r="J175" s="122">
        <v>3.4644543719146909E-2</v>
      </c>
      <c r="K175" s="122">
        <v>3.4539237074935503E-2</v>
      </c>
      <c r="L175" s="122">
        <v>5.4522457393050713E-2</v>
      </c>
      <c r="M175" s="122">
        <v>7.8405539462111956E-2</v>
      </c>
      <c r="N175" s="122">
        <v>0.15285039461566197</v>
      </c>
      <c r="O175" s="122">
        <v>0.20038949989031304</v>
      </c>
      <c r="P175" s="122">
        <v>0.20334110963937099</v>
      </c>
      <c r="Q175" s="122">
        <v>0.18135470615109667</v>
      </c>
      <c r="R175" s="122">
        <v>0.19254532919186373</v>
      </c>
      <c r="S175" s="122">
        <v>0.18219357423076396</v>
      </c>
      <c r="T175" s="122">
        <v>0.1744092250372018</v>
      </c>
      <c r="U175" s="122">
        <v>0.16680302516401041</v>
      </c>
      <c r="V175" s="122">
        <v>0.18814332541977882</v>
      </c>
      <c r="W175" s="122">
        <v>0.18901092357564839</v>
      </c>
      <c r="X175" s="122">
        <v>0.17274125582348568</v>
      </c>
      <c r="Y175" s="122">
        <v>0.2093825578767371</v>
      </c>
      <c r="DA175" s="130" t="s">
        <v>1736</v>
      </c>
    </row>
    <row r="176" spans="1:105" ht="12" customHeight="1" x14ac:dyDescent="0.25">
      <c r="A176" s="97" t="s">
        <v>50</v>
      </c>
      <c r="B176" s="98">
        <v>2.8531145526079745E-3</v>
      </c>
      <c r="C176" s="98">
        <v>2.9690052141725259E-3</v>
      </c>
      <c r="D176" s="98">
        <v>3.8448034856364485E-3</v>
      </c>
      <c r="E176" s="98">
        <v>4.9101525709476512E-3</v>
      </c>
      <c r="F176" s="98">
        <v>7.0422810882392198E-3</v>
      </c>
      <c r="G176" s="98">
        <v>1.0351599978411626E-2</v>
      </c>
      <c r="H176" s="98">
        <v>1.4938428239958007E-2</v>
      </c>
      <c r="I176" s="98">
        <v>1.5959737239739018E-2</v>
      </c>
      <c r="J176" s="98">
        <v>1.7123526868112957E-2</v>
      </c>
      <c r="K176" s="98">
        <v>1.7710558656473932E-2</v>
      </c>
      <c r="L176" s="98">
        <v>3.3713112876152362E-2</v>
      </c>
      <c r="M176" s="98">
        <v>5.3344483070841386E-2</v>
      </c>
      <c r="N176" s="98">
        <v>0.10503666976641221</v>
      </c>
      <c r="O176" s="98">
        <v>0.1319102174057997</v>
      </c>
      <c r="P176" s="98">
        <v>0.14360336411005656</v>
      </c>
      <c r="Q176" s="98">
        <v>0.11176568083625853</v>
      </c>
      <c r="R176" s="98">
        <v>0.11347365667894078</v>
      </c>
      <c r="S176" s="98">
        <v>0.12364382559364459</v>
      </c>
      <c r="T176" s="98">
        <v>0.11153821453252094</v>
      </c>
      <c r="U176" s="98">
        <v>0.10147709519804757</v>
      </c>
      <c r="V176" s="98">
        <v>0.110995928352144</v>
      </c>
      <c r="W176" s="98">
        <v>0.11162198356962984</v>
      </c>
      <c r="X176" s="98">
        <v>0.10456094892834761</v>
      </c>
      <c r="Y176" s="98">
        <v>0.14660571593009247</v>
      </c>
      <c r="DA176" s="63" t="s">
        <v>1737</v>
      </c>
    </row>
    <row r="177" spans="1:105" ht="12" customHeight="1" x14ac:dyDescent="0.25">
      <c r="A177" s="109" t="s">
        <v>120</v>
      </c>
      <c r="B177" s="33">
        <v>4.8249140778980652E-4</v>
      </c>
      <c r="C177" s="33">
        <v>7.1855119222408767E-4</v>
      </c>
      <c r="D177" s="33">
        <v>1.3848864675400608E-3</v>
      </c>
      <c r="E177" s="33">
        <v>2.1422955163850773E-3</v>
      </c>
      <c r="F177" s="33">
        <v>2.7479362291957109E-3</v>
      </c>
      <c r="G177" s="33">
        <v>3.9515742376793226E-3</v>
      </c>
      <c r="H177" s="33">
        <v>6.9087639535701691E-3</v>
      </c>
      <c r="I177" s="33">
        <v>1.0598267451554389E-2</v>
      </c>
      <c r="J177" s="33">
        <v>1.7521016851033952E-2</v>
      </c>
      <c r="K177" s="33">
        <v>1.6828678418461567E-2</v>
      </c>
      <c r="L177" s="33">
        <v>2.0809344516898354E-2</v>
      </c>
      <c r="M177" s="33">
        <v>2.5061056391270563E-2</v>
      </c>
      <c r="N177" s="33">
        <v>4.781372484924977E-2</v>
      </c>
      <c r="O177" s="33">
        <v>6.8479282484513349E-2</v>
      </c>
      <c r="P177" s="33">
        <v>5.9737745529314441E-2</v>
      </c>
      <c r="Q177" s="33">
        <v>6.9589025314838154E-2</v>
      </c>
      <c r="R177" s="33">
        <v>7.9071672512922936E-2</v>
      </c>
      <c r="S177" s="33">
        <v>5.8549748637119377E-2</v>
      </c>
      <c r="T177" s="33">
        <v>6.2871010504680858E-2</v>
      </c>
      <c r="U177" s="33">
        <v>6.5325929965962842E-2</v>
      </c>
      <c r="V177" s="33">
        <v>7.7147397067634821E-2</v>
      </c>
      <c r="W177" s="33">
        <v>7.738894000601855E-2</v>
      </c>
      <c r="X177" s="33">
        <v>6.8180306895138071E-2</v>
      </c>
      <c r="Y177" s="33">
        <v>6.2776841946644638E-2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8.8183043480408667</v>
      </c>
      <c r="C3" s="117">
        <f t="shared" si="0"/>
        <v>20.347447801247121</v>
      </c>
      <c r="D3" s="117">
        <f t="shared" si="0"/>
        <v>13.500839150715132</v>
      </c>
      <c r="E3" s="117">
        <f t="shared" si="0"/>
        <v>12.524385489417444</v>
      </c>
      <c r="F3" s="117">
        <f t="shared" si="0"/>
        <v>12.459532655832726</v>
      </c>
      <c r="G3" s="117">
        <f t="shared" si="0"/>
        <v>14.818118668434233</v>
      </c>
      <c r="H3" s="117">
        <f t="shared" si="0"/>
        <v>13.028077555610912</v>
      </c>
      <c r="I3" s="117">
        <f t="shared" si="0"/>
        <v>13.039481078388743</v>
      </c>
      <c r="J3" s="117">
        <f t="shared" si="0"/>
        <v>13.530580618708351</v>
      </c>
      <c r="K3" s="117">
        <f t="shared" si="0"/>
        <v>13.452812706142225</v>
      </c>
      <c r="L3" s="117">
        <f t="shared" si="0"/>
        <v>17.52352000127653</v>
      </c>
      <c r="M3" s="117">
        <f t="shared" si="0"/>
        <v>16.185216840831536</v>
      </c>
      <c r="N3" s="117">
        <f t="shared" si="0"/>
        <v>10.304052429130012</v>
      </c>
      <c r="O3" s="117">
        <f t="shared" si="0"/>
        <v>9.5603675754656638</v>
      </c>
      <c r="P3" s="117">
        <f t="shared" si="0"/>
        <v>9.4221958106166834</v>
      </c>
      <c r="Q3" s="117">
        <f t="shared" si="0"/>
        <v>9.0506582576083936</v>
      </c>
      <c r="R3" s="117">
        <f t="shared" ref="R3:V3" si="1">R4+R7+R9+R19</f>
        <v>8.9953874879537388</v>
      </c>
      <c r="S3" s="117">
        <f t="shared" si="1"/>
        <v>7.2895543933973377</v>
      </c>
      <c r="T3" s="117">
        <f t="shared" si="1"/>
        <v>4.9725492025716154</v>
      </c>
      <c r="U3" s="117">
        <f t="shared" si="1"/>
        <v>3.4776969087588991</v>
      </c>
      <c r="V3" s="117">
        <f t="shared" si="1"/>
        <v>1.0992573823936596</v>
      </c>
      <c r="W3" s="117">
        <f t="shared" ref="W3:Y3" si="2">W4+W7+W9+W19</f>
        <v>0.996007784303792</v>
      </c>
      <c r="X3" s="117">
        <f t="shared" si="2"/>
        <v>0.94479265443433857</v>
      </c>
      <c r="Y3" s="117">
        <f t="shared" si="2"/>
        <v>0.89196974568751808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6.6514453516290635</v>
      </c>
      <c r="C4" s="122">
        <f t="shared" si="3"/>
        <v>17.247968814228386</v>
      </c>
      <c r="D4" s="122">
        <f t="shared" si="3"/>
        <v>10.964993881904332</v>
      </c>
      <c r="E4" s="122">
        <f t="shared" si="3"/>
        <v>10.111371014498834</v>
      </c>
      <c r="F4" s="122">
        <f t="shared" si="3"/>
        <v>10.07586207984401</v>
      </c>
      <c r="G4" s="122">
        <f t="shared" si="3"/>
        <v>12.158351663260728</v>
      </c>
      <c r="H4" s="122">
        <f t="shared" si="3"/>
        <v>10.481151816973041</v>
      </c>
      <c r="I4" s="122">
        <f t="shared" si="3"/>
        <v>10.512628050076652</v>
      </c>
      <c r="J4" s="122">
        <f t="shared" si="3"/>
        <v>10.608575684336026</v>
      </c>
      <c r="K4" s="122">
        <f t="shared" si="3"/>
        <v>10.744136515770599</v>
      </c>
      <c r="L4" s="122">
        <f t="shared" si="3"/>
        <v>14.226205704460222</v>
      </c>
      <c r="M4" s="122">
        <f t="shared" si="3"/>
        <v>13.499015132298844</v>
      </c>
      <c r="N4" s="122">
        <f t="shared" si="3"/>
        <v>7.9954904870672658</v>
      </c>
      <c r="O4" s="122">
        <f t="shared" si="3"/>
        <v>7.3763424130224324</v>
      </c>
      <c r="P4" s="122">
        <f t="shared" si="3"/>
        <v>7.4544454429642206</v>
      </c>
      <c r="Q4" s="122">
        <f t="shared" si="3"/>
        <v>6.9929063834768082</v>
      </c>
      <c r="R4" s="122">
        <f t="shared" ref="R4:V4" si="4">SUM(R5:R6)</f>
        <v>6.8906953870756382</v>
      </c>
      <c r="S4" s="122">
        <f t="shared" si="4"/>
        <v>5.8488740502828493</v>
      </c>
      <c r="T4" s="122">
        <f t="shared" si="4"/>
        <v>3.9320739109759457</v>
      </c>
      <c r="U4" s="122">
        <f t="shared" si="4"/>
        <v>2.7900621230659741</v>
      </c>
      <c r="V4" s="122">
        <f t="shared" si="4"/>
        <v>0.76736531847825062</v>
      </c>
      <c r="W4" s="122">
        <f t="shared" ref="W4:Y4" si="5">SUM(W5:W6)</f>
        <v>0.74194260800394152</v>
      </c>
      <c r="X4" s="122">
        <f t="shared" si="5"/>
        <v>0.74160335071460426</v>
      </c>
      <c r="Y4" s="122">
        <f t="shared" si="5"/>
        <v>0.69252583760317421</v>
      </c>
      <c r="DA4" s="130" t="s">
        <v>1741</v>
      </c>
    </row>
    <row r="5" spans="1:105" ht="12" customHeight="1" x14ac:dyDescent="0.25">
      <c r="A5" s="97" t="s">
        <v>51</v>
      </c>
      <c r="B5" s="98">
        <v>6.5906536677290513</v>
      </c>
      <c r="C5" s="98">
        <v>17.093007331777709</v>
      </c>
      <c r="D5" s="98">
        <v>10.869552789371463</v>
      </c>
      <c r="E5" s="98">
        <v>10.024947031928324</v>
      </c>
      <c r="F5" s="98">
        <v>9.9919885685775007</v>
      </c>
      <c r="G5" s="98">
        <v>12.058536004135382</v>
      </c>
      <c r="H5" s="98">
        <v>10.396714974637854</v>
      </c>
      <c r="I5" s="98">
        <v>10.429693960804199</v>
      </c>
      <c r="J5" s="98">
        <v>10.525514585011553</v>
      </c>
      <c r="K5" s="98">
        <v>10.660480093636613</v>
      </c>
      <c r="L5" s="98">
        <v>14.120059223072598</v>
      </c>
      <c r="M5" s="98">
        <v>13.397915025253534</v>
      </c>
      <c r="N5" s="98">
        <v>7.936055770909074</v>
      </c>
      <c r="O5" s="98">
        <v>7.3220102030880581</v>
      </c>
      <c r="P5" s="98">
        <v>7.4001408579576315</v>
      </c>
      <c r="Q5" s="98">
        <v>6.942483393226202</v>
      </c>
      <c r="R5" s="98">
        <v>6.8415301771019497</v>
      </c>
      <c r="S5" s="98">
        <v>5.8076603319542413</v>
      </c>
      <c r="T5" s="98">
        <v>3.9045182662090538</v>
      </c>
      <c r="U5" s="98">
        <v>2.7705435626718815</v>
      </c>
      <c r="V5" s="98">
        <v>0.76199237580959378</v>
      </c>
      <c r="W5" s="98">
        <v>0.73677592116794699</v>
      </c>
      <c r="X5" s="98">
        <v>0.73642664192530449</v>
      </c>
      <c r="Y5" s="98">
        <v>0.68761979896147118</v>
      </c>
      <c r="DA5" s="63" t="s">
        <v>1742</v>
      </c>
    </row>
    <row r="6" spans="1:105" ht="12" customHeight="1" x14ac:dyDescent="0.25">
      <c r="A6" s="97" t="s">
        <v>53</v>
      </c>
      <c r="B6" s="98">
        <v>6.0791683900011807E-2</v>
      </c>
      <c r="C6" s="98">
        <v>0.1549614824506762</v>
      </c>
      <c r="D6" s="98">
        <v>9.5441092532869254E-2</v>
      </c>
      <c r="E6" s="98">
        <v>8.6423982570509497E-2</v>
      </c>
      <c r="F6" s="98">
        <v>8.3873511266508577E-2</v>
      </c>
      <c r="G6" s="98">
        <v>9.9815659125345124E-2</v>
      </c>
      <c r="H6" s="98">
        <v>8.4436842335186876E-2</v>
      </c>
      <c r="I6" s="98">
        <v>8.2934089272451703E-2</v>
      </c>
      <c r="J6" s="98">
        <v>8.3061099324472615E-2</v>
      </c>
      <c r="K6" s="98">
        <v>8.3656422133985428E-2</v>
      </c>
      <c r="L6" s="98">
        <v>0.10614648138762299</v>
      </c>
      <c r="M6" s="98">
        <v>0.10110010704530999</v>
      </c>
      <c r="N6" s="98">
        <v>5.9434716158191937E-2</v>
      </c>
      <c r="O6" s="98">
        <v>5.4332209934374022E-2</v>
      </c>
      <c r="P6" s="98">
        <v>5.4304585006589356E-2</v>
      </c>
      <c r="Q6" s="98">
        <v>5.042299025060655E-2</v>
      </c>
      <c r="R6" s="98">
        <v>4.916520997368834E-2</v>
      </c>
      <c r="S6" s="98">
        <v>4.1213718328608095E-2</v>
      </c>
      <c r="T6" s="98">
        <v>2.755564476689179E-2</v>
      </c>
      <c r="U6" s="98">
        <v>1.9518560394092388E-2</v>
      </c>
      <c r="V6" s="98">
        <v>5.3729426686568091E-3</v>
      </c>
      <c r="W6" s="98">
        <v>5.1666868359945698E-3</v>
      </c>
      <c r="X6" s="98">
        <v>5.1767087892997353E-3</v>
      </c>
      <c r="Y6" s="98">
        <v>4.906038641703081E-3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2.0167391127337324E-5</v>
      </c>
      <c r="C7" s="122">
        <f t="shared" si="6"/>
        <v>2.6321480839867019E-5</v>
      </c>
      <c r="D7" s="122">
        <f t="shared" si="6"/>
        <v>1.6419449357383446E-5</v>
      </c>
      <c r="E7" s="122">
        <f t="shared" si="6"/>
        <v>1.4829373306004806E-5</v>
      </c>
      <c r="F7" s="122">
        <f t="shared" si="6"/>
        <v>2.6602489519960781E-5</v>
      </c>
      <c r="G7" s="122">
        <f t="shared" si="6"/>
        <v>4.1850849241705917E-5</v>
      </c>
      <c r="H7" s="122">
        <f t="shared" si="6"/>
        <v>2.4620982553384918E-4</v>
      </c>
      <c r="I7" s="122">
        <f t="shared" si="6"/>
        <v>3.6989423417958664E-4</v>
      </c>
      <c r="J7" s="122">
        <f t="shared" si="6"/>
        <v>6.1603767539937407E-4</v>
      </c>
      <c r="K7" s="122">
        <f t="shared" si="6"/>
        <v>8.1301775196480203E-4</v>
      </c>
      <c r="L7" s="122">
        <f t="shared" si="6"/>
        <v>2.4712567896430586E-3</v>
      </c>
      <c r="M7" s="122">
        <f t="shared" si="6"/>
        <v>1.4349524373846788E-3</v>
      </c>
      <c r="N7" s="122">
        <f t="shared" si="6"/>
        <v>1.582418675821633E-3</v>
      </c>
      <c r="O7" s="122">
        <f t="shared" si="6"/>
        <v>1.4059596695339392E-3</v>
      </c>
      <c r="P7" s="122">
        <f t="shared" si="6"/>
        <v>1.7447034499452159E-3</v>
      </c>
      <c r="Q7" s="122">
        <f t="shared" si="6"/>
        <v>1.1318241077232173E-3</v>
      </c>
      <c r="R7" s="122">
        <f t="shared" si="6"/>
        <v>9.9103198317881686E-4</v>
      </c>
      <c r="S7" s="122">
        <f t="shared" si="6"/>
        <v>8.3406378132267584E-4</v>
      </c>
      <c r="T7" s="122">
        <f t="shared" si="6"/>
        <v>8.2089304004253759E-4</v>
      </c>
      <c r="U7" s="122">
        <f t="shared" si="6"/>
        <v>4.0485213276419247E-4</v>
      </c>
      <c r="V7" s="122">
        <f t="shared" si="6"/>
        <v>2.7561633654394756E-4</v>
      </c>
      <c r="W7" s="122">
        <f t="shared" si="6"/>
        <v>3.2657482606649873E-4</v>
      </c>
      <c r="X7" s="122">
        <f t="shared" si="6"/>
        <v>1.8510760584454711E-4</v>
      </c>
      <c r="Y7" s="122">
        <f t="shared" si="6"/>
        <v>1.0869691040559173E-4</v>
      </c>
      <c r="DA7" s="130" t="s">
        <v>1744</v>
      </c>
    </row>
    <row r="8" spans="1:105" ht="12" customHeight="1" x14ac:dyDescent="0.25">
      <c r="A8" s="97" t="s">
        <v>53</v>
      </c>
      <c r="B8" s="98">
        <v>2.0167391127337324E-5</v>
      </c>
      <c r="C8" s="98">
        <v>2.6321480839867019E-5</v>
      </c>
      <c r="D8" s="98">
        <v>1.6419449357383446E-5</v>
      </c>
      <c r="E8" s="98">
        <v>1.4829373306004806E-5</v>
      </c>
      <c r="F8" s="98">
        <v>2.6602489519960781E-5</v>
      </c>
      <c r="G8" s="98">
        <v>4.1850849241705917E-5</v>
      </c>
      <c r="H8" s="98">
        <v>2.4620982553384918E-4</v>
      </c>
      <c r="I8" s="98">
        <v>3.6989423417958664E-4</v>
      </c>
      <c r="J8" s="98">
        <v>6.1603767539937407E-4</v>
      </c>
      <c r="K8" s="98">
        <v>8.1301775196480203E-4</v>
      </c>
      <c r="L8" s="98">
        <v>2.4712567896430586E-3</v>
      </c>
      <c r="M8" s="98">
        <v>1.4349524373846788E-3</v>
      </c>
      <c r="N8" s="98">
        <v>1.582418675821633E-3</v>
      </c>
      <c r="O8" s="98">
        <v>1.4059596695339392E-3</v>
      </c>
      <c r="P8" s="98">
        <v>1.7447034499452159E-3</v>
      </c>
      <c r="Q8" s="98">
        <v>1.1318241077232173E-3</v>
      </c>
      <c r="R8" s="98">
        <v>9.9103198317881686E-4</v>
      </c>
      <c r="S8" s="98">
        <v>8.3406378132267584E-4</v>
      </c>
      <c r="T8" s="98">
        <v>8.2089304004253759E-4</v>
      </c>
      <c r="U8" s="98">
        <v>4.0485213276419247E-4</v>
      </c>
      <c r="V8" s="98">
        <v>2.7561633654394756E-4</v>
      </c>
      <c r="W8" s="98">
        <v>3.2657482606649873E-4</v>
      </c>
      <c r="X8" s="98">
        <v>1.8510760584454711E-4</v>
      </c>
      <c r="Y8" s="98">
        <v>1.0869691040559173E-4</v>
      </c>
      <c r="DA8" s="63" t="s">
        <v>1745</v>
      </c>
    </row>
    <row r="9" spans="1:105" ht="12" customHeight="1" x14ac:dyDescent="0.25">
      <c r="A9" s="121" t="s">
        <v>55</v>
      </c>
      <c r="B9" s="122">
        <v>1.5256569542634244</v>
      </c>
      <c r="C9" s="122">
        <v>2.469177137584865</v>
      </c>
      <c r="D9" s="122">
        <v>1.8647439347514867</v>
      </c>
      <c r="E9" s="122">
        <v>1.7392455921028767</v>
      </c>
      <c r="F9" s="122">
        <v>1.7015103283965289</v>
      </c>
      <c r="G9" s="122">
        <v>1.9632051492591986</v>
      </c>
      <c r="H9" s="122">
        <v>1.8288976575935036</v>
      </c>
      <c r="I9" s="122">
        <v>1.8828183809038701</v>
      </c>
      <c r="J9" s="122">
        <v>2.1659442205866188</v>
      </c>
      <c r="K9" s="122">
        <v>2.0225668507284187</v>
      </c>
      <c r="L9" s="122">
        <v>2.5608038755036517</v>
      </c>
      <c r="M9" s="122">
        <v>2.0428498629308001</v>
      </c>
      <c r="N9" s="122">
        <v>1.7043889617493009</v>
      </c>
      <c r="O9" s="122">
        <v>1.6541129796790583</v>
      </c>
      <c r="P9" s="122">
        <v>1.4815853892919273</v>
      </c>
      <c r="Q9" s="122">
        <v>1.61199332187525</v>
      </c>
      <c r="R9" s="122">
        <v>1.6742853137905467</v>
      </c>
      <c r="S9" s="122">
        <v>1.1180826119349643</v>
      </c>
      <c r="T9" s="122">
        <v>0.82399465781189996</v>
      </c>
      <c r="U9" s="122">
        <v>0.5549339029330963</v>
      </c>
      <c r="V9" s="122">
        <v>0.24841758535843575</v>
      </c>
      <c r="W9" s="122">
        <v>0.19973236176986914</v>
      </c>
      <c r="X9" s="122">
        <v>0.16277087403014773</v>
      </c>
      <c r="Y9" s="122">
        <v>0.15088962642693379</v>
      </c>
      <c r="DA9" s="130" t="s">
        <v>1746</v>
      </c>
    </row>
    <row r="10" spans="1:105" ht="12" customHeight="1" x14ac:dyDescent="0.25">
      <c r="A10" s="97" t="s">
        <v>143</v>
      </c>
      <c r="B10" s="98">
        <v>0.75435996117090265</v>
      </c>
      <c r="C10" s="98">
        <v>1.7783779446133636</v>
      </c>
      <c r="D10" s="98">
        <v>1.2180865646459198</v>
      </c>
      <c r="E10" s="98">
        <v>1.1406844806282037</v>
      </c>
      <c r="F10" s="98">
        <v>1.2280903715179752</v>
      </c>
      <c r="G10" s="98">
        <v>1.4968625634394805</v>
      </c>
      <c r="H10" s="98">
        <v>1.3522995747220998</v>
      </c>
      <c r="I10" s="98">
        <v>1.4138092257947203</v>
      </c>
      <c r="J10" s="98">
        <v>1.4568405850513866</v>
      </c>
      <c r="K10" s="98">
        <v>1.4536691196239737</v>
      </c>
      <c r="L10" s="98">
        <v>1.9899363655749793</v>
      </c>
      <c r="M10" s="98">
        <v>1.4800737297232074</v>
      </c>
      <c r="N10" s="98">
        <v>0.98510317137537162</v>
      </c>
      <c r="O10" s="98">
        <v>0.95023974808272049</v>
      </c>
      <c r="P10" s="98">
        <v>0.91759767707372653</v>
      </c>
      <c r="Q10" s="98">
        <v>0.93312672790745255</v>
      </c>
      <c r="R10" s="98">
        <v>0.99135181858476007</v>
      </c>
      <c r="S10" s="98">
        <v>0.66691582366440694</v>
      </c>
      <c r="T10" s="98">
        <v>0.47556190895403833</v>
      </c>
      <c r="U10" s="98">
        <v>0.33524109242685862</v>
      </c>
      <c r="V10" s="98">
        <v>0.11397711351863492</v>
      </c>
      <c r="W10" s="98">
        <v>0.11352884300748739</v>
      </c>
      <c r="X10" s="98">
        <v>0.10374857935386403</v>
      </c>
      <c r="Y10" s="98">
        <v>9.0420952765262047E-2</v>
      </c>
      <c r="DA10" s="63" t="s">
        <v>1747</v>
      </c>
    </row>
    <row r="11" spans="1:105" ht="12" customHeight="1" x14ac:dyDescent="0.25">
      <c r="A11" s="97" t="s">
        <v>124</v>
      </c>
      <c r="B11" s="98">
        <v>9.016410128033317E-2</v>
      </c>
      <c r="C11" s="98">
        <v>6.9579709268055789E-2</v>
      </c>
      <c r="D11" s="98">
        <v>5.9152032939008052E-2</v>
      </c>
      <c r="E11" s="98">
        <v>5.0831158128043577E-2</v>
      </c>
      <c r="F11" s="98">
        <v>3.9856212695645543E-2</v>
      </c>
      <c r="G11" s="98">
        <v>3.252205714660357E-2</v>
      </c>
      <c r="H11" s="98">
        <v>2.2004775439150109E-2</v>
      </c>
      <c r="I11" s="98">
        <v>1.4910907043276659E-2</v>
      </c>
      <c r="J11" s="98">
        <v>1.5027110160205887E-2</v>
      </c>
      <c r="K11" s="98">
        <v>1.2486673779347033E-2</v>
      </c>
      <c r="L11" s="98">
        <v>1.2509390578940923E-2</v>
      </c>
      <c r="M11" s="98">
        <v>1.3962792990388289E-2</v>
      </c>
      <c r="N11" s="98">
        <v>1.9667194093208745E-2</v>
      </c>
      <c r="O11" s="98">
        <v>1.682538037563381E-2</v>
      </c>
      <c r="P11" s="98">
        <v>1.7460600628250666E-2</v>
      </c>
      <c r="Q11" s="98">
        <v>1.3526203194360384E-2</v>
      </c>
      <c r="R11" s="98">
        <v>1.271527616879544E-2</v>
      </c>
      <c r="S11" s="98">
        <v>1.1986401536729467E-2</v>
      </c>
      <c r="T11" s="98">
        <v>6.7982649511507173E-3</v>
      </c>
      <c r="U11" s="98">
        <v>4.6332259859942007E-3</v>
      </c>
      <c r="V11" s="98">
        <v>1.3133138756721212E-3</v>
      </c>
      <c r="W11" s="98">
        <v>1.2697658458571972E-3</v>
      </c>
      <c r="X11" s="98">
        <v>7.3174294780713905E-4</v>
      </c>
      <c r="Y11" s="98">
        <v>2.3251977642067875E-3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0.68113289181218861</v>
      </c>
      <c r="C15" s="101">
        <v>0.62121948370344571</v>
      </c>
      <c r="D15" s="101">
        <v>0.58750533716655873</v>
      </c>
      <c r="E15" s="101">
        <v>0.54772995334662933</v>
      </c>
      <c r="F15" s="101">
        <v>0.43356374418290816</v>
      </c>
      <c r="G15" s="101">
        <v>0.43382052867311444</v>
      </c>
      <c r="H15" s="101">
        <v>0.45459330743225357</v>
      </c>
      <c r="I15" s="101">
        <v>0.45409824806587318</v>
      </c>
      <c r="J15" s="101">
        <v>0.69407652537502629</v>
      </c>
      <c r="K15" s="101">
        <v>0.55641105732509777</v>
      </c>
      <c r="L15" s="101">
        <v>0.55835811934973179</v>
      </c>
      <c r="M15" s="101">
        <v>0.54881334021720451</v>
      </c>
      <c r="N15" s="101">
        <v>0.69961859628072054</v>
      </c>
      <c r="O15" s="101">
        <v>0.68704785122070411</v>
      </c>
      <c r="P15" s="101">
        <v>0.54652711158995015</v>
      </c>
      <c r="Q15" s="101">
        <v>0.66534039077343698</v>
      </c>
      <c r="R15" s="101">
        <v>0.67021821903699119</v>
      </c>
      <c r="S15" s="101">
        <v>0.43918038673382775</v>
      </c>
      <c r="T15" s="101">
        <v>0.34163448390671086</v>
      </c>
      <c r="U15" s="101">
        <v>0.21505958452024346</v>
      </c>
      <c r="V15" s="101">
        <v>0.13312715796412872</v>
      </c>
      <c r="W15" s="101">
        <v>8.4933752916524566E-2</v>
      </c>
      <c r="X15" s="101">
        <v>5.8290551728476539E-2</v>
      </c>
      <c r="Y15" s="101">
        <v>5.8143475897464957E-2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0.6411818747572513</v>
      </c>
      <c r="C19" s="122">
        <v>0.63027552795303032</v>
      </c>
      <c r="D19" s="122">
        <v>0.67108491460995379</v>
      </c>
      <c r="E19" s="122">
        <v>0.67375405344242711</v>
      </c>
      <c r="F19" s="122">
        <v>0.68213364510266827</v>
      </c>
      <c r="G19" s="122">
        <v>0.69652000506506473</v>
      </c>
      <c r="H19" s="122">
        <v>0.71778187121883485</v>
      </c>
      <c r="I19" s="122">
        <v>0.64366475317404159</v>
      </c>
      <c r="J19" s="122">
        <v>0.75544467611030552</v>
      </c>
      <c r="K19" s="122">
        <v>0.68529632189124423</v>
      </c>
      <c r="L19" s="122">
        <v>0.73403916452300955</v>
      </c>
      <c r="M19" s="122">
        <v>0.64191689316450584</v>
      </c>
      <c r="N19" s="122">
        <v>0.60259056163762237</v>
      </c>
      <c r="O19" s="122">
        <v>0.52850622309464024</v>
      </c>
      <c r="P19" s="122">
        <v>0.48442027491059092</v>
      </c>
      <c r="Q19" s="122">
        <v>0.44462672814861343</v>
      </c>
      <c r="R19" s="122">
        <v>0.42941575510437657</v>
      </c>
      <c r="S19" s="122">
        <v>0.32176366739820128</v>
      </c>
      <c r="T19" s="122">
        <v>0.2156597407437269</v>
      </c>
      <c r="U19" s="122">
        <v>0.13229603062706485</v>
      </c>
      <c r="V19" s="122">
        <v>8.3198862220429215E-2</v>
      </c>
      <c r="W19" s="122">
        <v>5.4006239703914993E-2</v>
      </c>
      <c r="X19" s="122">
        <v>4.0233322083742085E-2</v>
      </c>
      <c r="Y19" s="122">
        <v>4.8445584747004472E-2</v>
      </c>
      <c r="DA19" s="130" t="s">
        <v>1756</v>
      </c>
    </row>
    <row r="20" spans="1:105" ht="12" customHeight="1" x14ac:dyDescent="0.25">
      <c r="A20" s="97" t="s">
        <v>51</v>
      </c>
      <c r="B20" s="98">
        <v>1.3494818287474876E-3</v>
      </c>
      <c r="C20" s="98">
        <v>3.3178809856834711E-3</v>
      </c>
      <c r="D20" s="98">
        <v>2.336875043178394E-3</v>
      </c>
      <c r="E20" s="98">
        <v>2.0187982734463919E-3</v>
      </c>
      <c r="F20" s="98">
        <v>2.1181196045877014E-3</v>
      </c>
      <c r="G20" s="98">
        <v>2.3320045659856168E-3</v>
      </c>
      <c r="H20" s="98">
        <v>1.9677814140685013E-3</v>
      </c>
      <c r="I20" s="98">
        <v>1.9659474303203601E-3</v>
      </c>
      <c r="J20" s="98">
        <v>1.9054822344338786E-3</v>
      </c>
      <c r="K20" s="98">
        <v>1.9755602900957724E-3</v>
      </c>
      <c r="L20" s="98">
        <v>3.2745870123092784E-3</v>
      </c>
      <c r="M20" s="98">
        <v>2.9152272712735642E-3</v>
      </c>
      <c r="N20" s="98">
        <v>1.8195073149677109E-3</v>
      </c>
      <c r="O20" s="98">
        <v>1.6674976476711472E-3</v>
      </c>
      <c r="P20" s="98">
        <v>1.6816748445704045E-3</v>
      </c>
      <c r="Q20" s="98">
        <v>1.6681100409111161E-3</v>
      </c>
      <c r="R20" s="98">
        <v>1.6554216532905781E-3</v>
      </c>
      <c r="S20" s="98">
        <v>1.3380113286401564E-3</v>
      </c>
      <c r="T20" s="98">
        <v>1.0179751565296778E-3</v>
      </c>
      <c r="U20" s="98">
        <v>6.8537295017588953E-4</v>
      </c>
      <c r="V20" s="98">
        <v>7.4712494207908428E-4</v>
      </c>
      <c r="W20" s="98">
        <v>6.7670218257568759E-4</v>
      </c>
      <c r="X20" s="98">
        <v>3.3950903444547343E-4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0.52354199453082895</v>
      </c>
      <c r="C21" s="98">
        <v>0.49225467253386013</v>
      </c>
      <c r="D21" s="98">
        <v>0.49687636900254467</v>
      </c>
      <c r="E21" s="98">
        <v>0.47687283596154501</v>
      </c>
      <c r="F21" s="98">
        <v>0.48840914087747561</v>
      </c>
      <c r="G21" s="98">
        <v>0.4876979183398053</v>
      </c>
      <c r="H21" s="98">
        <v>0.46369937103081688</v>
      </c>
      <c r="I21" s="98">
        <v>0.38711134220710369</v>
      </c>
      <c r="J21" s="98">
        <v>0.37298583555731363</v>
      </c>
      <c r="K21" s="98">
        <v>0.33555702125386888</v>
      </c>
      <c r="L21" s="98">
        <v>0.35695948255290277</v>
      </c>
      <c r="M21" s="98">
        <v>0.36092639380600333</v>
      </c>
      <c r="N21" s="98">
        <v>0.34167279249296978</v>
      </c>
      <c r="O21" s="98">
        <v>0.29256772763731226</v>
      </c>
      <c r="P21" s="98">
        <v>0.29881150259521894</v>
      </c>
      <c r="Q21" s="98">
        <v>0.23033845320014479</v>
      </c>
      <c r="R21" s="98">
        <v>0.21676239531103075</v>
      </c>
      <c r="S21" s="98">
        <v>0.19344605694988651</v>
      </c>
      <c r="T21" s="98">
        <v>0.1105115970683393</v>
      </c>
      <c r="U21" s="98">
        <v>6.5098445529396337E-2</v>
      </c>
      <c r="V21" s="98">
        <v>3.5399453311204282E-2</v>
      </c>
      <c r="W21" s="98">
        <v>2.1271505789637813E-2</v>
      </c>
      <c r="X21" s="98">
        <v>1.6013696309392877E-2</v>
      </c>
      <c r="Y21" s="98">
        <v>3.0455511920969035E-2</v>
      </c>
      <c r="DA21" s="63" t="s">
        <v>1758</v>
      </c>
    </row>
    <row r="22" spans="1:105" ht="12" customHeight="1" x14ac:dyDescent="0.25">
      <c r="A22" s="109" t="s">
        <v>120</v>
      </c>
      <c r="B22" s="33">
        <v>0.11629039839767481</v>
      </c>
      <c r="C22" s="33">
        <v>0.13470297443348678</v>
      </c>
      <c r="D22" s="33">
        <v>0.17187167056423064</v>
      </c>
      <c r="E22" s="33">
        <v>0.19486241920743572</v>
      </c>
      <c r="F22" s="33">
        <v>0.19160638462060497</v>
      </c>
      <c r="G22" s="33">
        <v>0.20649008215927381</v>
      </c>
      <c r="H22" s="33">
        <v>0.25211471877394942</v>
      </c>
      <c r="I22" s="33">
        <v>0.25458746353661754</v>
      </c>
      <c r="J22" s="33">
        <v>0.38055335831855797</v>
      </c>
      <c r="K22" s="33">
        <v>0.34776374034727964</v>
      </c>
      <c r="L22" s="33">
        <v>0.37380509495779746</v>
      </c>
      <c r="M22" s="33">
        <v>0.27807527208722888</v>
      </c>
      <c r="N22" s="33">
        <v>0.25909826182968487</v>
      </c>
      <c r="O22" s="33">
        <v>0.23427099780965688</v>
      </c>
      <c r="P22" s="33">
        <v>0.18392709747080163</v>
      </c>
      <c r="Q22" s="33">
        <v>0.21262016490755753</v>
      </c>
      <c r="R22" s="33">
        <v>0.21099793814005521</v>
      </c>
      <c r="S22" s="33">
        <v>0.1269795991196746</v>
      </c>
      <c r="T22" s="33">
        <v>0.10413016851885792</v>
      </c>
      <c r="U22" s="33">
        <v>6.6512212147492644E-2</v>
      </c>
      <c r="V22" s="33">
        <v>4.705228396714585E-2</v>
      </c>
      <c r="W22" s="33">
        <v>3.2058031731701492E-2</v>
      </c>
      <c r="X22" s="33">
        <v>2.3880116739903739E-2</v>
      </c>
      <c r="Y22" s="33">
        <v>1.7990072826035437E-2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1.7049062502679886</v>
      </c>
      <c r="C24" s="117">
        <f t="shared" si="7"/>
        <v>1.7208134696960951</v>
      </c>
      <c r="D24" s="117">
        <f t="shared" si="7"/>
        <v>1.6227964419240897</v>
      </c>
      <c r="E24" s="117">
        <f t="shared" si="7"/>
        <v>1.7309622865046537</v>
      </c>
      <c r="F24" s="117">
        <f t="shared" si="7"/>
        <v>1.7061927249099733</v>
      </c>
      <c r="G24" s="117">
        <f t="shared" si="7"/>
        <v>1.9037649555179552</v>
      </c>
      <c r="H24" s="117">
        <f t="shared" si="7"/>
        <v>1.9659794119102574</v>
      </c>
      <c r="I24" s="117">
        <f t="shared" si="7"/>
        <v>1.7145239038725462</v>
      </c>
      <c r="J24" s="117">
        <f t="shared" si="7"/>
        <v>1.7708280126671159</v>
      </c>
      <c r="K24" s="117">
        <f t="shared" si="7"/>
        <v>1.5398963166844148</v>
      </c>
      <c r="L24" s="117">
        <f t="shared" si="7"/>
        <v>1.2994072063136399</v>
      </c>
      <c r="M24" s="117">
        <f t="shared" si="7"/>
        <v>1.279109463416034</v>
      </c>
      <c r="N24" s="117">
        <f t="shared" si="7"/>
        <v>1.3280438574398499</v>
      </c>
      <c r="O24" s="117">
        <f t="shared" si="7"/>
        <v>1.3952823128176219</v>
      </c>
      <c r="P24" s="117">
        <f t="shared" si="7"/>
        <v>1.4886324332598875</v>
      </c>
      <c r="Q24" s="117">
        <f t="shared" si="7"/>
        <v>1.2622266820016776</v>
      </c>
      <c r="R24" s="117">
        <f t="shared" ref="R24:V24" si="8">R25+R28+R30+R39</f>
        <v>1.2969301602917038</v>
      </c>
      <c r="S24" s="117">
        <f t="shared" si="8"/>
        <v>1.2506286752985376</v>
      </c>
      <c r="T24" s="117">
        <f t="shared" si="8"/>
        <v>1.1089819040316846</v>
      </c>
      <c r="U24" s="117">
        <f t="shared" si="8"/>
        <v>1.0304323623543354</v>
      </c>
      <c r="V24" s="117">
        <f t="shared" si="8"/>
        <v>1.1476375088835316</v>
      </c>
      <c r="W24" s="117">
        <f t="shared" ref="W24:Y24" si="9">W25+W28+W30+W39</f>
        <v>1.2676034495109796</v>
      </c>
      <c r="X24" s="117">
        <f t="shared" si="9"/>
        <v>1.3759300297996928</v>
      </c>
      <c r="Y24" s="117">
        <f t="shared" si="9"/>
        <v>2.1677356994976482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1.3963838106203594</v>
      </c>
      <c r="C25" s="122">
        <f t="shared" si="10"/>
        <v>1.4180344161682468</v>
      </c>
      <c r="D25" s="122">
        <f t="shared" si="10"/>
        <v>1.3032482067764255</v>
      </c>
      <c r="E25" s="122">
        <f t="shared" si="10"/>
        <v>1.3893951718007056</v>
      </c>
      <c r="F25" s="122">
        <f t="shared" si="10"/>
        <v>1.3879063737594339</v>
      </c>
      <c r="G25" s="122">
        <f t="shared" si="10"/>
        <v>1.571923728785549</v>
      </c>
      <c r="H25" s="122">
        <f t="shared" si="10"/>
        <v>1.6075920615187813</v>
      </c>
      <c r="I25" s="122">
        <f t="shared" si="10"/>
        <v>1.3764510763402638</v>
      </c>
      <c r="J25" s="122">
        <f t="shared" si="10"/>
        <v>1.3593143875968896</v>
      </c>
      <c r="K25" s="122">
        <f t="shared" si="10"/>
        <v>1.2106722124419207</v>
      </c>
      <c r="L25" s="122">
        <f t="shared" si="10"/>
        <v>0.99855836703309164</v>
      </c>
      <c r="M25" s="122">
        <f t="shared" si="10"/>
        <v>1.0234655189984467</v>
      </c>
      <c r="N25" s="122">
        <f t="shared" si="10"/>
        <v>1.0595900771472389</v>
      </c>
      <c r="O25" s="122">
        <f t="shared" si="10"/>
        <v>1.0979333296304463</v>
      </c>
      <c r="P25" s="122">
        <f t="shared" si="10"/>
        <v>1.2197570078114299</v>
      </c>
      <c r="Q25" s="122">
        <f t="shared" si="10"/>
        <v>0.95744315017078196</v>
      </c>
      <c r="R25" s="122">
        <f t="shared" ref="R25:V25" si="11">SUM(R26:R27)</f>
        <v>0.97144128201664481</v>
      </c>
      <c r="S25" s="122">
        <f t="shared" si="11"/>
        <v>1.0094924663091729</v>
      </c>
      <c r="T25" s="122">
        <f t="shared" si="11"/>
        <v>0.87585965609917227</v>
      </c>
      <c r="U25" s="122">
        <f t="shared" si="11"/>
        <v>0.81662432778769822</v>
      </c>
      <c r="V25" s="122">
        <f t="shared" si="11"/>
        <v>0.88563836627563186</v>
      </c>
      <c r="W25" s="122">
        <f t="shared" ref="W25:Y25" si="12">SUM(W26:W27)</f>
        <v>0.95783548643809302</v>
      </c>
      <c r="X25" s="122">
        <f t="shared" si="12"/>
        <v>1.0471129303577846</v>
      </c>
      <c r="Y25" s="122">
        <f t="shared" si="12"/>
        <v>1.7359206562661051</v>
      </c>
      <c r="DA25" s="130" t="s">
        <v>1761</v>
      </c>
    </row>
    <row r="26" spans="1:105" ht="12" customHeight="1" x14ac:dyDescent="0.25">
      <c r="A26" s="97" t="s">
        <v>74</v>
      </c>
      <c r="B26" s="98">
        <v>1.3649092647119425</v>
      </c>
      <c r="C26" s="98">
        <v>1.3866077073198355</v>
      </c>
      <c r="D26" s="98">
        <v>1.2752544880027694</v>
      </c>
      <c r="E26" s="98">
        <v>1.3600823649039331</v>
      </c>
      <c r="F26" s="98">
        <v>1.359379535972508</v>
      </c>
      <c r="G26" s="98">
        <v>1.5400538788808185</v>
      </c>
      <c r="H26" s="98">
        <v>1.5756014727929561</v>
      </c>
      <c r="I26" s="98">
        <v>1.3496215183711477</v>
      </c>
      <c r="J26" s="98">
        <v>1.3330159651799494</v>
      </c>
      <c r="K26" s="98">
        <v>1.1873778160039385</v>
      </c>
      <c r="L26" s="98">
        <v>0.98013808157438509</v>
      </c>
      <c r="M26" s="98">
        <v>1.004515440136357</v>
      </c>
      <c r="N26" s="98">
        <v>1.0401159832087181</v>
      </c>
      <c r="O26" s="98">
        <v>1.0779365415735254</v>
      </c>
      <c r="P26" s="98">
        <v>1.1977827321038887</v>
      </c>
      <c r="Q26" s="98">
        <v>0.94036849943228829</v>
      </c>
      <c r="R26" s="98">
        <v>0.95429665421872778</v>
      </c>
      <c r="S26" s="98">
        <v>0.99189515297234165</v>
      </c>
      <c r="T26" s="98">
        <v>0.86067440371227633</v>
      </c>
      <c r="U26" s="98">
        <v>0.80249040684638195</v>
      </c>
      <c r="V26" s="98">
        <v>0.87029682515681994</v>
      </c>
      <c r="W26" s="98">
        <v>0.94133260330211943</v>
      </c>
      <c r="X26" s="98">
        <v>1.0290290392788555</v>
      </c>
      <c r="Y26" s="98">
        <v>1.7054996046312929</v>
      </c>
      <c r="DA26" s="63" t="s">
        <v>1762</v>
      </c>
    </row>
    <row r="27" spans="1:105" ht="12" customHeight="1" x14ac:dyDescent="0.25">
      <c r="A27" s="97" t="s">
        <v>53</v>
      </c>
      <c r="B27" s="98">
        <v>3.1474545908416994E-2</v>
      </c>
      <c r="C27" s="98">
        <v>3.1426708848411297E-2</v>
      </c>
      <c r="D27" s="98">
        <v>2.7993718773655987E-2</v>
      </c>
      <c r="E27" s="98">
        <v>2.9312806896772459E-2</v>
      </c>
      <c r="F27" s="98">
        <v>2.8526837786925899E-2</v>
      </c>
      <c r="G27" s="98">
        <v>3.1869849904730491E-2</v>
      </c>
      <c r="H27" s="98">
        <v>3.1990588725825199E-2</v>
      </c>
      <c r="I27" s="98">
        <v>2.6829557969116107E-2</v>
      </c>
      <c r="J27" s="98">
        <v>2.6298422416940182E-2</v>
      </c>
      <c r="K27" s="98">
        <v>2.3294396437982104E-2</v>
      </c>
      <c r="L27" s="98">
        <v>1.8420285458706574E-2</v>
      </c>
      <c r="M27" s="98">
        <v>1.8950078862089697E-2</v>
      </c>
      <c r="N27" s="98">
        <v>1.9474093938520627E-2</v>
      </c>
      <c r="O27" s="98">
        <v>1.9996788056920949E-2</v>
      </c>
      <c r="P27" s="98">
        <v>2.1974275707541173E-2</v>
      </c>
      <c r="Q27" s="98">
        <v>1.7074650738493641E-2</v>
      </c>
      <c r="R27" s="98">
        <v>1.7144627797916989E-2</v>
      </c>
      <c r="S27" s="98">
        <v>1.7597313336831275E-2</v>
      </c>
      <c r="T27" s="98">
        <v>1.5185252386895923E-2</v>
      </c>
      <c r="U27" s="98">
        <v>1.4133920941316321E-2</v>
      </c>
      <c r="V27" s="98">
        <v>1.5341541118811936E-2</v>
      </c>
      <c r="W27" s="98">
        <v>1.6502883135973576E-2</v>
      </c>
      <c r="X27" s="98">
        <v>1.8083891078929177E-2</v>
      </c>
      <c r="Y27" s="98">
        <v>3.0421051634812228E-2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1.5455834298477004E-5</v>
      </c>
      <c r="J28" s="122">
        <f t="shared" si="13"/>
        <v>1.5508135789728408E-5</v>
      </c>
      <c r="K28" s="122">
        <f t="shared" si="13"/>
        <v>1.5790497560902954E-5</v>
      </c>
      <c r="L28" s="122">
        <f t="shared" si="13"/>
        <v>3.7400335123234482E-5</v>
      </c>
      <c r="M28" s="122">
        <f t="shared" si="13"/>
        <v>3.57431868494495E-5</v>
      </c>
      <c r="N28" s="122">
        <f t="shared" si="13"/>
        <v>7.4320652245789056E-5</v>
      </c>
      <c r="O28" s="122">
        <f t="shared" si="13"/>
        <v>1.1485942358480455E-4</v>
      </c>
      <c r="P28" s="122">
        <f t="shared" si="13"/>
        <v>2.0268381604676618E-4</v>
      </c>
      <c r="Q28" s="122">
        <f t="shared" si="13"/>
        <v>2.0186396787480134E-4</v>
      </c>
      <c r="R28" s="122">
        <f t="shared" si="13"/>
        <v>2.7775761203693595E-4</v>
      </c>
      <c r="S28" s="122">
        <f t="shared" si="13"/>
        <v>3.3346324445553447E-4</v>
      </c>
      <c r="T28" s="122">
        <f t="shared" si="13"/>
        <v>4.5953478325225352E-4</v>
      </c>
      <c r="U28" s="122">
        <f t="shared" si="13"/>
        <v>3.2224004588292865E-4</v>
      </c>
      <c r="V28" s="122">
        <f t="shared" si="13"/>
        <v>3.2803899775641742E-4</v>
      </c>
      <c r="W28" s="122">
        <f t="shared" si="13"/>
        <v>6.4250145436379536E-4</v>
      </c>
      <c r="X28" s="122">
        <f t="shared" si="13"/>
        <v>8.9005401926067979E-4</v>
      </c>
      <c r="Y28" s="122">
        <f t="shared" si="13"/>
        <v>1.0572145323073821E-3</v>
      </c>
      <c r="DA28" s="130" t="s">
        <v>1764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1.5455834298477004E-5</v>
      </c>
      <c r="J29" s="98">
        <v>1.5508135789728408E-5</v>
      </c>
      <c r="K29" s="98">
        <v>1.5790497560902954E-5</v>
      </c>
      <c r="L29" s="98">
        <v>3.7400335123234482E-5</v>
      </c>
      <c r="M29" s="98">
        <v>3.57431868494495E-5</v>
      </c>
      <c r="N29" s="98">
        <v>7.4320652245789056E-5</v>
      </c>
      <c r="O29" s="98">
        <v>1.1485942358480455E-4</v>
      </c>
      <c r="P29" s="98">
        <v>2.0268381604676618E-4</v>
      </c>
      <c r="Q29" s="98">
        <v>2.0186396787480134E-4</v>
      </c>
      <c r="R29" s="98">
        <v>2.7775761203693595E-4</v>
      </c>
      <c r="S29" s="98">
        <v>3.3346324445553447E-4</v>
      </c>
      <c r="T29" s="98">
        <v>4.5953478325225352E-4</v>
      </c>
      <c r="U29" s="98">
        <v>3.2224004588292865E-4</v>
      </c>
      <c r="V29" s="98">
        <v>3.2803899775641742E-4</v>
      </c>
      <c r="W29" s="98">
        <v>6.4250145436379536E-4</v>
      </c>
      <c r="X29" s="98">
        <v>8.9005401926067979E-4</v>
      </c>
      <c r="Y29" s="98">
        <v>1.0572145323073821E-3</v>
      </c>
      <c r="DA29" s="63" t="s">
        <v>1765</v>
      </c>
    </row>
    <row r="30" spans="1:105" ht="12" customHeight="1" x14ac:dyDescent="0.25">
      <c r="A30" s="121" t="s">
        <v>55</v>
      </c>
      <c r="B30" s="122">
        <v>0.2322778266116671</v>
      </c>
      <c r="C30" s="122">
        <v>0.22665973195237202</v>
      </c>
      <c r="D30" s="122">
        <v>0.23578714698406825</v>
      </c>
      <c r="E30" s="122">
        <v>0.2533570568245449</v>
      </c>
      <c r="F30" s="122">
        <v>0.22684455266297332</v>
      </c>
      <c r="G30" s="122">
        <v>0.23699976701133257</v>
      </c>
      <c r="H30" s="122">
        <v>0.26070636137326714</v>
      </c>
      <c r="I30" s="122">
        <v>0.25253749569151879</v>
      </c>
      <c r="J30" s="122">
        <v>0.32100582832030344</v>
      </c>
      <c r="K30" s="122">
        <v>0.25476107850081464</v>
      </c>
      <c r="L30" s="122">
        <v>0.22616198617097683</v>
      </c>
      <c r="M30" s="122">
        <v>0.18962092797002977</v>
      </c>
      <c r="N30" s="122">
        <v>0.20094832086382511</v>
      </c>
      <c r="O30" s="122">
        <v>0.22823264723270401</v>
      </c>
      <c r="P30" s="122">
        <v>0.20055158670858966</v>
      </c>
      <c r="Q30" s="122">
        <v>0.24144938926501783</v>
      </c>
      <c r="R30" s="122">
        <v>0.2597380011296952</v>
      </c>
      <c r="S30" s="122">
        <v>0.1854811630233415</v>
      </c>
      <c r="T30" s="122">
        <v>0.18477178775919711</v>
      </c>
      <c r="U30" s="122">
        <v>0.17048787714122957</v>
      </c>
      <c r="V30" s="122">
        <v>0.21081445162190504</v>
      </c>
      <c r="W30" s="122">
        <v>0.25131420174611002</v>
      </c>
      <c r="X30" s="122">
        <v>0.26246891297855524</v>
      </c>
      <c r="Y30" s="122">
        <v>0.32609098962723893</v>
      </c>
      <c r="DA30" s="130" t="s">
        <v>1766</v>
      </c>
    </row>
    <row r="31" spans="1:105" ht="12" customHeight="1" x14ac:dyDescent="0.25">
      <c r="A31" s="97" t="s">
        <v>141</v>
      </c>
      <c r="B31" s="98">
        <v>2.7113176555220754E-2</v>
      </c>
      <c r="C31" s="98">
        <v>2.2149066466049673E-2</v>
      </c>
      <c r="D31" s="98">
        <v>1.9529274983496287E-2</v>
      </c>
      <c r="E31" s="98">
        <v>1.8024643975544565E-2</v>
      </c>
      <c r="F31" s="98">
        <v>1.5533112810031925E-2</v>
      </c>
      <c r="G31" s="98">
        <v>1.39041041933286E-2</v>
      </c>
      <c r="H31" s="98">
        <v>1.1227255295734194E-2</v>
      </c>
      <c r="I31" s="98">
        <v>8.2727925356752344E-3</v>
      </c>
      <c r="J31" s="98">
        <v>7.9748577503621909E-3</v>
      </c>
      <c r="K31" s="98">
        <v>5.8253401930776615E-3</v>
      </c>
      <c r="L31" s="98">
        <v>4.9312395316575023E-3</v>
      </c>
      <c r="M31" s="98">
        <v>4.5776374608641297E-3</v>
      </c>
      <c r="N31" s="98">
        <v>4.8528517269483982E-3</v>
      </c>
      <c r="O31" s="98">
        <v>5.3089729855006918E-3</v>
      </c>
      <c r="P31" s="98">
        <v>5.7028062389577593E-3</v>
      </c>
      <c r="Q31" s="98">
        <v>4.5964950671549343E-3</v>
      </c>
      <c r="R31" s="98">
        <v>4.6271243813272491E-3</v>
      </c>
      <c r="S31" s="98">
        <v>4.094482491841322E-3</v>
      </c>
      <c r="T31" s="98">
        <v>4.6034084426105721E-3</v>
      </c>
      <c r="U31" s="98">
        <v>4.2957644152164711E-3</v>
      </c>
      <c r="V31" s="98">
        <v>4.3660698875030816E-3</v>
      </c>
      <c r="W31" s="98">
        <v>5.1292202465980955E-3</v>
      </c>
      <c r="X31" s="98">
        <v>6.908565744824003E-3</v>
      </c>
      <c r="Y31" s="98">
        <v>1.5681253136411839E-2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0.20516465005644635</v>
      </c>
      <c r="C35" s="101">
        <v>0.20451066548632235</v>
      </c>
      <c r="D35" s="101">
        <v>0.21625787200057195</v>
      </c>
      <c r="E35" s="101">
        <v>0.23533241284900036</v>
      </c>
      <c r="F35" s="101">
        <v>0.2113114398529414</v>
      </c>
      <c r="G35" s="101">
        <v>0.22309566281800397</v>
      </c>
      <c r="H35" s="101">
        <v>0.24947910607753296</v>
      </c>
      <c r="I35" s="101">
        <v>0.24426470315584353</v>
      </c>
      <c r="J35" s="101">
        <v>0.31303097056994122</v>
      </c>
      <c r="K35" s="101">
        <v>0.24893573830773699</v>
      </c>
      <c r="L35" s="101">
        <v>0.22123074663931933</v>
      </c>
      <c r="M35" s="101">
        <v>0.18504329050916565</v>
      </c>
      <c r="N35" s="101">
        <v>0.1960954691368767</v>
      </c>
      <c r="O35" s="101">
        <v>0.2229236742472033</v>
      </c>
      <c r="P35" s="101">
        <v>0.19484878046963192</v>
      </c>
      <c r="Q35" s="101">
        <v>0.2368528941978629</v>
      </c>
      <c r="R35" s="101">
        <v>0.25511087674836797</v>
      </c>
      <c r="S35" s="101">
        <v>0.18138668053150017</v>
      </c>
      <c r="T35" s="101">
        <v>0.18016837931658655</v>
      </c>
      <c r="U35" s="101">
        <v>0.16619211272601309</v>
      </c>
      <c r="V35" s="101">
        <v>0.20644838173440197</v>
      </c>
      <c r="W35" s="101">
        <v>0.2461849814995119</v>
      </c>
      <c r="X35" s="101">
        <v>0.25556034723373122</v>
      </c>
      <c r="Y35" s="101">
        <v>0.31040973649082709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1774</v>
      </c>
    </row>
    <row r="39" spans="1:105" ht="12" customHeight="1" x14ac:dyDescent="0.25">
      <c r="A39" s="121" t="s">
        <v>54</v>
      </c>
      <c r="B39" s="122">
        <v>7.6244613035961875E-2</v>
      </c>
      <c r="C39" s="122">
        <v>7.6119321575476212E-2</v>
      </c>
      <c r="D39" s="122">
        <v>8.3761088163596023E-2</v>
      </c>
      <c r="E39" s="122">
        <v>8.8210057879403114E-2</v>
      </c>
      <c r="F39" s="122">
        <v>9.1441798487566117E-2</v>
      </c>
      <c r="G39" s="122">
        <v>9.4841459721073662E-2</v>
      </c>
      <c r="H39" s="122">
        <v>9.7680989018208902E-2</v>
      </c>
      <c r="I39" s="122">
        <v>8.5519876006465309E-2</v>
      </c>
      <c r="J39" s="122">
        <v>9.0492288614133082E-2</v>
      </c>
      <c r="K39" s="122">
        <v>7.4447235244118476E-2</v>
      </c>
      <c r="L39" s="122">
        <v>7.464945277444815E-2</v>
      </c>
      <c r="M39" s="122">
        <v>6.598727326070819E-2</v>
      </c>
      <c r="N39" s="122">
        <v>6.7431138776539959E-2</v>
      </c>
      <c r="O39" s="122">
        <v>6.9001476530886646E-2</v>
      </c>
      <c r="P39" s="122">
        <v>6.8121154923821092E-2</v>
      </c>
      <c r="Q39" s="122">
        <v>6.3132278598003064E-2</v>
      </c>
      <c r="R39" s="122">
        <v>6.5473119533326893E-2</v>
      </c>
      <c r="S39" s="122">
        <v>5.5321582721567716E-2</v>
      </c>
      <c r="T39" s="122">
        <v>4.78909253900629E-2</v>
      </c>
      <c r="U39" s="122">
        <v>4.2997917379524637E-2</v>
      </c>
      <c r="V39" s="122">
        <v>5.0856651988238251E-2</v>
      </c>
      <c r="W39" s="122">
        <v>5.7811259872412861E-2</v>
      </c>
      <c r="X39" s="122">
        <v>6.5458132444092154E-2</v>
      </c>
      <c r="Y39" s="122">
        <v>0.10466683907199691</v>
      </c>
      <c r="DA39" s="130" t="s">
        <v>1775</v>
      </c>
    </row>
    <row r="40" spans="1:105" ht="12" customHeight="1" x14ac:dyDescent="0.25">
      <c r="A40" s="97" t="s">
        <v>50</v>
      </c>
      <c r="B40" s="98">
        <v>6.2395418874421724E-2</v>
      </c>
      <c r="C40" s="98">
        <v>5.9558734429053788E-2</v>
      </c>
      <c r="D40" s="98">
        <v>6.1536675919567199E-2</v>
      </c>
      <c r="E40" s="98">
        <v>6.1584072079602759E-2</v>
      </c>
      <c r="F40" s="98">
        <v>6.4751033610887992E-2</v>
      </c>
      <c r="G40" s="98">
        <v>6.5898478428490365E-2</v>
      </c>
      <c r="H40" s="98">
        <v>6.305942617531328E-2</v>
      </c>
      <c r="I40" s="98">
        <v>5.2179971674631523E-2</v>
      </c>
      <c r="J40" s="98">
        <v>4.8002759407284643E-2</v>
      </c>
      <c r="K40" s="98">
        <v>3.9204412079267455E-2</v>
      </c>
      <c r="L40" s="98">
        <v>3.8828776513441993E-2</v>
      </c>
      <c r="M40" s="98">
        <v>3.9040918223284413E-2</v>
      </c>
      <c r="N40" s="98">
        <v>4.0374287086007016E-2</v>
      </c>
      <c r="O40" s="98">
        <v>4.015084937824917E-2</v>
      </c>
      <c r="P40" s="98">
        <v>4.3100741709707964E-2</v>
      </c>
      <c r="Q40" s="98">
        <v>3.3480845458092309E-2</v>
      </c>
      <c r="R40" s="98">
        <v>3.321769310473955E-2</v>
      </c>
      <c r="S40" s="98">
        <v>3.3426162878812671E-2</v>
      </c>
      <c r="T40" s="98">
        <v>2.5939756390854472E-2</v>
      </c>
      <c r="U40" s="98">
        <v>2.1995852438376807E-2</v>
      </c>
      <c r="V40" s="98">
        <v>2.5796196397041012E-2</v>
      </c>
      <c r="W40" s="98">
        <v>2.9898283137657595E-2</v>
      </c>
      <c r="X40" s="98">
        <v>3.6683857503077406E-2</v>
      </c>
      <c r="Y40" s="98">
        <v>7.3349157281930311E-2</v>
      </c>
      <c r="DA40" s="63" t="s">
        <v>1776</v>
      </c>
    </row>
    <row r="41" spans="1:105" ht="12" customHeight="1" x14ac:dyDescent="0.25">
      <c r="A41" s="109" t="s">
        <v>120</v>
      </c>
      <c r="B41" s="33">
        <v>1.3849194161540157E-2</v>
      </c>
      <c r="C41" s="33">
        <v>1.6560587146422424E-2</v>
      </c>
      <c r="D41" s="33">
        <v>2.222441224402882E-2</v>
      </c>
      <c r="E41" s="33">
        <v>2.6625985799800363E-2</v>
      </c>
      <c r="F41" s="33">
        <v>2.6690764876678118E-2</v>
      </c>
      <c r="G41" s="33">
        <v>2.8942981292583294E-2</v>
      </c>
      <c r="H41" s="33">
        <v>3.4621562842895623E-2</v>
      </c>
      <c r="I41" s="33">
        <v>3.3339904331833786E-2</v>
      </c>
      <c r="J41" s="33">
        <v>4.2489529206848446E-2</v>
      </c>
      <c r="K41" s="33">
        <v>3.5242823164851021E-2</v>
      </c>
      <c r="L41" s="33">
        <v>3.5820676261006164E-2</v>
      </c>
      <c r="M41" s="33">
        <v>2.6946355037423785E-2</v>
      </c>
      <c r="N41" s="33">
        <v>2.705685169053294E-2</v>
      </c>
      <c r="O41" s="33">
        <v>2.8850627152637469E-2</v>
      </c>
      <c r="P41" s="33">
        <v>2.5020413214113121E-2</v>
      </c>
      <c r="Q41" s="33">
        <v>2.9651433139910751E-2</v>
      </c>
      <c r="R41" s="33">
        <v>3.2255426428587343E-2</v>
      </c>
      <c r="S41" s="33">
        <v>2.1895419842755049E-2</v>
      </c>
      <c r="T41" s="33">
        <v>2.1951168999208424E-2</v>
      </c>
      <c r="U41" s="33">
        <v>2.1002064941147831E-2</v>
      </c>
      <c r="V41" s="33">
        <v>2.5060455591197239E-2</v>
      </c>
      <c r="W41" s="33">
        <v>2.7912976734755266E-2</v>
      </c>
      <c r="X41" s="33">
        <v>2.8774274941014741E-2</v>
      </c>
      <c r="Y41" s="33">
        <v>3.1317681790066595E-2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2.9705295459180263</v>
      </c>
      <c r="C43" s="117">
        <f t="shared" si="14"/>
        <v>3.4628838207574799</v>
      </c>
      <c r="D43" s="117">
        <f t="shared" si="14"/>
        <v>3.4834895371482011</v>
      </c>
      <c r="E43" s="117">
        <f t="shared" si="14"/>
        <v>3.0364941432731176</v>
      </c>
      <c r="F43" s="117">
        <f t="shared" si="14"/>
        <v>3.0925565382255948</v>
      </c>
      <c r="G43" s="117">
        <f t="shared" si="14"/>
        <v>4.1950915466235559</v>
      </c>
      <c r="H43" s="117">
        <f t="shared" si="14"/>
        <v>4.825645841027848</v>
      </c>
      <c r="I43" s="117">
        <f t="shared" si="14"/>
        <v>4.980930434154117</v>
      </c>
      <c r="J43" s="117">
        <f t="shared" si="14"/>
        <v>5.405228965455934</v>
      </c>
      <c r="K43" s="117">
        <f t="shared" si="14"/>
        <v>14.735823939762195</v>
      </c>
      <c r="L43" s="117">
        <f t="shared" si="14"/>
        <v>17.909271675317218</v>
      </c>
      <c r="M43" s="117">
        <f t="shared" si="14"/>
        <v>18.082187354984175</v>
      </c>
      <c r="N43" s="117">
        <f t="shared" si="14"/>
        <v>18.233685603080623</v>
      </c>
      <c r="O43" s="117">
        <f t="shared" si="14"/>
        <v>18.463326215963683</v>
      </c>
      <c r="P43" s="117">
        <f t="shared" si="14"/>
        <v>18.641511272189941</v>
      </c>
      <c r="Q43" s="117">
        <f t="shared" si="14"/>
        <v>18.34764435904232</v>
      </c>
      <c r="R43" s="117">
        <f t="shared" ref="R43:V43" si="15">R44+R47+R49+R58</f>
        <v>19.880339408628224</v>
      </c>
      <c r="S43" s="117">
        <f t="shared" si="15"/>
        <v>21.684114921611588</v>
      </c>
      <c r="T43" s="117">
        <f t="shared" si="15"/>
        <v>23.857020592218497</v>
      </c>
      <c r="U43" s="117">
        <f t="shared" si="15"/>
        <v>24.312437769727939</v>
      </c>
      <c r="V43" s="117">
        <f t="shared" si="15"/>
        <v>24.66945311393826</v>
      </c>
      <c r="W43" s="117">
        <f t="shared" ref="W43:Y43" si="16">W44+W47+W49+W58</f>
        <v>24.537250342526995</v>
      </c>
      <c r="X43" s="117">
        <f t="shared" si="16"/>
        <v>25.043456125359302</v>
      </c>
      <c r="Y43" s="117">
        <f t="shared" si="16"/>
        <v>26.047380876199842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2.3885386248632834</v>
      </c>
      <c r="C44" s="122">
        <f t="shared" si="17"/>
        <v>2.8423451355186744</v>
      </c>
      <c r="D44" s="122">
        <f t="shared" si="17"/>
        <v>2.8451776945874849</v>
      </c>
      <c r="E44" s="122">
        <f t="shared" si="17"/>
        <v>2.4695516699904712</v>
      </c>
      <c r="F44" s="122">
        <f t="shared" si="17"/>
        <v>2.5127181466218111</v>
      </c>
      <c r="G44" s="122">
        <f t="shared" si="17"/>
        <v>3.4214036915134485</v>
      </c>
      <c r="H44" s="122">
        <f t="shared" si="17"/>
        <v>3.9086037415402863</v>
      </c>
      <c r="I44" s="122">
        <f t="shared" si="17"/>
        <v>3.9990612627614519</v>
      </c>
      <c r="J44" s="122">
        <f t="shared" si="17"/>
        <v>4.0487061390787771</v>
      </c>
      <c r="K44" s="122">
        <f t="shared" si="17"/>
        <v>11.966929666825841</v>
      </c>
      <c r="L44" s="122">
        <f t="shared" si="17"/>
        <v>14.108717712992361</v>
      </c>
      <c r="M44" s="122">
        <f t="shared" si="17"/>
        <v>14.29419109400089</v>
      </c>
      <c r="N44" s="122">
        <f t="shared" si="17"/>
        <v>14.425170058181594</v>
      </c>
      <c r="O44" s="122">
        <f t="shared" si="17"/>
        <v>14.468750699980525</v>
      </c>
      <c r="P44" s="122">
        <f t="shared" si="17"/>
        <v>14.686356126159303</v>
      </c>
      <c r="Q44" s="122">
        <f t="shared" si="17"/>
        <v>14.198080408130084</v>
      </c>
      <c r="R44" s="122">
        <f t="shared" ref="R44:V44" si="18">SUM(R45:R46)</f>
        <v>15.288785132064302</v>
      </c>
      <c r="S44" s="122">
        <f t="shared" si="18"/>
        <v>17.17652136542182</v>
      </c>
      <c r="T44" s="122">
        <f t="shared" si="18"/>
        <v>18.977853696317815</v>
      </c>
      <c r="U44" s="122">
        <f t="shared" si="18"/>
        <v>19.335749276433926</v>
      </c>
      <c r="V44" s="122">
        <f t="shared" si="18"/>
        <v>19.176866944054982</v>
      </c>
      <c r="W44" s="122">
        <f t="shared" ref="W44:Y44" si="19">SUM(W45:W46)</f>
        <v>19.070596172372266</v>
      </c>
      <c r="X44" s="122">
        <f t="shared" si="19"/>
        <v>19.646735535066899</v>
      </c>
      <c r="Y44" s="122">
        <f t="shared" si="19"/>
        <v>20.251656636138499</v>
      </c>
      <c r="DA44" s="130" t="s">
        <v>1779</v>
      </c>
    </row>
    <row r="45" spans="1:105" ht="12" customHeight="1" x14ac:dyDescent="0.25">
      <c r="A45" s="97" t="s">
        <v>211</v>
      </c>
      <c r="B45" s="98">
        <v>2.3347008704933816</v>
      </c>
      <c r="C45" s="98">
        <v>2.7793526213722157</v>
      </c>
      <c r="D45" s="98">
        <v>2.7840633927766523</v>
      </c>
      <c r="E45" s="98">
        <v>2.4174502285192063</v>
      </c>
      <c r="F45" s="98">
        <v>2.4610720814922264</v>
      </c>
      <c r="G45" s="98">
        <v>3.3520366986274341</v>
      </c>
      <c r="H45" s="98">
        <v>3.8308237264600264</v>
      </c>
      <c r="I45" s="98">
        <v>3.92111221842885</v>
      </c>
      <c r="J45" s="98">
        <v>3.9703765155133359</v>
      </c>
      <c r="K45" s="98">
        <v>11.736675432079487</v>
      </c>
      <c r="L45" s="98">
        <v>13.848455903257792</v>
      </c>
      <c r="M45" s="98">
        <v>14.029525559624926</v>
      </c>
      <c r="N45" s="98">
        <v>14.160051383657496</v>
      </c>
      <c r="O45" s="98">
        <v>14.205229652401687</v>
      </c>
      <c r="P45" s="98">
        <v>14.421777167736748</v>
      </c>
      <c r="Q45" s="98">
        <v>13.944877631461173</v>
      </c>
      <c r="R45" s="98">
        <v>15.018958704647684</v>
      </c>
      <c r="S45" s="98">
        <v>16.87710295608073</v>
      </c>
      <c r="T45" s="98">
        <v>18.64882438650389</v>
      </c>
      <c r="U45" s="98">
        <v>19.001091169499254</v>
      </c>
      <c r="V45" s="98">
        <v>18.844674139457535</v>
      </c>
      <c r="W45" s="98">
        <v>18.742022190282341</v>
      </c>
      <c r="X45" s="98">
        <v>19.307431707206344</v>
      </c>
      <c r="Y45" s="98">
        <v>19.896757528282031</v>
      </c>
      <c r="DA45" s="63" t="s">
        <v>1780</v>
      </c>
    </row>
    <row r="46" spans="1:105" ht="12" customHeight="1" x14ac:dyDescent="0.25">
      <c r="A46" s="97" t="s">
        <v>53</v>
      </c>
      <c r="B46" s="98">
        <v>5.3837754369901965E-2</v>
      </c>
      <c r="C46" s="98">
        <v>6.299251414645865E-2</v>
      </c>
      <c r="D46" s="98">
        <v>6.1114301810832682E-2</v>
      </c>
      <c r="E46" s="98">
        <v>5.2101441471265005E-2</v>
      </c>
      <c r="F46" s="98">
        <v>5.1646065129584716E-2</v>
      </c>
      <c r="G46" s="98">
        <v>6.9366992886014459E-2</v>
      </c>
      <c r="H46" s="98">
        <v>7.7780015080259932E-2</v>
      </c>
      <c r="I46" s="98">
        <v>7.7949044332602024E-2</v>
      </c>
      <c r="J46" s="98">
        <v>7.8329623565441264E-2</v>
      </c>
      <c r="K46" s="98">
        <v>0.23025423474635456</v>
      </c>
      <c r="L46" s="98">
        <v>0.26026180973456964</v>
      </c>
      <c r="M46" s="98">
        <v>0.26466553437596385</v>
      </c>
      <c r="N46" s="98">
        <v>0.26511867452409882</v>
      </c>
      <c r="O46" s="98">
        <v>0.26352104757883843</v>
      </c>
      <c r="P46" s="98">
        <v>0.26457895842255519</v>
      </c>
      <c r="Q46" s="98">
        <v>0.25320277666891017</v>
      </c>
      <c r="R46" s="98">
        <v>0.26982642741661717</v>
      </c>
      <c r="S46" s="98">
        <v>0.29941840934108854</v>
      </c>
      <c r="T46" s="98">
        <v>0.32902930981392409</v>
      </c>
      <c r="U46" s="98">
        <v>0.33465810693467324</v>
      </c>
      <c r="V46" s="98">
        <v>0.33219280459744904</v>
      </c>
      <c r="W46" s="98">
        <v>0.3285739820899245</v>
      </c>
      <c r="X46" s="98">
        <v>0.33930382786055308</v>
      </c>
      <c r="Y46" s="98">
        <v>0.35489910785646867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1.3901367623335844E-5</v>
      </c>
      <c r="H47" s="122">
        <f t="shared" si="20"/>
        <v>1.4332069091592672E-4</v>
      </c>
      <c r="I47" s="122">
        <f t="shared" si="20"/>
        <v>2.7675820256234027E-4</v>
      </c>
      <c r="J47" s="122">
        <f t="shared" si="20"/>
        <v>5.9879815444834083E-4</v>
      </c>
      <c r="K47" s="122">
        <f t="shared" si="20"/>
        <v>1.1660613749122305E-3</v>
      </c>
      <c r="L47" s="122">
        <f t="shared" si="20"/>
        <v>4.3245085354953706E-3</v>
      </c>
      <c r="M47" s="122">
        <f t="shared" si="20"/>
        <v>2.8190170823409544E-3</v>
      </c>
      <c r="N47" s="122">
        <f t="shared" si="20"/>
        <v>3.3805340904610841E-3</v>
      </c>
      <c r="O47" s="122">
        <f t="shared" si="20"/>
        <v>3.2205559022239994E-3</v>
      </c>
      <c r="P47" s="122">
        <f t="shared" si="20"/>
        <v>4.5737947153988634E-3</v>
      </c>
      <c r="Q47" s="122">
        <f t="shared" si="20"/>
        <v>3.6693351956977693E-3</v>
      </c>
      <c r="R47" s="122">
        <f t="shared" si="20"/>
        <v>4.2269893903776048E-3</v>
      </c>
      <c r="S47" s="122">
        <f t="shared" si="20"/>
        <v>4.7634409359177702E-3</v>
      </c>
      <c r="T47" s="122">
        <f t="shared" si="20"/>
        <v>6.7278047941043348E-3</v>
      </c>
      <c r="U47" s="122">
        <f t="shared" si="20"/>
        <v>5.2841217571399273E-3</v>
      </c>
      <c r="V47" s="122">
        <f t="shared" si="20"/>
        <v>6.0473462087640203E-3</v>
      </c>
      <c r="W47" s="122">
        <f t="shared" si="20"/>
        <v>1.1740611708852546E-2</v>
      </c>
      <c r="X47" s="122">
        <f t="shared" si="20"/>
        <v>1.3792049878834936E-2</v>
      </c>
      <c r="Y47" s="122">
        <f t="shared" si="20"/>
        <v>1.5421998993705223E-2</v>
      </c>
      <c r="DA47" s="130" t="s">
        <v>1782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1.3901367623335844E-5</v>
      </c>
      <c r="H48" s="98">
        <v>1.4332069091592672E-4</v>
      </c>
      <c r="I48" s="98">
        <v>2.7675820256234027E-4</v>
      </c>
      <c r="J48" s="98">
        <v>5.9879815444834083E-4</v>
      </c>
      <c r="K48" s="98">
        <v>1.1660613749122305E-3</v>
      </c>
      <c r="L48" s="98">
        <v>4.3245085354953706E-3</v>
      </c>
      <c r="M48" s="98">
        <v>2.8190170823409544E-3</v>
      </c>
      <c r="N48" s="98">
        <v>3.3805340904610841E-3</v>
      </c>
      <c r="O48" s="98">
        <v>3.2205559022239994E-3</v>
      </c>
      <c r="P48" s="98">
        <v>4.5737947153988634E-3</v>
      </c>
      <c r="Q48" s="98">
        <v>3.6693351956977693E-3</v>
      </c>
      <c r="R48" s="98">
        <v>4.2269893903776048E-3</v>
      </c>
      <c r="S48" s="98">
        <v>4.7634409359177702E-3</v>
      </c>
      <c r="T48" s="98">
        <v>6.7278047941043348E-3</v>
      </c>
      <c r="U48" s="98">
        <v>5.2841217571399273E-3</v>
      </c>
      <c r="V48" s="98">
        <v>6.0473462087640203E-3</v>
      </c>
      <c r="W48" s="98">
        <v>1.1740611708852546E-2</v>
      </c>
      <c r="X48" s="98">
        <v>1.3792049878834936E-2</v>
      </c>
      <c r="Y48" s="98">
        <v>1.5421998993705223E-2</v>
      </c>
      <c r="DA48" s="63" t="s">
        <v>1783</v>
      </c>
    </row>
    <row r="49" spans="1:105" ht="12" customHeight="1" x14ac:dyDescent="0.25">
      <c r="A49" s="121" t="s">
        <v>55</v>
      </c>
      <c r="B49" s="122">
        <v>0.43772625425794537</v>
      </c>
      <c r="C49" s="122">
        <v>0.47095828135954587</v>
      </c>
      <c r="D49" s="122">
        <v>0.48116482447956893</v>
      </c>
      <c r="E49" s="122">
        <v>0.40541313100105791</v>
      </c>
      <c r="F49" s="122">
        <v>0.40285323593650046</v>
      </c>
      <c r="G49" s="122">
        <v>0.56585825974900494</v>
      </c>
      <c r="H49" s="122">
        <v>0.67083268469512936</v>
      </c>
      <c r="I49" s="122">
        <v>0.70064525223587892</v>
      </c>
      <c r="J49" s="122">
        <v>0.89674184882949881</v>
      </c>
      <c r="K49" s="122">
        <v>2.1214116169742354</v>
      </c>
      <c r="L49" s="122">
        <v>2.9121415693706405</v>
      </c>
      <c r="M49" s="122">
        <v>2.9007752153540567</v>
      </c>
      <c r="N49" s="122">
        <v>2.8981833961711172</v>
      </c>
      <c r="O49" s="122">
        <v>3.0464665583105401</v>
      </c>
      <c r="P49" s="122">
        <v>2.9854367134759827</v>
      </c>
      <c r="Q49" s="122">
        <v>3.2020047733401333</v>
      </c>
      <c r="R49" s="122">
        <v>3.544954537296733</v>
      </c>
      <c r="S49" s="122">
        <v>3.5291042225957137</v>
      </c>
      <c r="T49" s="122">
        <v>3.904294473474851</v>
      </c>
      <c r="U49" s="122">
        <v>4.0407085521158974</v>
      </c>
      <c r="V49" s="122">
        <v>4.4198635228570593</v>
      </c>
      <c r="W49" s="122">
        <v>4.3548357825086681</v>
      </c>
      <c r="X49" s="122">
        <v>4.3118668667442428</v>
      </c>
      <c r="Y49" s="122">
        <v>4.4019150911537812</v>
      </c>
      <c r="DA49" s="130" t="s">
        <v>1784</v>
      </c>
    </row>
    <row r="50" spans="1:105" ht="12" customHeight="1" x14ac:dyDescent="0.25">
      <c r="A50" s="97" t="s">
        <v>138</v>
      </c>
      <c r="B50" s="98">
        <v>0.4226052415234669</v>
      </c>
      <c r="C50" s="98">
        <v>0.45546601249353419</v>
      </c>
      <c r="D50" s="98">
        <v>0.46594007237148716</v>
      </c>
      <c r="E50" s="98">
        <v>0.38966748851066652</v>
      </c>
      <c r="F50" s="98">
        <v>0.3881625112622713</v>
      </c>
      <c r="G50" s="98">
        <v>0.54873627238744593</v>
      </c>
      <c r="H50" s="98">
        <v>0.64925817652650186</v>
      </c>
      <c r="I50" s="98">
        <v>0.67367410726289512</v>
      </c>
      <c r="J50" s="98">
        <v>0.75212705248170431</v>
      </c>
      <c r="K50" s="98">
        <v>2.0477189851097837</v>
      </c>
      <c r="L50" s="98">
        <v>2.8201938313875701</v>
      </c>
      <c r="M50" s="98">
        <v>2.8175217388046376</v>
      </c>
      <c r="N50" s="98">
        <v>2.8116191212344819</v>
      </c>
      <c r="O50" s="98">
        <v>2.9486889918619474</v>
      </c>
      <c r="P50" s="98">
        <v>2.897410204760158</v>
      </c>
      <c r="Q50" s="98">
        <v>3.0918256119178804</v>
      </c>
      <c r="R50" s="98">
        <v>3.4210065159169574</v>
      </c>
      <c r="S50" s="98">
        <v>3.431689865837745</v>
      </c>
      <c r="T50" s="98">
        <v>3.7969973555301011</v>
      </c>
      <c r="U50" s="98">
        <v>3.8679320458318891</v>
      </c>
      <c r="V50" s="98">
        <v>4.2150747944296905</v>
      </c>
      <c r="W50" s="98">
        <v>4.1966197385594572</v>
      </c>
      <c r="X50" s="98">
        <v>4.2069432418101504</v>
      </c>
      <c r="Y50" s="98">
        <v>4.3026180622876806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1.5121012734478455E-2</v>
      </c>
      <c r="C54" s="101">
        <v>1.5492268866011669E-2</v>
      </c>
      <c r="D54" s="101">
        <v>1.5224752108081753E-2</v>
      </c>
      <c r="E54" s="101">
        <v>1.5745642490391384E-2</v>
      </c>
      <c r="F54" s="101">
        <v>1.4690724674229163E-2</v>
      </c>
      <c r="G54" s="101">
        <v>1.7121987361558982E-2</v>
      </c>
      <c r="H54" s="101">
        <v>2.1574508168627448E-2</v>
      </c>
      <c r="I54" s="101">
        <v>2.6971144972983824E-2</v>
      </c>
      <c r="J54" s="101">
        <v>0.14461479634779453</v>
      </c>
      <c r="K54" s="101">
        <v>7.3692631864451907E-2</v>
      </c>
      <c r="L54" s="101">
        <v>9.1947737983070571E-2</v>
      </c>
      <c r="M54" s="101">
        <v>8.3253476549418975E-2</v>
      </c>
      <c r="N54" s="101">
        <v>8.6564274936635252E-2</v>
      </c>
      <c r="O54" s="101">
        <v>9.777756644859277E-2</v>
      </c>
      <c r="P54" s="101">
        <v>8.8026508715824903E-2</v>
      </c>
      <c r="Q54" s="101">
        <v>0.11017916142225306</v>
      </c>
      <c r="R54" s="101">
        <v>0.1239480213797758</v>
      </c>
      <c r="S54" s="101">
        <v>9.7414356757968765E-2</v>
      </c>
      <c r="T54" s="101">
        <v>0.10729711794475005</v>
      </c>
      <c r="U54" s="101">
        <v>0.17277650628400848</v>
      </c>
      <c r="V54" s="101">
        <v>0.20478872842736903</v>
      </c>
      <c r="W54" s="101">
        <v>0.15821604394921049</v>
      </c>
      <c r="X54" s="101">
        <v>0.10492362493409212</v>
      </c>
      <c r="Y54" s="101">
        <v>9.9297028866100728E-2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1792</v>
      </c>
    </row>
    <row r="58" spans="1:105" ht="12" customHeight="1" x14ac:dyDescent="0.25">
      <c r="A58" s="121" t="s">
        <v>54</v>
      </c>
      <c r="B58" s="122">
        <v>0.1442646667967975</v>
      </c>
      <c r="C58" s="122">
        <v>0.14958040387925964</v>
      </c>
      <c r="D58" s="122">
        <v>0.15714701808114753</v>
      </c>
      <c r="E58" s="122">
        <v>0.16152934228158877</v>
      </c>
      <c r="F58" s="122">
        <v>0.17698515566728301</v>
      </c>
      <c r="G58" s="122">
        <v>0.20781569399347938</v>
      </c>
      <c r="H58" s="122">
        <v>0.24606609410151625</v>
      </c>
      <c r="I58" s="122">
        <v>0.28094716095422323</v>
      </c>
      <c r="J58" s="122">
        <v>0.45918217939320966</v>
      </c>
      <c r="K58" s="122">
        <v>0.64631659458720647</v>
      </c>
      <c r="L58" s="122">
        <v>0.88408788441872144</v>
      </c>
      <c r="M58" s="122">
        <v>0.88440202854688743</v>
      </c>
      <c r="N58" s="122">
        <v>0.906951614637448</v>
      </c>
      <c r="O58" s="122">
        <v>0.94488840177039302</v>
      </c>
      <c r="P58" s="122">
        <v>0.9651446378392543</v>
      </c>
      <c r="Q58" s="122">
        <v>0.94388984237640616</v>
      </c>
      <c r="R58" s="122">
        <v>1.0423727498768116</v>
      </c>
      <c r="S58" s="122">
        <v>0.97372589265813914</v>
      </c>
      <c r="T58" s="122">
        <v>0.96814461763172588</v>
      </c>
      <c r="U58" s="122">
        <v>0.93069581942097501</v>
      </c>
      <c r="V58" s="122">
        <v>1.0666753008174559</v>
      </c>
      <c r="W58" s="122">
        <v>1.1000777759372071</v>
      </c>
      <c r="X58" s="122">
        <v>1.0710616736693259</v>
      </c>
      <c r="Y58" s="122">
        <v>1.3783871499138545</v>
      </c>
      <c r="DA58" s="130" t="s">
        <v>1793</v>
      </c>
    </row>
    <row r="59" spans="1:105" ht="12" customHeight="1" x14ac:dyDescent="0.25">
      <c r="A59" s="97" t="s">
        <v>50</v>
      </c>
      <c r="B59" s="98">
        <v>0.11802972424851911</v>
      </c>
      <c r="C59" s="98">
        <v>0.11619150646857423</v>
      </c>
      <c r="D59" s="98">
        <v>0.11615724608243289</v>
      </c>
      <c r="E59" s="98">
        <v>0.11391525735489952</v>
      </c>
      <c r="F59" s="98">
        <v>0.12634921892822254</v>
      </c>
      <c r="G59" s="98">
        <v>0.14527172035653771</v>
      </c>
      <c r="H59" s="98">
        <v>0.15839134503173735</v>
      </c>
      <c r="I59" s="98">
        <v>0.15630444583763714</v>
      </c>
      <c r="J59" s="98">
        <v>0.18410010474614724</v>
      </c>
      <c r="K59" s="98">
        <v>0.2820716516422464</v>
      </c>
      <c r="L59" s="98">
        <v>0.44005946715234229</v>
      </c>
      <c r="M59" s="98">
        <v>0.51423689362557579</v>
      </c>
      <c r="N59" s="98">
        <v>0.53583336170610352</v>
      </c>
      <c r="O59" s="98">
        <v>0.54503140175812148</v>
      </c>
      <c r="P59" s="98">
        <v>0.60549180962507176</v>
      </c>
      <c r="Q59" s="98">
        <v>0.4796344689561472</v>
      </c>
      <c r="R59" s="98">
        <v>0.49665535532367183</v>
      </c>
      <c r="S59" s="98">
        <v>0.54512218448818961</v>
      </c>
      <c r="T59" s="98">
        <v>0.49433764321999762</v>
      </c>
      <c r="U59" s="98">
        <v>0.46303395519661789</v>
      </c>
      <c r="V59" s="98">
        <v>0.50439198344557379</v>
      </c>
      <c r="W59" s="98">
        <v>0.52607585151965286</v>
      </c>
      <c r="X59" s="98">
        <v>0.55654219726804832</v>
      </c>
      <c r="Y59" s="98">
        <v>0.90783018391647752</v>
      </c>
      <c r="DA59" s="63" t="s">
        <v>1794</v>
      </c>
    </row>
    <row r="60" spans="1:105" ht="12" customHeight="1" x14ac:dyDescent="0.25">
      <c r="A60" s="109" t="s">
        <v>120</v>
      </c>
      <c r="B60" s="33">
        <v>2.6234942548278385E-2</v>
      </c>
      <c r="C60" s="33">
        <v>3.3388897410685396E-2</v>
      </c>
      <c r="D60" s="33">
        <v>4.098977199871464E-2</v>
      </c>
      <c r="E60" s="33">
        <v>4.7614084926689268E-2</v>
      </c>
      <c r="F60" s="33">
        <v>5.0635936739060486E-2</v>
      </c>
      <c r="G60" s="33">
        <v>6.2543973636941683E-2</v>
      </c>
      <c r="H60" s="33">
        <v>8.7674749069778901E-2</v>
      </c>
      <c r="I60" s="33">
        <v>0.12464271511658609</v>
      </c>
      <c r="J60" s="33">
        <v>0.27508207464706241</v>
      </c>
      <c r="K60" s="33">
        <v>0.36424494294496002</v>
      </c>
      <c r="L60" s="33">
        <v>0.44402841726637909</v>
      </c>
      <c r="M60" s="33">
        <v>0.37016513492131164</v>
      </c>
      <c r="N60" s="33">
        <v>0.37111825293134448</v>
      </c>
      <c r="O60" s="33">
        <v>0.39985700001227154</v>
      </c>
      <c r="P60" s="33">
        <v>0.35965282821418254</v>
      </c>
      <c r="Q60" s="33">
        <v>0.46425537342025902</v>
      </c>
      <c r="R60" s="33">
        <v>0.54571739455313972</v>
      </c>
      <c r="S60" s="33">
        <v>0.42860370816994953</v>
      </c>
      <c r="T60" s="33">
        <v>0.47380697441172825</v>
      </c>
      <c r="U60" s="33">
        <v>0.46766186422435713</v>
      </c>
      <c r="V60" s="33">
        <v>0.56228331737188197</v>
      </c>
      <c r="W60" s="33">
        <v>0.57400192441755415</v>
      </c>
      <c r="X60" s="33">
        <v>0.51451947640127771</v>
      </c>
      <c r="Y60" s="33">
        <v>0.47055696599737695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31.934494868265809</v>
      </c>
      <c r="C62" s="117">
        <f t="shared" si="21"/>
        <v>36.349433159043457</v>
      </c>
      <c r="D62" s="117">
        <f t="shared" si="21"/>
        <v>40.487220703039434</v>
      </c>
      <c r="E62" s="117">
        <f t="shared" si="21"/>
        <v>45.689867005834451</v>
      </c>
      <c r="F62" s="117">
        <f t="shared" si="21"/>
        <v>49.944609237673724</v>
      </c>
      <c r="G62" s="117">
        <f t="shared" si="21"/>
        <v>53.528313257150309</v>
      </c>
      <c r="H62" s="117">
        <f t="shared" si="21"/>
        <v>55.917366182000876</v>
      </c>
      <c r="I62" s="117">
        <f t="shared" si="21"/>
        <v>59.864829092179392</v>
      </c>
      <c r="J62" s="117">
        <f t="shared" si="21"/>
        <v>62.138651112674395</v>
      </c>
      <c r="K62" s="117">
        <f t="shared" si="21"/>
        <v>57.540301476135241</v>
      </c>
      <c r="L62" s="117">
        <f t="shared" si="21"/>
        <v>70.084325225640711</v>
      </c>
      <c r="M62" s="117">
        <f t="shared" si="21"/>
        <v>61.08699767660309</v>
      </c>
      <c r="N62" s="117">
        <f t="shared" si="21"/>
        <v>62.315682979732017</v>
      </c>
      <c r="O62" s="117">
        <f t="shared" si="21"/>
        <v>60.597432824267017</v>
      </c>
      <c r="P62" s="117">
        <f t="shared" si="21"/>
        <v>61.278121946838631</v>
      </c>
      <c r="Q62" s="117">
        <f t="shared" si="21"/>
        <v>61.047154974188054</v>
      </c>
      <c r="R62" s="117">
        <f t="shared" ref="R62:V62" si="22">R63+R66+R68+R77</f>
        <v>68.013193167293096</v>
      </c>
      <c r="S62" s="117">
        <f t="shared" si="22"/>
        <v>73.142692185884442</v>
      </c>
      <c r="T62" s="117">
        <f t="shared" si="22"/>
        <v>80.763666885712823</v>
      </c>
      <c r="U62" s="117">
        <f t="shared" si="22"/>
        <v>77.002736048275466</v>
      </c>
      <c r="V62" s="117">
        <f t="shared" si="22"/>
        <v>78.24268725921776</v>
      </c>
      <c r="W62" s="117">
        <f t="shared" ref="W62:Y62" si="23">W63+W66+W68+W77</f>
        <v>84.026382209106075</v>
      </c>
      <c r="X62" s="117">
        <f t="shared" si="23"/>
        <v>77.4301613169105</v>
      </c>
      <c r="Y62" s="117">
        <f t="shared" si="23"/>
        <v>63.811126847620137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25.708886483522523</v>
      </c>
      <c r="C63" s="122">
        <f t="shared" si="24"/>
        <v>29.817686736319327</v>
      </c>
      <c r="D63" s="122">
        <f t="shared" si="24"/>
        <v>32.974901350980112</v>
      </c>
      <c r="E63" s="122">
        <f t="shared" si="24"/>
        <v>37.352880345961196</v>
      </c>
      <c r="F63" s="122">
        <f t="shared" si="24"/>
        <v>40.799014803859563</v>
      </c>
      <c r="G63" s="122">
        <f t="shared" si="24"/>
        <v>43.600036448648211</v>
      </c>
      <c r="H63" s="122">
        <f t="shared" si="24"/>
        <v>45.208762827367615</v>
      </c>
      <c r="I63" s="122">
        <f t="shared" si="24"/>
        <v>48.449605173128091</v>
      </c>
      <c r="J63" s="122">
        <f t="shared" si="24"/>
        <v>49.324806164134877</v>
      </c>
      <c r="K63" s="122">
        <f t="shared" si="24"/>
        <v>46.418842515491292</v>
      </c>
      <c r="L63" s="122">
        <f t="shared" si="24"/>
        <v>55.151234428443082</v>
      </c>
      <c r="M63" s="122">
        <f t="shared" si="24"/>
        <v>48.312212627580145</v>
      </c>
      <c r="N63" s="122">
        <f t="shared" si="24"/>
        <v>49.330093227623841</v>
      </c>
      <c r="O63" s="122">
        <f t="shared" si="24"/>
        <v>47.520610362217766</v>
      </c>
      <c r="P63" s="122">
        <f t="shared" si="24"/>
        <v>48.315166141736604</v>
      </c>
      <c r="Q63" s="122">
        <f t="shared" si="24"/>
        <v>47.280738846177677</v>
      </c>
      <c r="R63" s="122">
        <f t="shared" ref="R63:V63" si="25">SUM(R64:R65)</f>
        <v>52.47516506333929</v>
      </c>
      <c r="S63" s="122">
        <f t="shared" si="25"/>
        <v>57.93310053794395</v>
      </c>
      <c r="T63" s="122">
        <f t="shared" si="25"/>
        <v>64.076690576259736</v>
      </c>
      <c r="U63" s="122">
        <f t="shared" si="25"/>
        <v>61.223494493911758</v>
      </c>
      <c r="V63" s="122">
        <f t="shared" si="25"/>
        <v>60.915014325481614</v>
      </c>
      <c r="W63" s="122">
        <f t="shared" ref="W63:Y63" si="26">SUM(W64:W65)</f>
        <v>65.604069189407923</v>
      </c>
      <c r="X63" s="122">
        <f t="shared" si="26"/>
        <v>60.63243715397828</v>
      </c>
      <c r="Y63" s="122">
        <f t="shared" si="26"/>
        <v>49.638084664381132</v>
      </c>
      <c r="DA63" s="130" t="s">
        <v>1797</v>
      </c>
    </row>
    <row r="64" spans="1:105" ht="12" customHeight="1" x14ac:dyDescent="0.25">
      <c r="A64" s="97" t="s">
        <v>212</v>
      </c>
      <c r="B64" s="98">
        <v>25.129407172944994</v>
      </c>
      <c r="C64" s="98">
        <v>29.156862324082876</v>
      </c>
      <c r="D64" s="98">
        <v>32.266601803581047</v>
      </c>
      <c r="E64" s="98">
        <v>36.564826816740741</v>
      </c>
      <c r="F64" s="98">
        <v>39.960437433526209</v>
      </c>
      <c r="G64" s="98">
        <v>42.716070775241953</v>
      </c>
      <c r="H64" s="98">
        <v>44.309122319658627</v>
      </c>
      <c r="I64" s="98">
        <v>47.505233438515205</v>
      </c>
      <c r="J64" s="98">
        <v>48.370527595487232</v>
      </c>
      <c r="K64" s="98">
        <v>45.525703225900152</v>
      </c>
      <c r="L64" s="98">
        <v>54.133866275402205</v>
      </c>
      <c r="M64" s="98">
        <v>47.417682990479513</v>
      </c>
      <c r="N64" s="98">
        <v>48.423460662606686</v>
      </c>
      <c r="O64" s="98">
        <v>46.655111931572037</v>
      </c>
      <c r="P64" s="98">
        <v>47.444754432801943</v>
      </c>
      <c r="Q64" s="98">
        <v>46.437553428523991</v>
      </c>
      <c r="R64" s="98">
        <v>51.549049208166281</v>
      </c>
      <c r="S64" s="98">
        <v>56.923219873388184</v>
      </c>
      <c r="T64" s="98">
        <v>62.965758348999607</v>
      </c>
      <c r="U64" s="98">
        <v>60.163854214430607</v>
      </c>
      <c r="V64" s="98">
        <v>59.859809139467181</v>
      </c>
      <c r="W64" s="98">
        <v>64.473753699528544</v>
      </c>
      <c r="X64" s="98">
        <v>59.585300443549244</v>
      </c>
      <c r="Y64" s="98">
        <v>48.768204620510716</v>
      </c>
      <c r="DA64" s="63" t="s">
        <v>1798</v>
      </c>
    </row>
    <row r="65" spans="1:105" ht="12" customHeight="1" x14ac:dyDescent="0.25">
      <c r="A65" s="97" t="s">
        <v>53</v>
      </c>
      <c r="B65" s="98">
        <v>0.57947931057753044</v>
      </c>
      <c r="C65" s="98">
        <v>0.6608244122364525</v>
      </c>
      <c r="D65" s="98">
        <v>0.70829954739906564</v>
      </c>
      <c r="E65" s="98">
        <v>0.78805352922045591</v>
      </c>
      <c r="F65" s="98">
        <v>0.83857737033335622</v>
      </c>
      <c r="G65" s="98">
        <v>0.8839656734062602</v>
      </c>
      <c r="H65" s="98">
        <v>0.89964050770898629</v>
      </c>
      <c r="I65" s="98">
        <v>0.94437173461288504</v>
      </c>
      <c r="J65" s="98">
        <v>0.95427856864764837</v>
      </c>
      <c r="K65" s="98">
        <v>0.89313928959114097</v>
      </c>
      <c r="L65" s="98">
        <v>1.0173681530408738</v>
      </c>
      <c r="M65" s="98">
        <v>0.89452963710063149</v>
      </c>
      <c r="N65" s="98">
        <v>0.90663256501715594</v>
      </c>
      <c r="O65" s="98">
        <v>0.86549843064572951</v>
      </c>
      <c r="P65" s="98">
        <v>0.87041170893466235</v>
      </c>
      <c r="Q65" s="98">
        <v>0.84318541765368693</v>
      </c>
      <c r="R65" s="98">
        <v>0.92611585517300898</v>
      </c>
      <c r="S65" s="98">
        <v>1.0098806645557681</v>
      </c>
      <c r="T65" s="98">
        <v>1.1109322272601223</v>
      </c>
      <c r="U65" s="98">
        <v>1.0596402794811501</v>
      </c>
      <c r="V65" s="98">
        <v>1.0552051860144311</v>
      </c>
      <c r="W65" s="98">
        <v>1.1303154898793752</v>
      </c>
      <c r="X65" s="98">
        <v>1.0471367104290394</v>
      </c>
      <c r="Y65" s="98">
        <v>0.86988004387041606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5.0418477818343313E-5</v>
      </c>
      <c r="C66" s="122">
        <f t="shared" si="27"/>
        <v>6.5803702099667542E-5</v>
      </c>
      <c r="D66" s="122">
        <f t="shared" si="27"/>
        <v>9.8280180174412446E-5</v>
      </c>
      <c r="E66" s="122">
        <f t="shared" si="27"/>
        <v>1.908916830314703E-4</v>
      </c>
      <c r="F66" s="122">
        <f t="shared" si="27"/>
        <v>3.2941359753895817E-4</v>
      </c>
      <c r="G66" s="122">
        <f t="shared" si="27"/>
        <v>5.6808572833313259E-4</v>
      </c>
      <c r="H66" s="122">
        <f t="shared" si="27"/>
        <v>2.1077034511721394E-3</v>
      </c>
      <c r="I66" s="122">
        <f t="shared" si="27"/>
        <v>2.5877021053846332E-3</v>
      </c>
      <c r="J66" s="122">
        <f t="shared" si="27"/>
        <v>3.6534946245259711E-3</v>
      </c>
      <c r="K66" s="122">
        <f t="shared" si="27"/>
        <v>4.2586474205631962E-3</v>
      </c>
      <c r="L66" s="122">
        <f t="shared" si="27"/>
        <v>1.1640130864054089E-2</v>
      </c>
      <c r="M66" s="122">
        <f t="shared" si="27"/>
        <v>6.2714211714862437E-3</v>
      </c>
      <c r="N66" s="122">
        <f t="shared" si="27"/>
        <v>7.2597219619681365E-3</v>
      </c>
      <c r="O66" s="122">
        <f t="shared" si="27"/>
        <v>6.9563633222065975E-3</v>
      </c>
      <c r="P66" s="122">
        <f t="shared" si="27"/>
        <v>1.1141677671220656E-2</v>
      </c>
      <c r="Q66" s="122">
        <f t="shared" si="27"/>
        <v>1.0570799022700339E-2</v>
      </c>
      <c r="R66" s="122">
        <f t="shared" si="27"/>
        <v>1.4882219793450481E-2</v>
      </c>
      <c r="S66" s="122">
        <f t="shared" si="27"/>
        <v>1.9402551961368225E-2</v>
      </c>
      <c r="T66" s="122">
        <f t="shared" si="27"/>
        <v>2.9985554305451013E-2</v>
      </c>
      <c r="U66" s="122">
        <f t="shared" si="27"/>
        <v>2.4060910962336788E-2</v>
      </c>
      <c r="V66" s="122">
        <f t="shared" si="27"/>
        <v>2.7054297090548084E-2</v>
      </c>
      <c r="W66" s="122">
        <f t="shared" si="27"/>
        <v>4.9488005275584258E-2</v>
      </c>
      <c r="X66" s="122">
        <f t="shared" si="27"/>
        <v>4.8799590145210896E-2</v>
      </c>
      <c r="Y66" s="122">
        <f t="shared" si="27"/>
        <v>4.9778928498468211E-2</v>
      </c>
      <c r="DA66" s="130" t="s">
        <v>1800</v>
      </c>
    </row>
    <row r="67" spans="1:105" ht="12" customHeight="1" x14ac:dyDescent="0.25">
      <c r="A67" s="97" t="s">
        <v>53</v>
      </c>
      <c r="B67" s="98">
        <v>5.0418477818343313E-5</v>
      </c>
      <c r="C67" s="98">
        <v>6.5803702099667542E-5</v>
      </c>
      <c r="D67" s="98">
        <v>9.8280180174412446E-5</v>
      </c>
      <c r="E67" s="98">
        <v>1.908916830314703E-4</v>
      </c>
      <c r="F67" s="98">
        <v>3.2941359753895817E-4</v>
      </c>
      <c r="G67" s="98">
        <v>5.6808572833313259E-4</v>
      </c>
      <c r="H67" s="98">
        <v>2.1077034511721394E-3</v>
      </c>
      <c r="I67" s="98">
        <v>2.5877021053846332E-3</v>
      </c>
      <c r="J67" s="98">
        <v>3.6534946245259711E-3</v>
      </c>
      <c r="K67" s="98">
        <v>4.2586474205631962E-3</v>
      </c>
      <c r="L67" s="98">
        <v>1.1640130864054089E-2</v>
      </c>
      <c r="M67" s="98">
        <v>6.2714211714862437E-3</v>
      </c>
      <c r="N67" s="98">
        <v>7.2597219619681365E-3</v>
      </c>
      <c r="O67" s="98">
        <v>6.9563633222065975E-3</v>
      </c>
      <c r="P67" s="98">
        <v>1.1141677671220656E-2</v>
      </c>
      <c r="Q67" s="98">
        <v>1.0570799022700339E-2</v>
      </c>
      <c r="R67" s="98">
        <v>1.4882219793450481E-2</v>
      </c>
      <c r="S67" s="98">
        <v>1.9402551961368225E-2</v>
      </c>
      <c r="T67" s="98">
        <v>2.9985554305451013E-2</v>
      </c>
      <c r="U67" s="98">
        <v>2.4060910962336788E-2</v>
      </c>
      <c r="V67" s="98">
        <v>2.7054297090548084E-2</v>
      </c>
      <c r="W67" s="98">
        <v>4.9488005275584258E-2</v>
      </c>
      <c r="X67" s="98">
        <v>4.8799590145210896E-2</v>
      </c>
      <c r="Y67" s="98">
        <v>4.9778928498468211E-2</v>
      </c>
      <c r="DA67" s="63" t="s">
        <v>1801</v>
      </c>
    </row>
    <row r="68" spans="1:105" ht="12" customHeight="1" x14ac:dyDescent="0.25">
      <c r="A68" s="121" t="s">
        <v>55</v>
      </c>
      <c r="B68" s="122">
        <v>4.710448612574285</v>
      </c>
      <c r="C68" s="122">
        <v>4.9461997924590424</v>
      </c>
      <c r="D68" s="122">
        <v>5.5864946911721747</v>
      </c>
      <c r="E68" s="122">
        <v>6.1124728566231914</v>
      </c>
      <c r="F68" s="122">
        <v>6.5095234838478735</v>
      </c>
      <c r="G68" s="122">
        <v>7.2159067926364084</v>
      </c>
      <c r="H68" s="122">
        <v>7.7747414037585347</v>
      </c>
      <c r="I68" s="122">
        <v>8.4395911194526221</v>
      </c>
      <c r="J68" s="122">
        <v>9.5487133454823123</v>
      </c>
      <c r="K68" s="122">
        <v>8.2782416927731788</v>
      </c>
      <c r="L68" s="122">
        <v>11.166558797581745</v>
      </c>
      <c r="M68" s="122">
        <v>9.6447346112766272</v>
      </c>
      <c r="N68" s="122">
        <v>9.8859418866506807</v>
      </c>
      <c r="O68" s="122">
        <v>10.006934069639462</v>
      </c>
      <c r="P68" s="122">
        <v>9.8219092091047955</v>
      </c>
      <c r="Q68" s="122">
        <v>10.673770466404395</v>
      </c>
      <c r="R68" s="122">
        <v>12.174433025242916</v>
      </c>
      <c r="S68" s="122">
        <v>11.908740560342538</v>
      </c>
      <c r="T68" s="122">
        <v>13.184382705196706</v>
      </c>
      <c r="U68" s="122">
        <v>12.576049493876077</v>
      </c>
      <c r="V68" s="122">
        <v>13.760924431728743</v>
      </c>
      <c r="W68" s="122">
        <v>14.813195540605788</v>
      </c>
      <c r="X68" s="122">
        <v>13.316335017193836</v>
      </c>
      <c r="Y68" s="122">
        <v>10.809963020144327</v>
      </c>
      <c r="DA68" s="130" t="s">
        <v>1802</v>
      </c>
    </row>
    <row r="69" spans="1:105" ht="12" customHeight="1" x14ac:dyDescent="0.25">
      <c r="A69" s="97" t="s">
        <v>134</v>
      </c>
      <c r="B69" s="98">
        <v>4.5341513504654793</v>
      </c>
      <c r="C69" s="98">
        <v>4.761557325396784</v>
      </c>
      <c r="D69" s="98">
        <v>5.3769483247043537</v>
      </c>
      <c r="E69" s="98">
        <v>5.8659053291864929</v>
      </c>
      <c r="F69" s="98">
        <v>6.2718782484201281</v>
      </c>
      <c r="G69" s="98">
        <v>6.954298713124861</v>
      </c>
      <c r="H69" s="98">
        <v>7.4614961744132398</v>
      </c>
      <c r="I69" s="98">
        <v>8.1114567827580633</v>
      </c>
      <c r="J69" s="98">
        <v>9.0901785690394128</v>
      </c>
      <c r="K69" s="98">
        <v>7.8792218252581758</v>
      </c>
      <c r="L69" s="98">
        <v>11.095180094234975</v>
      </c>
      <c r="M69" s="98">
        <v>9.4338425426793737</v>
      </c>
      <c r="N69" s="98">
        <v>9.5184754326229513</v>
      </c>
      <c r="O69" s="98">
        <v>9.5830426126610355</v>
      </c>
      <c r="P69" s="98">
        <v>9.4463370695537794</v>
      </c>
      <c r="Q69" s="98">
        <v>10.204089797402082</v>
      </c>
      <c r="R69" s="98">
        <v>11.654039623241948</v>
      </c>
      <c r="S69" s="98">
        <v>11.514967615626418</v>
      </c>
      <c r="T69" s="98">
        <v>12.761321237602411</v>
      </c>
      <c r="U69" s="98">
        <v>12.178247330787245</v>
      </c>
      <c r="V69" s="98">
        <v>13.299545722511855</v>
      </c>
      <c r="W69" s="98">
        <v>14.365363900823823</v>
      </c>
      <c r="X69" s="98">
        <v>12.982025215247585</v>
      </c>
      <c r="Y69" s="98">
        <v>10.540708405657531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1806</v>
      </c>
    </row>
    <row r="73" spans="1:105" ht="12" customHeight="1" x14ac:dyDescent="0.25">
      <c r="A73" s="106" t="s">
        <v>122</v>
      </c>
      <c r="B73" s="101">
        <v>0.17629726210880561</v>
      </c>
      <c r="C73" s="101">
        <v>0.18464246706225806</v>
      </c>
      <c r="D73" s="101">
        <v>0.2095463664678214</v>
      </c>
      <c r="E73" s="101">
        <v>0.24656752743669821</v>
      </c>
      <c r="F73" s="101">
        <v>0.23764523542774521</v>
      </c>
      <c r="G73" s="101">
        <v>0.2616080795115473</v>
      </c>
      <c r="H73" s="101">
        <v>0.31324522934529453</v>
      </c>
      <c r="I73" s="101">
        <v>0.32813433669455933</v>
      </c>
      <c r="J73" s="101">
        <v>0.45853477644290019</v>
      </c>
      <c r="K73" s="101">
        <v>0.39901986751500229</v>
      </c>
      <c r="L73" s="101">
        <v>7.1378703346771127E-2</v>
      </c>
      <c r="M73" s="101">
        <v>0.21089206859725271</v>
      </c>
      <c r="N73" s="101">
        <v>0.36746645402772976</v>
      </c>
      <c r="O73" s="101">
        <v>0.42389145697842678</v>
      </c>
      <c r="P73" s="101">
        <v>0.37557213955101537</v>
      </c>
      <c r="Q73" s="101">
        <v>0.46968066900231281</v>
      </c>
      <c r="R73" s="101">
        <v>0.52039340200096784</v>
      </c>
      <c r="S73" s="101">
        <v>0.39377294471612073</v>
      </c>
      <c r="T73" s="101">
        <v>0.42306146759429497</v>
      </c>
      <c r="U73" s="101">
        <v>0.39780216308883259</v>
      </c>
      <c r="V73" s="101">
        <v>0.46137870921688784</v>
      </c>
      <c r="W73" s="101">
        <v>0.44783163978196577</v>
      </c>
      <c r="X73" s="101">
        <v>0.33430980194625082</v>
      </c>
      <c r="Y73" s="101">
        <v>0.26925461448679494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1810</v>
      </c>
    </row>
    <row r="77" spans="1:105" ht="12" customHeight="1" x14ac:dyDescent="0.25">
      <c r="A77" s="121" t="s">
        <v>54</v>
      </c>
      <c r="B77" s="122">
        <v>1.5151093536911817</v>
      </c>
      <c r="C77" s="122">
        <v>1.5854808265629825</v>
      </c>
      <c r="D77" s="122">
        <v>1.925726380706968</v>
      </c>
      <c r="E77" s="122">
        <v>2.2243229115670298</v>
      </c>
      <c r="F77" s="122">
        <v>2.6357415363687471</v>
      </c>
      <c r="G77" s="122">
        <v>2.7118019301373555</v>
      </c>
      <c r="H77" s="122">
        <v>2.9317542474235583</v>
      </c>
      <c r="I77" s="122">
        <v>2.9730450974932934</v>
      </c>
      <c r="J77" s="122">
        <v>3.2614781084326823</v>
      </c>
      <c r="K77" s="122">
        <v>2.8389586204502049</v>
      </c>
      <c r="L77" s="122">
        <v>3.7548918687518325</v>
      </c>
      <c r="M77" s="122">
        <v>3.1237790165748383</v>
      </c>
      <c r="N77" s="122">
        <v>3.0923881434955254</v>
      </c>
      <c r="O77" s="122">
        <v>3.0629320290875848</v>
      </c>
      <c r="P77" s="122">
        <v>3.1299049183260106</v>
      </c>
      <c r="Q77" s="122">
        <v>3.082074862583275</v>
      </c>
      <c r="R77" s="122">
        <v>3.3487128589174366</v>
      </c>
      <c r="S77" s="122">
        <v>3.2814485356365846</v>
      </c>
      <c r="T77" s="122">
        <v>3.4726080499509213</v>
      </c>
      <c r="U77" s="122">
        <v>3.179131149525297</v>
      </c>
      <c r="V77" s="122">
        <v>3.5396942049168549</v>
      </c>
      <c r="W77" s="122">
        <v>3.5596294738167882</v>
      </c>
      <c r="X77" s="122">
        <v>3.432589555593184</v>
      </c>
      <c r="Y77" s="122">
        <v>3.3133002345962042</v>
      </c>
      <c r="DA77" s="130" t="s">
        <v>1811</v>
      </c>
    </row>
    <row r="78" spans="1:105" ht="12" customHeight="1" x14ac:dyDescent="0.25">
      <c r="A78" s="97" t="s">
        <v>189</v>
      </c>
      <c r="B78" s="98">
        <v>1.4546440575322925</v>
      </c>
      <c r="C78" s="98">
        <v>1.520079893490506</v>
      </c>
      <c r="D78" s="98">
        <v>1.8446548379879912</v>
      </c>
      <c r="E78" s="98">
        <v>2.127294408154234</v>
      </c>
      <c r="F78" s="98">
        <v>2.5341996045613513</v>
      </c>
      <c r="G78" s="98">
        <v>2.6023160587165051</v>
      </c>
      <c r="H78" s="98">
        <v>2.8031812205206608</v>
      </c>
      <c r="I78" s="98">
        <v>2.8516824538271437</v>
      </c>
      <c r="J78" s="98">
        <v>3.1029817447155827</v>
      </c>
      <c r="K78" s="98">
        <v>2.6990757090944211</v>
      </c>
      <c r="L78" s="98">
        <v>3.650512514345837</v>
      </c>
      <c r="M78" s="98">
        <v>3.0339578331167592</v>
      </c>
      <c r="N78" s="98">
        <v>2.9509987492767915</v>
      </c>
      <c r="O78" s="98">
        <v>2.9068164527184908</v>
      </c>
      <c r="P78" s="98">
        <v>2.9940203447305609</v>
      </c>
      <c r="Q78" s="98">
        <v>2.9225624479406616</v>
      </c>
      <c r="R78" s="98">
        <v>3.1756743584523388</v>
      </c>
      <c r="S78" s="98">
        <v>3.1631510066283344</v>
      </c>
      <c r="T78" s="98">
        <v>3.3476297862519107</v>
      </c>
      <c r="U78" s="98">
        <v>3.1001606622263296</v>
      </c>
      <c r="V78" s="98">
        <v>3.3981111547910778</v>
      </c>
      <c r="W78" s="98">
        <v>3.408599544406778</v>
      </c>
      <c r="X78" s="98">
        <v>3.2741622793417022</v>
      </c>
      <c r="Y78" s="98">
        <v>3.1275494337542784</v>
      </c>
      <c r="DA78" s="63" t="s">
        <v>1812</v>
      </c>
    </row>
    <row r="79" spans="1:105" ht="12" customHeight="1" x14ac:dyDescent="0.25">
      <c r="A79" s="109" t="s">
        <v>120</v>
      </c>
      <c r="B79" s="33">
        <v>6.046529615888923E-2</v>
      </c>
      <c r="C79" s="33">
        <v>6.5400933072476561E-2</v>
      </c>
      <c r="D79" s="33">
        <v>8.107154271897675E-2</v>
      </c>
      <c r="E79" s="33">
        <v>9.7028503412795647E-2</v>
      </c>
      <c r="F79" s="33">
        <v>0.101541931807396</v>
      </c>
      <c r="G79" s="33">
        <v>0.10948587142085023</v>
      </c>
      <c r="H79" s="33">
        <v>0.12857302690289735</v>
      </c>
      <c r="I79" s="33">
        <v>0.12136264366614961</v>
      </c>
      <c r="J79" s="33">
        <v>0.15849636371709946</v>
      </c>
      <c r="K79" s="33">
        <v>0.13988291135578376</v>
      </c>
      <c r="L79" s="33">
        <v>0.10437935440599562</v>
      </c>
      <c r="M79" s="33">
        <v>8.9821183458079268E-2</v>
      </c>
      <c r="N79" s="33">
        <v>0.14138939421873392</v>
      </c>
      <c r="O79" s="33">
        <v>0.15611557636909409</v>
      </c>
      <c r="P79" s="33">
        <v>0.1358845735954497</v>
      </c>
      <c r="Q79" s="33">
        <v>0.15951241464261356</v>
      </c>
      <c r="R79" s="33">
        <v>0.17303850046509761</v>
      </c>
      <c r="S79" s="33">
        <v>0.11829752900825022</v>
      </c>
      <c r="T79" s="33">
        <v>0.1249782636990107</v>
      </c>
      <c r="U79" s="33">
        <v>7.8970487298967607E-2</v>
      </c>
      <c r="V79" s="33">
        <v>0.14158305012577727</v>
      </c>
      <c r="W79" s="33">
        <v>0.15102992941001014</v>
      </c>
      <c r="X79" s="33">
        <v>0.15842727625148165</v>
      </c>
      <c r="Y79" s="33">
        <v>0.1857508008419258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304.29778861207274</v>
      </c>
      <c r="C81" s="117">
        <f t="shared" si="28"/>
        <v>334.90146726212726</v>
      </c>
      <c r="D81" s="117">
        <f t="shared" si="28"/>
        <v>339.08014013066907</v>
      </c>
      <c r="E81" s="117">
        <f t="shared" si="28"/>
        <v>369.53356154589278</v>
      </c>
      <c r="F81" s="117">
        <f t="shared" si="28"/>
        <v>383.44529654113512</v>
      </c>
      <c r="G81" s="117">
        <f t="shared" si="28"/>
        <v>397.89826368967687</v>
      </c>
      <c r="H81" s="117">
        <f t="shared" si="28"/>
        <v>397.63606923828701</v>
      </c>
      <c r="I81" s="117">
        <f t="shared" si="28"/>
        <v>399.33754492115253</v>
      </c>
      <c r="J81" s="117">
        <f t="shared" si="28"/>
        <v>414.06438388052993</v>
      </c>
      <c r="K81" s="117">
        <f t="shared" si="28"/>
        <v>468.28423249098012</v>
      </c>
      <c r="L81" s="117">
        <f t="shared" si="28"/>
        <v>363.08670707201412</v>
      </c>
      <c r="M81" s="117">
        <f t="shared" si="28"/>
        <v>383.99490877275912</v>
      </c>
      <c r="N81" s="117">
        <f t="shared" si="28"/>
        <v>423.19834691487506</v>
      </c>
      <c r="O81" s="117">
        <f t="shared" si="28"/>
        <v>383.92143585451038</v>
      </c>
      <c r="P81" s="117">
        <f t="shared" si="28"/>
        <v>379.41400507785517</v>
      </c>
      <c r="Q81" s="117">
        <f t="shared" si="28"/>
        <v>315.19517566712989</v>
      </c>
      <c r="R81" s="117">
        <f t="shared" ref="R81:V81" si="29">R82+R85+R87+R100</f>
        <v>315.17173581958571</v>
      </c>
      <c r="S81" s="117">
        <f t="shared" si="29"/>
        <v>350.98095862548189</v>
      </c>
      <c r="T81" s="117">
        <f t="shared" si="29"/>
        <v>377.70654083349331</v>
      </c>
      <c r="U81" s="117">
        <f t="shared" si="29"/>
        <v>364.72530933334173</v>
      </c>
      <c r="V81" s="117">
        <f t="shared" si="29"/>
        <v>333.55549621755989</v>
      </c>
      <c r="W81" s="117">
        <f t="shared" ref="W81:Y81" si="30">W82+W85+W87+W100</f>
        <v>346.26263589721179</v>
      </c>
      <c r="X81" s="117">
        <f t="shared" si="30"/>
        <v>336.90144054441731</v>
      </c>
      <c r="Y81" s="117">
        <f t="shared" si="30"/>
        <v>339.93332732268516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245.27114888954009</v>
      </c>
      <c r="C82" s="122">
        <f t="shared" si="31"/>
        <v>274.53138202626479</v>
      </c>
      <c r="D82" s="122">
        <f t="shared" si="31"/>
        <v>275.98319399659982</v>
      </c>
      <c r="E82" s="122">
        <f t="shared" si="31"/>
        <v>302.09326227037582</v>
      </c>
      <c r="F82" s="122">
        <f t="shared" si="31"/>
        <v>312.62573782994843</v>
      </c>
      <c r="G82" s="122">
        <f t="shared" si="31"/>
        <v>323.27182790078211</v>
      </c>
      <c r="H82" s="122">
        <f t="shared" si="31"/>
        <v>322.24960240414657</v>
      </c>
      <c r="I82" s="122">
        <f t="shared" si="31"/>
        <v>323.45944548329146</v>
      </c>
      <c r="J82" s="122">
        <f t="shared" si="31"/>
        <v>332.824832652309</v>
      </c>
      <c r="K82" s="122">
        <f t="shared" si="31"/>
        <v>381.62061802448284</v>
      </c>
      <c r="L82" s="122">
        <f t="shared" si="31"/>
        <v>280.11955620170113</v>
      </c>
      <c r="M82" s="122">
        <f t="shared" si="31"/>
        <v>302.43205314961091</v>
      </c>
      <c r="N82" s="122">
        <f t="shared" si="31"/>
        <v>334.71702689455589</v>
      </c>
      <c r="O82" s="122">
        <f t="shared" si="31"/>
        <v>301.51185077636262</v>
      </c>
      <c r="P82" s="122">
        <f t="shared" si="31"/>
        <v>298.39021059077544</v>
      </c>
      <c r="Q82" s="122">
        <f t="shared" si="31"/>
        <v>242.85816916283278</v>
      </c>
      <c r="R82" s="122">
        <f t="shared" ref="R82:V82" si="32">SUM(R83:R84)</f>
        <v>241.43259570717007</v>
      </c>
      <c r="S82" s="122">
        <f t="shared" si="32"/>
        <v>275.98313767808321</v>
      </c>
      <c r="T82" s="122">
        <f t="shared" si="32"/>
        <v>298.60575580958209</v>
      </c>
      <c r="U82" s="122">
        <f t="shared" si="32"/>
        <v>289.34517002795036</v>
      </c>
      <c r="V82" s="122">
        <f t="shared" si="32"/>
        <v>261.10422029125181</v>
      </c>
      <c r="W82" s="122">
        <f t="shared" ref="W82:Y82" si="33">SUM(W83:W84)</f>
        <v>270.31026036240291</v>
      </c>
      <c r="X82" s="122">
        <f t="shared" si="33"/>
        <v>263.53692472907755</v>
      </c>
      <c r="Y82" s="122">
        <f t="shared" si="33"/>
        <v>264.40057721779277</v>
      </c>
      <c r="DA82" s="130" t="s">
        <v>1815</v>
      </c>
    </row>
    <row r="83" spans="1:105" ht="12" customHeight="1" x14ac:dyDescent="0.25">
      <c r="A83" s="97" t="s">
        <v>199</v>
      </c>
      <c r="B83" s="98">
        <v>243.02946375723516</v>
      </c>
      <c r="C83" s="98">
        <v>272.06490087731186</v>
      </c>
      <c r="D83" s="98">
        <v>273.58099132877931</v>
      </c>
      <c r="E83" s="98">
        <v>299.51120858095163</v>
      </c>
      <c r="F83" s="98">
        <v>310.02337803817102</v>
      </c>
      <c r="G83" s="98">
        <v>320.61788339643982</v>
      </c>
      <c r="H83" s="98">
        <v>319.65353859876285</v>
      </c>
      <c r="I83" s="98">
        <v>320.90767494599623</v>
      </c>
      <c r="J83" s="98">
        <v>330.21894122021007</v>
      </c>
      <c r="K83" s="98">
        <v>378.64922842331498</v>
      </c>
      <c r="L83" s="98">
        <v>278.02949045427903</v>
      </c>
      <c r="M83" s="98">
        <v>300.16700546667289</v>
      </c>
      <c r="N83" s="98">
        <v>332.22889792748748</v>
      </c>
      <c r="O83" s="98">
        <v>299.29099330299454</v>
      </c>
      <c r="P83" s="98">
        <v>296.21647993835586</v>
      </c>
      <c r="Q83" s="98">
        <v>241.10701815001323</v>
      </c>
      <c r="R83" s="98">
        <v>239.70997068957033</v>
      </c>
      <c r="S83" s="98">
        <v>274.03844008296915</v>
      </c>
      <c r="T83" s="98">
        <v>296.51315167274993</v>
      </c>
      <c r="U83" s="98">
        <v>287.32098528695849</v>
      </c>
      <c r="V83" s="98">
        <v>259.27601933873638</v>
      </c>
      <c r="W83" s="98">
        <v>268.42789311622738</v>
      </c>
      <c r="X83" s="98">
        <v>261.69732420241399</v>
      </c>
      <c r="Y83" s="98">
        <v>262.52749266515207</v>
      </c>
      <c r="DA83" s="63" t="s">
        <v>1816</v>
      </c>
    </row>
    <row r="84" spans="1:105" ht="12" customHeight="1" x14ac:dyDescent="0.25">
      <c r="A84" s="97" t="s">
        <v>53</v>
      </c>
      <c r="B84" s="98">
        <v>2.2416851323049367</v>
      </c>
      <c r="C84" s="98">
        <v>2.4664811489529637</v>
      </c>
      <c r="D84" s="98">
        <v>2.4022026678205215</v>
      </c>
      <c r="E84" s="98">
        <v>2.5820536894241681</v>
      </c>
      <c r="F84" s="98">
        <v>2.6023597917774057</v>
      </c>
      <c r="G84" s="98">
        <v>2.6539445043422853</v>
      </c>
      <c r="H84" s="98">
        <v>2.5960638053837264</v>
      </c>
      <c r="I84" s="98">
        <v>2.5517705372952317</v>
      </c>
      <c r="J84" s="98">
        <v>2.6058914320989417</v>
      </c>
      <c r="K84" s="98">
        <v>2.9713896011678487</v>
      </c>
      <c r="L84" s="98">
        <v>2.0900657474220914</v>
      </c>
      <c r="M84" s="98">
        <v>2.2650476829380017</v>
      </c>
      <c r="N84" s="98">
        <v>2.4881289670683886</v>
      </c>
      <c r="O84" s="98">
        <v>2.2208574733681044</v>
      </c>
      <c r="P84" s="98">
        <v>2.1737306524195903</v>
      </c>
      <c r="Q84" s="98">
        <v>1.7511510128195471</v>
      </c>
      <c r="R84" s="98">
        <v>1.7226250175997395</v>
      </c>
      <c r="S84" s="98">
        <v>1.9446975951140408</v>
      </c>
      <c r="T84" s="98">
        <v>2.0926041368321595</v>
      </c>
      <c r="U84" s="98">
        <v>2.0241847409918541</v>
      </c>
      <c r="V84" s="98">
        <v>1.8282009525154168</v>
      </c>
      <c r="W84" s="98">
        <v>1.8823672461755574</v>
      </c>
      <c r="X84" s="98">
        <v>1.8396005266635487</v>
      </c>
      <c r="Y84" s="98">
        <v>1.8730845526407323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4.3359890923775246E-4</v>
      </c>
      <c r="C85" s="122">
        <f t="shared" si="34"/>
        <v>5.7859551811034044E-4</v>
      </c>
      <c r="D85" s="122">
        <f t="shared" si="34"/>
        <v>8.3561415289037108E-4</v>
      </c>
      <c r="E85" s="122">
        <f t="shared" si="34"/>
        <v>1.2640244532290681E-3</v>
      </c>
      <c r="F85" s="122">
        <f t="shared" si="34"/>
        <v>2.1232613955987677E-3</v>
      </c>
      <c r="G85" s="122">
        <f t="shared" si="34"/>
        <v>3.6043308743962978E-3</v>
      </c>
      <c r="H85" s="122">
        <f t="shared" si="34"/>
        <v>1.2716077687321713E-2</v>
      </c>
      <c r="I85" s="122">
        <f t="shared" si="34"/>
        <v>1.4963356132961361E-2</v>
      </c>
      <c r="J85" s="122">
        <f t="shared" si="34"/>
        <v>2.0661495050301688E-2</v>
      </c>
      <c r="K85" s="122">
        <f t="shared" si="34"/>
        <v>2.525098118587164E-2</v>
      </c>
      <c r="L85" s="122">
        <f t="shared" si="34"/>
        <v>6.9289762637656765E-2</v>
      </c>
      <c r="M85" s="122">
        <f t="shared" si="34"/>
        <v>3.8209756699194061E-2</v>
      </c>
      <c r="N85" s="122">
        <f t="shared" si="34"/>
        <v>4.5272642027964008E-2</v>
      </c>
      <c r="O85" s="122">
        <f t="shared" si="34"/>
        <v>4.4970262136382763E-2</v>
      </c>
      <c r="P85" s="122">
        <f t="shared" si="34"/>
        <v>6.7581086779633981E-2</v>
      </c>
      <c r="Q85" s="122">
        <f t="shared" si="34"/>
        <v>5.3834210355974556E-2</v>
      </c>
      <c r="R85" s="122">
        <f t="shared" si="34"/>
        <v>6.0449046863854335E-2</v>
      </c>
      <c r="S85" s="122">
        <f t="shared" si="34"/>
        <v>6.792411459753385E-2</v>
      </c>
      <c r="T85" s="122">
        <f t="shared" si="34"/>
        <v>9.9816701957601395E-2</v>
      </c>
      <c r="U85" s="122">
        <f t="shared" si="34"/>
        <v>7.8413488611888293E-2</v>
      </c>
      <c r="V85" s="122">
        <f t="shared" si="34"/>
        <v>8.6230669172018146E-2</v>
      </c>
      <c r="W85" s="122">
        <f t="shared" si="34"/>
        <v>0.15933261856973754</v>
      </c>
      <c r="X85" s="122">
        <f t="shared" si="34"/>
        <v>0.1776421622136552</v>
      </c>
      <c r="Y85" s="122">
        <f t="shared" si="34"/>
        <v>0.19641071494139428</v>
      </c>
      <c r="DA85" s="130" t="s">
        <v>1818</v>
      </c>
    </row>
    <row r="86" spans="1:105" ht="12" customHeight="1" x14ac:dyDescent="0.25">
      <c r="A86" s="97" t="s">
        <v>53</v>
      </c>
      <c r="B86" s="98">
        <v>4.3359890923775246E-4</v>
      </c>
      <c r="C86" s="98">
        <v>5.7859551811034044E-4</v>
      </c>
      <c r="D86" s="98">
        <v>8.3561415289037108E-4</v>
      </c>
      <c r="E86" s="98">
        <v>1.2640244532290681E-3</v>
      </c>
      <c r="F86" s="98">
        <v>2.1232613955987677E-3</v>
      </c>
      <c r="G86" s="98">
        <v>3.6043308743962978E-3</v>
      </c>
      <c r="H86" s="98">
        <v>1.2716077687321713E-2</v>
      </c>
      <c r="I86" s="98">
        <v>1.4963356132961361E-2</v>
      </c>
      <c r="J86" s="98">
        <v>2.0661495050301688E-2</v>
      </c>
      <c r="K86" s="98">
        <v>2.525098118587164E-2</v>
      </c>
      <c r="L86" s="98">
        <v>6.9289762637656765E-2</v>
      </c>
      <c r="M86" s="98">
        <v>3.8209756699194061E-2</v>
      </c>
      <c r="N86" s="98">
        <v>4.5272642027964008E-2</v>
      </c>
      <c r="O86" s="98">
        <v>4.4970262136382763E-2</v>
      </c>
      <c r="P86" s="98">
        <v>6.7581086779633981E-2</v>
      </c>
      <c r="Q86" s="98">
        <v>5.3834210355974556E-2</v>
      </c>
      <c r="R86" s="98">
        <v>6.0449046863854335E-2</v>
      </c>
      <c r="S86" s="98">
        <v>6.792411459753385E-2</v>
      </c>
      <c r="T86" s="98">
        <v>9.9816701957601395E-2</v>
      </c>
      <c r="U86" s="98">
        <v>7.8413488611888293E-2</v>
      </c>
      <c r="V86" s="98">
        <v>8.6230669172018146E-2</v>
      </c>
      <c r="W86" s="98">
        <v>0.15933261856973754</v>
      </c>
      <c r="X86" s="98">
        <v>0.1776421622136552</v>
      </c>
      <c r="Y86" s="98">
        <v>0.19641071494139428</v>
      </c>
      <c r="DA86" s="63" t="s">
        <v>1819</v>
      </c>
    </row>
    <row r="87" spans="1:105" ht="12" customHeight="1" x14ac:dyDescent="0.25">
      <c r="A87" s="121" t="s">
        <v>55</v>
      </c>
      <c r="B87" s="122">
        <v>44.634835118777183</v>
      </c>
      <c r="C87" s="122">
        <v>45.81309584985565</v>
      </c>
      <c r="D87" s="122">
        <v>46.887106542280534</v>
      </c>
      <c r="E87" s="122">
        <v>49.199558503853524</v>
      </c>
      <c r="F87" s="122">
        <v>50.210595132630132</v>
      </c>
      <c r="G87" s="122">
        <v>54.506735818567471</v>
      </c>
      <c r="H87" s="122">
        <v>54.891007066069456</v>
      </c>
      <c r="I87" s="122">
        <v>55.500391774124495</v>
      </c>
      <c r="J87" s="122">
        <v>61.136074330484099</v>
      </c>
      <c r="K87" s="122">
        <v>64.711755894171574</v>
      </c>
      <c r="L87" s="122">
        <v>62.347534878689864</v>
      </c>
      <c r="M87" s="122">
        <v>61.340468719448893</v>
      </c>
      <c r="N87" s="122">
        <v>67.145060315361434</v>
      </c>
      <c r="O87" s="122">
        <v>63.129253581704177</v>
      </c>
      <c r="P87" s="122">
        <v>61.849551649657414</v>
      </c>
      <c r="Q87" s="122">
        <v>56.147208206220881</v>
      </c>
      <c r="R87" s="122">
        <v>57.787805590965633</v>
      </c>
      <c r="S87" s="122">
        <v>58.631805867653874</v>
      </c>
      <c r="T87" s="122">
        <v>62.124738949694112</v>
      </c>
      <c r="U87" s="122">
        <v>59.303334321064924</v>
      </c>
      <c r="V87" s="122">
        <v>57.79184728002938</v>
      </c>
      <c r="W87" s="122">
        <v>60.592191639563445</v>
      </c>
      <c r="X87" s="122">
        <v>57.849553405946736</v>
      </c>
      <c r="Y87" s="122">
        <v>58.091294529881452</v>
      </c>
      <c r="DA87" s="130" t="s">
        <v>1820</v>
      </c>
    </row>
    <row r="88" spans="1:105" ht="12" customHeight="1" x14ac:dyDescent="0.25">
      <c r="A88" s="97" t="s">
        <v>132</v>
      </c>
      <c r="B88" s="98">
        <v>41.422219250301382</v>
      </c>
      <c r="C88" s="98">
        <v>41.748578589009945</v>
      </c>
      <c r="D88" s="98">
        <v>40.954538802975371</v>
      </c>
      <c r="E88" s="98">
        <v>40.882264741578005</v>
      </c>
      <c r="F88" s="98">
        <v>40.72798331297389</v>
      </c>
      <c r="G88" s="98">
        <v>42.225053653586265</v>
      </c>
      <c r="H88" s="98">
        <v>38.870731234431844</v>
      </c>
      <c r="I88" s="98">
        <v>38.276419179286187</v>
      </c>
      <c r="J88" s="98">
        <v>36.8663088379813</v>
      </c>
      <c r="K88" s="98">
        <v>43.30562222070359</v>
      </c>
      <c r="L88" s="98">
        <v>43.00621611619615</v>
      </c>
      <c r="M88" s="98">
        <v>47.53595034459596</v>
      </c>
      <c r="N88" s="98">
        <v>53.394754059511641</v>
      </c>
      <c r="O88" s="98">
        <v>48.271829029946986</v>
      </c>
      <c r="P88" s="98">
        <v>47.750058605062925</v>
      </c>
      <c r="Q88" s="98">
        <v>38.927843510876087</v>
      </c>
      <c r="R88" s="98">
        <v>38.722420027187873</v>
      </c>
      <c r="S88" s="98">
        <v>44.345687053019752</v>
      </c>
      <c r="T88" s="98">
        <v>48.128488028752521</v>
      </c>
      <c r="U88" s="98">
        <v>46.587537279159818</v>
      </c>
      <c r="V88" s="98">
        <v>41.980945478701528</v>
      </c>
      <c r="W88" s="98">
        <v>43.34511584467753</v>
      </c>
      <c r="X88" s="98">
        <v>42.246427644415952</v>
      </c>
      <c r="Y88" s="98">
        <v>42.459855532292046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1824</v>
      </c>
    </row>
    <row r="92" spans="1:105" ht="12" customHeight="1" x14ac:dyDescent="0.25">
      <c r="A92" s="106" t="s">
        <v>124</v>
      </c>
      <c r="B92" s="101">
        <v>0.37536402447911754</v>
      </c>
      <c r="C92" s="101">
        <v>0.36284559204264749</v>
      </c>
      <c r="D92" s="101">
        <v>0.36926150347169007</v>
      </c>
      <c r="E92" s="101">
        <v>0.41480836322737324</v>
      </c>
      <c r="F92" s="101">
        <v>0.46610563888410389</v>
      </c>
      <c r="G92" s="101">
        <v>0.54947972732092942</v>
      </c>
      <c r="H92" s="101">
        <v>0.60579830765531251</v>
      </c>
      <c r="I92" s="101">
        <v>0.54501102142164715</v>
      </c>
      <c r="J92" s="101">
        <v>0.54626382568135212</v>
      </c>
      <c r="K92" s="101">
        <v>0.47877452779031121</v>
      </c>
      <c r="L92" s="101">
        <v>0.4049048645500421</v>
      </c>
      <c r="M92" s="101">
        <v>0.40533328885607361</v>
      </c>
      <c r="N92" s="101">
        <v>0.40634382768084959</v>
      </c>
      <c r="O92" s="101">
        <v>0.42126586108681435</v>
      </c>
      <c r="P92" s="101">
        <v>0.48199775365405606</v>
      </c>
      <c r="Q92" s="101">
        <v>0.37834278017716433</v>
      </c>
      <c r="R92" s="101">
        <v>0.38852054012453274</v>
      </c>
      <c r="S92" s="101">
        <v>0.4175233399159527</v>
      </c>
      <c r="T92" s="101">
        <v>0.37265844416688648</v>
      </c>
      <c r="U92" s="101">
        <v>0.35334804909026024</v>
      </c>
      <c r="V92" s="101">
        <v>0.39927084131126789</v>
      </c>
      <c r="W92" s="101">
        <v>0.43782558532638455</v>
      </c>
      <c r="X92" s="101">
        <v>0.47894654257613012</v>
      </c>
      <c r="Y92" s="101">
        <v>0.78550249848400644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2.8372518439966847</v>
      </c>
      <c r="C96" s="101">
        <v>3.7016716688030584</v>
      </c>
      <c r="D96" s="101">
        <v>5.5633062358334699</v>
      </c>
      <c r="E96" s="101">
        <v>7.9024853990481425</v>
      </c>
      <c r="F96" s="101">
        <v>9.0165061807721365</v>
      </c>
      <c r="G96" s="101">
        <v>11.732202437660279</v>
      </c>
      <c r="H96" s="101">
        <v>15.414477523982301</v>
      </c>
      <c r="I96" s="101">
        <v>16.678961573416665</v>
      </c>
      <c r="J96" s="101">
        <v>23.723501666821448</v>
      </c>
      <c r="K96" s="101">
        <v>20.927359145677677</v>
      </c>
      <c r="L96" s="101">
        <v>18.936413897943673</v>
      </c>
      <c r="M96" s="101">
        <v>13.399185085996859</v>
      </c>
      <c r="N96" s="101">
        <v>13.343962428168943</v>
      </c>
      <c r="O96" s="101">
        <v>14.436158690670375</v>
      </c>
      <c r="P96" s="101">
        <v>13.617495290940436</v>
      </c>
      <c r="Q96" s="101">
        <v>16.841021915167627</v>
      </c>
      <c r="R96" s="101">
        <v>18.676865023653228</v>
      </c>
      <c r="S96" s="101">
        <v>13.868595474718168</v>
      </c>
      <c r="T96" s="101">
        <v>13.623592476774704</v>
      </c>
      <c r="U96" s="101">
        <v>12.362448992814846</v>
      </c>
      <c r="V96" s="101">
        <v>15.411630960016579</v>
      </c>
      <c r="W96" s="101">
        <v>16.809250209559529</v>
      </c>
      <c r="X96" s="101">
        <v>15.12417921895465</v>
      </c>
      <c r="Y96" s="101">
        <v>14.845936499105401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1832</v>
      </c>
    </row>
    <row r="100" spans="1:105" ht="12" customHeight="1" x14ac:dyDescent="0.25">
      <c r="A100" s="121" t="s">
        <v>54</v>
      </c>
      <c r="B100" s="122">
        <v>14.391371004846235</v>
      </c>
      <c r="C100" s="122">
        <v>14.556410790488696</v>
      </c>
      <c r="D100" s="122">
        <v>16.209003977635774</v>
      </c>
      <c r="E100" s="122">
        <v>18.239476747210226</v>
      </c>
      <c r="F100" s="122">
        <v>20.606840317160984</v>
      </c>
      <c r="G100" s="122">
        <v>20.116095639452894</v>
      </c>
      <c r="H100" s="122">
        <v>20.482743690383654</v>
      </c>
      <c r="I100" s="122">
        <v>20.362744307603599</v>
      </c>
      <c r="J100" s="122">
        <v>20.082815402686499</v>
      </c>
      <c r="K100" s="122">
        <v>21.926607591139838</v>
      </c>
      <c r="L100" s="122">
        <v>20.55032622898544</v>
      </c>
      <c r="M100" s="122">
        <v>20.184177147000103</v>
      </c>
      <c r="N100" s="122">
        <v>21.290987062929808</v>
      </c>
      <c r="O100" s="122">
        <v>19.235361234307213</v>
      </c>
      <c r="P100" s="122">
        <v>19.106661750642694</v>
      </c>
      <c r="Q100" s="122">
        <v>16.135964087720268</v>
      </c>
      <c r="R100" s="122">
        <v>15.890885474586176</v>
      </c>
      <c r="S100" s="122">
        <v>16.298090965147257</v>
      </c>
      <c r="T100" s="122">
        <v>16.876229372259523</v>
      </c>
      <c r="U100" s="122">
        <v>15.998391495714552</v>
      </c>
      <c r="V100" s="122">
        <v>14.573197977106659</v>
      </c>
      <c r="W100" s="122">
        <v>15.200851276675689</v>
      </c>
      <c r="X100" s="122">
        <v>15.337320247179383</v>
      </c>
      <c r="Y100" s="122">
        <v>17.24504486006952</v>
      </c>
      <c r="DA100" s="130" t="s">
        <v>1833</v>
      </c>
    </row>
    <row r="101" spans="1:105" ht="12" customHeight="1" x14ac:dyDescent="0.25">
      <c r="A101" s="97" t="s">
        <v>202</v>
      </c>
      <c r="B101" s="98">
        <v>14.239797252657604</v>
      </c>
      <c r="C101" s="98">
        <v>14.319139199446074</v>
      </c>
      <c r="D101" s="98">
        <v>15.828176858578599</v>
      </c>
      <c r="E101" s="98">
        <v>17.660950648692783</v>
      </c>
      <c r="F101" s="98">
        <v>19.38107670100214</v>
      </c>
      <c r="G101" s="98">
        <v>17.927975808185423</v>
      </c>
      <c r="H101" s="98">
        <v>17.005166960705072</v>
      </c>
      <c r="I101" s="98">
        <v>16.56123756769545</v>
      </c>
      <c r="J101" s="98">
        <v>15.93969635114664</v>
      </c>
      <c r="K101" s="98">
        <v>18.417852382107277</v>
      </c>
      <c r="L101" s="98">
        <v>17.086444766981398</v>
      </c>
      <c r="M101" s="98">
        <v>17.827284236370211</v>
      </c>
      <c r="N101" s="98">
        <v>18.984042637777716</v>
      </c>
      <c r="O101" s="98">
        <v>16.487368298140701</v>
      </c>
      <c r="P101" s="98">
        <v>16.206736189020084</v>
      </c>
      <c r="Q101" s="98">
        <v>13.091919012640179</v>
      </c>
      <c r="R101" s="98">
        <v>12.880591834493575</v>
      </c>
      <c r="S101" s="98">
        <v>14.491589881415564</v>
      </c>
      <c r="T101" s="98">
        <v>15.426859284263898</v>
      </c>
      <c r="U101" s="98">
        <v>14.718023596202617</v>
      </c>
      <c r="V101" s="98">
        <v>13.109840945343423</v>
      </c>
      <c r="W101" s="98">
        <v>13.39963995342379</v>
      </c>
      <c r="X101" s="98">
        <v>12.898585731575924</v>
      </c>
      <c r="Y101" s="98">
        <v>12.743138258727749</v>
      </c>
      <c r="DA101" s="63" t="s">
        <v>1834</v>
      </c>
    </row>
    <row r="102" spans="1:105" ht="12" customHeight="1" x14ac:dyDescent="0.25">
      <c r="A102" s="97" t="s">
        <v>50</v>
      </c>
      <c r="B102" s="98">
        <v>0.12401813906309211</v>
      </c>
      <c r="C102" s="98">
        <v>0.17320927355934904</v>
      </c>
      <c r="D102" s="98">
        <v>0.24860483765203623</v>
      </c>
      <c r="E102" s="98">
        <v>0.36182279060234368</v>
      </c>
      <c r="F102" s="98">
        <v>0.83503422341948219</v>
      </c>
      <c r="G102" s="98">
        <v>1.4991412062791791</v>
      </c>
      <c r="H102" s="98">
        <v>2.2128684743470219</v>
      </c>
      <c r="I102" s="98">
        <v>2.2144464152387386</v>
      </c>
      <c r="J102" s="98">
        <v>2.162956482631595</v>
      </c>
      <c r="K102" s="98">
        <v>1.8419251563784831</v>
      </c>
      <c r="L102" s="98">
        <v>1.6901722789526072</v>
      </c>
      <c r="M102" s="98">
        <v>1.2793628061866544</v>
      </c>
      <c r="N102" s="98">
        <v>1.2835479168505173</v>
      </c>
      <c r="O102" s="98">
        <v>1.4830076545991777</v>
      </c>
      <c r="P102" s="98">
        <v>1.7174300259592643</v>
      </c>
      <c r="Q102" s="98">
        <v>1.4572914289183274</v>
      </c>
      <c r="R102" s="98">
        <v>1.3808645867048073</v>
      </c>
      <c r="S102" s="98">
        <v>0.88243135055759836</v>
      </c>
      <c r="T102" s="98">
        <v>0.66265784024509977</v>
      </c>
      <c r="U102" s="98">
        <v>0.62450438689275289</v>
      </c>
      <c r="V102" s="98">
        <v>0.65294110818055762</v>
      </c>
      <c r="W102" s="98">
        <v>0.8314007429557323</v>
      </c>
      <c r="X102" s="98">
        <v>1.2972986882512438</v>
      </c>
      <c r="Y102" s="98">
        <v>3.1565218641047399</v>
      </c>
      <c r="DA102" s="63" t="s">
        <v>1835</v>
      </c>
    </row>
    <row r="103" spans="1:105" ht="12" customHeight="1" x14ac:dyDescent="0.25">
      <c r="A103" s="109" t="s">
        <v>120</v>
      </c>
      <c r="B103" s="33">
        <v>2.7555613125538662E-2</v>
      </c>
      <c r="C103" s="33">
        <v>6.4062317483273817E-2</v>
      </c>
      <c r="D103" s="33">
        <v>0.13222228140513645</v>
      </c>
      <c r="E103" s="33">
        <v>0.21670330791510117</v>
      </c>
      <c r="F103" s="33">
        <v>0.39072939273936369</v>
      </c>
      <c r="G103" s="33">
        <v>0.68897862498829143</v>
      </c>
      <c r="H103" s="33">
        <v>1.2647082553315601</v>
      </c>
      <c r="I103" s="33">
        <v>1.5870603246694082</v>
      </c>
      <c r="J103" s="33">
        <v>1.9801625689082627</v>
      </c>
      <c r="K103" s="33">
        <v>1.6668300526540789</v>
      </c>
      <c r="L103" s="33">
        <v>1.7737091830514387</v>
      </c>
      <c r="M103" s="33">
        <v>1.0775301044432368</v>
      </c>
      <c r="N103" s="33">
        <v>1.0233965083015784</v>
      </c>
      <c r="O103" s="33">
        <v>1.2649852815673335</v>
      </c>
      <c r="P103" s="33">
        <v>1.1824955356633466</v>
      </c>
      <c r="Q103" s="33">
        <v>1.5867536461617591</v>
      </c>
      <c r="R103" s="33">
        <v>1.6294290533877935</v>
      </c>
      <c r="S103" s="33">
        <v>0.92406973317409491</v>
      </c>
      <c r="T103" s="33">
        <v>0.78671224775052695</v>
      </c>
      <c r="U103" s="33">
        <v>0.65586351261918319</v>
      </c>
      <c r="V103" s="33">
        <v>0.81041592358267822</v>
      </c>
      <c r="W103" s="33">
        <v>0.96981058029616507</v>
      </c>
      <c r="X103" s="33">
        <v>1.1414358273522147</v>
      </c>
      <c r="Y103" s="33">
        <v>1.3453847372370307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348.62513339397401</v>
      </c>
      <c r="C124" s="117">
        <f t="shared" si="42"/>
        <v>371.71849883135866</v>
      </c>
      <c r="D124" s="117">
        <f t="shared" si="42"/>
        <v>371.43086463438766</v>
      </c>
      <c r="E124" s="117">
        <f t="shared" si="42"/>
        <v>380.38077862452292</v>
      </c>
      <c r="F124" s="117">
        <f t="shared" si="42"/>
        <v>347.75895957245876</v>
      </c>
      <c r="G124" s="117">
        <f t="shared" si="42"/>
        <v>353.05385316919813</v>
      </c>
      <c r="H124" s="117">
        <f t="shared" si="42"/>
        <v>345.8539291206863</v>
      </c>
      <c r="I124" s="117">
        <f t="shared" si="42"/>
        <v>335.70557941235813</v>
      </c>
      <c r="J124" s="117">
        <f t="shared" si="42"/>
        <v>324.71158076486131</v>
      </c>
      <c r="K124" s="117">
        <f t="shared" si="42"/>
        <v>322.76915085880802</v>
      </c>
      <c r="L124" s="117">
        <f t="shared" si="42"/>
        <v>350.64684814001549</v>
      </c>
      <c r="M124" s="117">
        <f t="shared" si="42"/>
        <v>309.10474510625698</v>
      </c>
      <c r="N124" s="117">
        <f t="shared" si="42"/>
        <v>325.50156674239992</v>
      </c>
      <c r="O124" s="117">
        <f t="shared" si="42"/>
        <v>315.38864842346487</v>
      </c>
      <c r="P124" s="117">
        <f t="shared" si="42"/>
        <v>301.04239511375636</v>
      </c>
      <c r="Q124" s="117">
        <f t="shared" si="42"/>
        <v>288.30498885920804</v>
      </c>
      <c r="R124" s="117">
        <f t="shared" ref="R124:V124" si="43">R125+R128+R130+R139</f>
        <v>317.26881345224126</v>
      </c>
      <c r="S124" s="117">
        <f t="shared" si="43"/>
        <v>321.7035226134596</v>
      </c>
      <c r="T124" s="117">
        <f t="shared" si="43"/>
        <v>323.60736343048211</v>
      </c>
      <c r="U124" s="117">
        <f t="shared" si="43"/>
        <v>324.04733504557288</v>
      </c>
      <c r="V124" s="117">
        <f t="shared" si="43"/>
        <v>312.06388139609038</v>
      </c>
      <c r="W124" s="117">
        <f t="shared" ref="W124:Y124" si="44">W125+W128+W130+W139</f>
        <v>375.07049798854661</v>
      </c>
      <c r="X124" s="117">
        <f t="shared" si="44"/>
        <v>333.30503896096502</v>
      </c>
      <c r="Y124" s="117">
        <f t="shared" si="44"/>
        <v>322.86534343169649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280.64668435868612</v>
      </c>
      <c r="C125" s="122">
        <f t="shared" si="45"/>
        <v>304.53820288353535</v>
      </c>
      <c r="D125" s="122">
        <f t="shared" si="45"/>
        <v>302.71306966359106</v>
      </c>
      <c r="E125" s="122">
        <f t="shared" si="45"/>
        <v>311.4049749714415</v>
      </c>
      <c r="F125" s="122">
        <f t="shared" si="45"/>
        <v>284.52722993881889</v>
      </c>
      <c r="G125" s="122">
        <f t="shared" si="45"/>
        <v>287.9736419981021</v>
      </c>
      <c r="H125" s="122">
        <f t="shared" si="45"/>
        <v>279.04812742828113</v>
      </c>
      <c r="I125" s="122">
        <f t="shared" si="45"/>
        <v>271.43392690142326</v>
      </c>
      <c r="J125" s="122">
        <f t="shared" si="45"/>
        <v>254.99406893933815</v>
      </c>
      <c r="K125" s="122">
        <f t="shared" si="45"/>
        <v>257.60450957424683</v>
      </c>
      <c r="L125" s="122">
        <f t="shared" si="45"/>
        <v>278.36136795113617</v>
      </c>
      <c r="M125" s="122">
        <f t="shared" si="45"/>
        <v>242.5144522531935</v>
      </c>
      <c r="N125" s="122">
        <f t="shared" si="45"/>
        <v>257.47352606975983</v>
      </c>
      <c r="O125" s="122">
        <f t="shared" si="45"/>
        <v>247.1978686094966</v>
      </c>
      <c r="P125" s="122">
        <f t="shared" si="45"/>
        <v>237.43618413407611</v>
      </c>
      <c r="Q125" s="122">
        <f t="shared" si="45"/>
        <v>225.04329598671595</v>
      </c>
      <c r="R125" s="122">
        <f t="shared" ref="R125:V125" si="46">SUM(R126:R127)</f>
        <v>247.23506797836438</v>
      </c>
      <c r="S125" s="122">
        <f t="shared" si="46"/>
        <v>256.35967197651877</v>
      </c>
      <c r="T125" s="122">
        <f t="shared" si="46"/>
        <v>257.54709340965849</v>
      </c>
      <c r="U125" s="122">
        <f t="shared" si="46"/>
        <v>257.75940922219206</v>
      </c>
      <c r="V125" s="122">
        <f t="shared" si="46"/>
        <v>241.77181250271306</v>
      </c>
      <c r="W125" s="122">
        <f t="shared" ref="W125:Y125" si="47">SUM(W126:W127)</f>
        <v>293.05498333494336</v>
      </c>
      <c r="X125" s="122">
        <f t="shared" si="47"/>
        <v>261.42255360726381</v>
      </c>
      <c r="Y125" s="122">
        <f t="shared" si="47"/>
        <v>251.25163641278593</v>
      </c>
      <c r="DA125" s="130" t="s">
        <v>1856</v>
      </c>
    </row>
    <row r="126" spans="1:105" ht="12" customHeight="1" x14ac:dyDescent="0.25">
      <c r="A126" s="97" t="s">
        <v>198</v>
      </c>
      <c r="B126" s="98">
        <v>279.35829461789211</v>
      </c>
      <c r="C126" s="98">
        <v>303.16399350809257</v>
      </c>
      <c r="D126" s="98">
        <v>301.38987910105561</v>
      </c>
      <c r="E126" s="98">
        <v>310.06844174489777</v>
      </c>
      <c r="F126" s="98">
        <v>283.3380493811203</v>
      </c>
      <c r="G126" s="98">
        <v>286.78669017829969</v>
      </c>
      <c r="H126" s="98">
        <v>277.91956659518593</v>
      </c>
      <c r="I126" s="98">
        <v>270.35901622468367</v>
      </c>
      <c r="J126" s="98">
        <v>253.99189248331908</v>
      </c>
      <c r="K126" s="98">
        <v>256.59770473443996</v>
      </c>
      <c r="L126" s="98">
        <v>277.31900558566065</v>
      </c>
      <c r="M126" s="98">
        <v>241.60288959755906</v>
      </c>
      <c r="N126" s="98">
        <v>256.51298741943623</v>
      </c>
      <c r="O126" s="98">
        <v>246.28410590129351</v>
      </c>
      <c r="P126" s="98">
        <v>236.56817790463646</v>
      </c>
      <c r="Q126" s="98">
        <v>224.22901263323035</v>
      </c>
      <c r="R126" s="98">
        <v>246.34989725543915</v>
      </c>
      <c r="S126" s="98">
        <v>255.45326746852407</v>
      </c>
      <c r="T126" s="98">
        <v>256.64148596495778</v>
      </c>
      <c r="U126" s="98">
        <v>256.85463501585821</v>
      </c>
      <c r="V126" s="98">
        <v>240.92241926244876</v>
      </c>
      <c r="W126" s="98">
        <v>292.03104044469825</v>
      </c>
      <c r="X126" s="98">
        <v>260.50693725460593</v>
      </c>
      <c r="Y126" s="98">
        <v>250.35850585875215</v>
      </c>
      <c r="DA126" s="63" t="s">
        <v>1857</v>
      </c>
    </row>
    <row r="127" spans="1:105" ht="12" customHeight="1" x14ac:dyDescent="0.25">
      <c r="A127" s="97" t="s">
        <v>53</v>
      </c>
      <c r="B127" s="98">
        <v>1.2883897407940266</v>
      </c>
      <c r="C127" s="98">
        <v>1.3742093754427502</v>
      </c>
      <c r="D127" s="98">
        <v>1.3231905625354377</v>
      </c>
      <c r="E127" s="98">
        <v>1.3365332265437195</v>
      </c>
      <c r="F127" s="98">
        <v>1.1891805576985954</v>
      </c>
      <c r="G127" s="98">
        <v>1.186951819802426</v>
      </c>
      <c r="H127" s="98">
        <v>1.1285608330951955</v>
      </c>
      <c r="I127" s="98">
        <v>1.0749106767396099</v>
      </c>
      <c r="J127" s="98">
        <v>1.0021764560190658</v>
      </c>
      <c r="K127" s="98">
        <v>1.0068048398068592</v>
      </c>
      <c r="L127" s="98">
        <v>1.0423623654755076</v>
      </c>
      <c r="M127" s="98">
        <v>0.91156265563444294</v>
      </c>
      <c r="N127" s="98">
        <v>0.96053865032362551</v>
      </c>
      <c r="O127" s="98">
        <v>0.91376270820308225</v>
      </c>
      <c r="P127" s="98">
        <v>0.86800622943965533</v>
      </c>
      <c r="Q127" s="98">
        <v>0.81428335348559078</v>
      </c>
      <c r="R127" s="98">
        <v>0.88517072292522936</v>
      </c>
      <c r="S127" s="98">
        <v>0.90640450799467331</v>
      </c>
      <c r="T127" s="98">
        <v>0.90560744470070487</v>
      </c>
      <c r="U127" s="98">
        <v>0.9047742063338432</v>
      </c>
      <c r="V127" s="98">
        <v>0.84939324026431839</v>
      </c>
      <c r="W127" s="98">
        <v>1.0239428902451073</v>
      </c>
      <c r="X127" s="98">
        <v>0.91561635265787877</v>
      </c>
      <c r="Y127" s="98">
        <v>0.89313055403376262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4.9410108261976448E-4</v>
      </c>
      <c r="C128" s="122">
        <f t="shared" si="48"/>
        <v>6.4439922021000803E-4</v>
      </c>
      <c r="D128" s="122">
        <f t="shared" si="48"/>
        <v>8.6892608354491427E-4</v>
      </c>
      <c r="E128" s="122">
        <f t="shared" si="48"/>
        <v>1.1182862758585873E-3</v>
      </c>
      <c r="F128" s="122">
        <f t="shared" si="48"/>
        <v>1.4899601751784289E-3</v>
      </c>
      <c r="G128" s="122">
        <f t="shared" si="48"/>
        <v>2.2022939718463913E-3</v>
      </c>
      <c r="H128" s="122">
        <f t="shared" si="48"/>
        <v>8.1024752219178917E-3</v>
      </c>
      <c r="I128" s="122">
        <f t="shared" si="48"/>
        <v>9.6406526533492493E-3</v>
      </c>
      <c r="J128" s="122">
        <f t="shared" si="48"/>
        <v>1.4325677802005282E-2</v>
      </c>
      <c r="K128" s="122">
        <f t="shared" si="48"/>
        <v>1.918681723998213E-2</v>
      </c>
      <c r="L128" s="122">
        <f t="shared" si="48"/>
        <v>5.5147311111874875E-2</v>
      </c>
      <c r="M128" s="122">
        <f t="shared" si="48"/>
        <v>3.3494594539529278E-2</v>
      </c>
      <c r="N128" s="122">
        <f t="shared" si="48"/>
        <v>4.0972282577844028E-2</v>
      </c>
      <c r="O128" s="122">
        <f t="shared" si="48"/>
        <v>4.2788934538467598E-2</v>
      </c>
      <c r="P128" s="122">
        <f t="shared" si="48"/>
        <v>6.6460965776694678E-2</v>
      </c>
      <c r="Q128" s="122">
        <f t="shared" si="48"/>
        <v>5.2640175210082192E-2</v>
      </c>
      <c r="R128" s="122">
        <f t="shared" si="48"/>
        <v>5.7232266833533642E-2</v>
      </c>
      <c r="S128" s="122">
        <f t="shared" si="48"/>
        <v>6.1651188132906903E-2</v>
      </c>
      <c r="T128" s="122">
        <f t="shared" si="48"/>
        <v>9.015384301923636E-2</v>
      </c>
      <c r="U128" s="122">
        <f t="shared" si="48"/>
        <v>7.1773281463248545E-2</v>
      </c>
      <c r="V128" s="122">
        <f t="shared" si="48"/>
        <v>8.0086403663882963E-2</v>
      </c>
      <c r="W128" s="122">
        <f t="shared" si="48"/>
        <v>0.15464253772192113</v>
      </c>
      <c r="X128" s="122">
        <f t="shared" si="48"/>
        <v>0.17530928000548648</v>
      </c>
      <c r="Y128" s="122">
        <f t="shared" si="48"/>
        <v>0.19797036606400056</v>
      </c>
      <c r="DA128" s="130" t="s">
        <v>1859</v>
      </c>
    </row>
    <row r="129" spans="1:105" ht="12" customHeight="1" x14ac:dyDescent="0.25">
      <c r="A129" s="97" t="s">
        <v>53</v>
      </c>
      <c r="B129" s="98">
        <v>4.9410108261976448E-4</v>
      </c>
      <c r="C129" s="98">
        <v>6.4439922021000803E-4</v>
      </c>
      <c r="D129" s="98">
        <v>8.6892608354491427E-4</v>
      </c>
      <c r="E129" s="98">
        <v>1.1182862758585873E-3</v>
      </c>
      <c r="F129" s="98">
        <v>1.4899601751784289E-3</v>
      </c>
      <c r="G129" s="98">
        <v>2.2022939718463913E-3</v>
      </c>
      <c r="H129" s="98">
        <v>8.1024752219178917E-3</v>
      </c>
      <c r="I129" s="98">
        <v>9.6406526533492493E-3</v>
      </c>
      <c r="J129" s="98">
        <v>1.4325677802005282E-2</v>
      </c>
      <c r="K129" s="98">
        <v>1.918681723998213E-2</v>
      </c>
      <c r="L129" s="98">
        <v>5.5147311111874875E-2</v>
      </c>
      <c r="M129" s="98">
        <v>3.3494594539529278E-2</v>
      </c>
      <c r="N129" s="98">
        <v>4.0972282577844028E-2</v>
      </c>
      <c r="O129" s="98">
        <v>4.2788934538467598E-2</v>
      </c>
      <c r="P129" s="98">
        <v>6.6460965776694678E-2</v>
      </c>
      <c r="Q129" s="98">
        <v>5.2640175210082192E-2</v>
      </c>
      <c r="R129" s="98">
        <v>5.7232266833533642E-2</v>
      </c>
      <c r="S129" s="98">
        <v>6.1651188132906903E-2</v>
      </c>
      <c r="T129" s="98">
        <v>9.015384301923636E-2</v>
      </c>
      <c r="U129" s="98">
        <v>7.1773281463248545E-2</v>
      </c>
      <c r="V129" s="98">
        <v>8.0086403663882963E-2</v>
      </c>
      <c r="W129" s="98">
        <v>0.15464253772192113</v>
      </c>
      <c r="X129" s="98">
        <v>0.17530928000548648</v>
      </c>
      <c r="Y129" s="98">
        <v>0.19797036606400056</v>
      </c>
      <c r="DA129" s="63" t="s">
        <v>1860</v>
      </c>
    </row>
    <row r="130" spans="1:105" ht="12" customHeight="1" x14ac:dyDescent="0.25">
      <c r="A130" s="121" t="s">
        <v>55</v>
      </c>
      <c r="B130" s="122">
        <v>51.510502293260416</v>
      </c>
      <c r="C130" s="122">
        <v>50.720827630093702</v>
      </c>
      <c r="D130" s="122">
        <v>51.230113262381529</v>
      </c>
      <c r="E130" s="122">
        <v>50.875146188194236</v>
      </c>
      <c r="F130" s="122">
        <v>45.154175291245473</v>
      </c>
      <c r="G130" s="122">
        <v>47.015176765390706</v>
      </c>
      <c r="H130" s="122">
        <v>48.340509169102994</v>
      </c>
      <c r="I130" s="122">
        <v>48.043042117369893</v>
      </c>
      <c r="J130" s="122">
        <v>51.314763765989554</v>
      </c>
      <c r="K130" s="122">
        <v>48.067153407335596</v>
      </c>
      <c r="L130" s="122">
        <v>54.30421639157062</v>
      </c>
      <c r="M130" s="122">
        <v>50.446711342525859</v>
      </c>
      <c r="N130" s="122">
        <v>52.109986418832442</v>
      </c>
      <c r="O130" s="122">
        <v>52.169004065805034</v>
      </c>
      <c r="P130" s="122">
        <v>47.672065353214421</v>
      </c>
      <c r="Q130" s="122">
        <v>48.970526616348472</v>
      </c>
      <c r="R130" s="122">
        <v>54.935028102487699</v>
      </c>
      <c r="S130" s="122">
        <v>51.184033630479043</v>
      </c>
      <c r="T130" s="122">
        <v>52.484582889274954</v>
      </c>
      <c r="U130" s="122">
        <v>53.222646930573177</v>
      </c>
      <c r="V130" s="122">
        <v>55.597205047348687</v>
      </c>
      <c r="W130" s="122">
        <v>66.779906759757964</v>
      </c>
      <c r="X130" s="122">
        <v>57.334570579647817</v>
      </c>
      <c r="Y130" s="122">
        <v>53.988840450641767</v>
      </c>
      <c r="DA130" s="130" t="s">
        <v>1861</v>
      </c>
    </row>
    <row r="131" spans="1:105" ht="12" customHeight="1" x14ac:dyDescent="0.25">
      <c r="A131" s="97" t="s">
        <v>128</v>
      </c>
      <c r="B131" s="98">
        <v>49.496887430785698</v>
      </c>
      <c r="C131" s="98">
        <v>48.612644374581919</v>
      </c>
      <c r="D131" s="98">
        <v>49.331742426063627</v>
      </c>
      <c r="E131" s="98">
        <v>48.896256050799728</v>
      </c>
      <c r="F131" s="98">
        <v>43.811287069319782</v>
      </c>
      <c r="G131" s="98">
        <v>46.061128454862313</v>
      </c>
      <c r="H131" s="98">
        <v>46.128651714149818</v>
      </c>
      <c r="I131" s="98">
        <v>45.504425057813641</v>
      </c>
      <c r="J131" s="98">
        <v>47.096375662965464</v>
      </c>
      <c r="K131" s="98">
        <v>43.908240438551857</v>
      </c>
      <c r="L131" s="98">
        <v>51.107266364914928</v>
      </c>
      <c r="M131" s="98">
        <v>47.75548120449286</v>
      </c>
      <c r="N131" s="98">
        <v>50.150872251493062</v>
      </c>
      <c r="O131" s="98">
        <v>50.348337338351207</v>
      </c>
      <c r="P131" s="98">
        <v>46.80607064246194</v>
      </c>
      <c r="Q131" s="98">
        <v>48.881843708014728</v>
      </c>
      <c r="R131" s="98">
        <v>54.888899561227433</v>
      </c>
      <c r="S131" s="98">
        <v>51.172262511559907</v>
      </c>
      <c r="T131" s="98">
        <v>51.452409005226649</v>
      </c>
      <c r="U131" s="98">
        <v>51.29479472845172</v>
      </c>
      <c r="V131" s="98">
        <v>52.320665863591373</v>
      </c>
      <c r="W131" s="98">
        <v>63.585902062747309</v>
      </c>
      <c r="X131" s="98">
        <v>54.921429312882367</v>
      </c>
      <c r="Y131" s="98">
        <v>52.355862474062242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2.0136148624747143</v>
      </c>
      <c r="C135" s="101">
        <v>2.1081832555117859</v>
      </c>
      <c r="D135" s="101">
        <v>1.898370836317905</v>
      </c>
      <c r="E135" s="101">
        <v>1.9788901373945069</v>
      </c>
      <c r="F135" s="101">
        <v>1.3428882219256875</v>
      </c>
      <c r="G135" s="101">
        <v>0.95404831052839401</v>
      </c>
      <c r="H135" s="101">
        <v>2.2118574549531731</v>
      </c>
      <c r="I135" s="101">
        <v>2.5386170595562492</v>
      </c>
      <c r="J135" s="101">
        <v>4.2183881030240915</v>
      </c>
      <c r="K135" s="101">
        <v>4.1589129687837358</v>
      </c>
      <c r="L135" s="101">
        <v>3.1969500266556903</v>
      </c>
      <c r="M135" s="101">
        <v>2.691230138033001</v>
      </c>
      <c r="N135" s="101">
        <v>1.9591141673393799</v>
      </c>
      <c r="O135" s="101">
        <v>1.8206667274538291</v>
      </c>
      <c r="P135" s="101">
        <v>0.8659947107524818</v>
      </c>
      <c r="Q135" s="101">
        <v>8.8682908333747507E-2</v>
      </c>
      <c r="R135" s="101">
        <v>4.6128541260266748E-2</v>
      </c>
      <c r="S135" s="101">
        <v>1.1771118919135954E-2</v>
      </c>
      <c r="T135" s="101">
        <v>1.0321738840483048</v>
      </c>
      <c r="U135" s="101">
        <v>1.9278522021214557</v>
      </c>
      <c r="V135" s="101">
        <v>3.2765391837573117</v>
      </c>
      <c r="W135" s="101">
        <v>3.1940046970106573</v>
      </c>
      <c r="X135" s="101">
        <v>2.4131412667654497</v>
      </c>
      <c r="Y135" s="101">
        <v>1.6329779765795238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16.467452640944895</v>
      </c>
      <c r="C139" s="122">
        <v>16.458823918509356</v>
      </c>
      <c r="D139" s="122">
        <v>17.486812782331526</v>
      </c>
      <c r="E139" s="122">
        <v>18.09953917861127</v>
      </c>
      <c r="F139" s="122">
        <v>18.07606438221919</v>
      </c>
      <c r="G139" s="122">
        <v>18.062832111733503</v>
      </c>
      <c r="H139" s="122">
        <v>18.457190048080314</v>
      </c>
      <c r="I139" s="122">
        <v>16.218969740911621</v>
      </c>
      <c r="J139" s="122">
        <v>18.38842238173163</v>
      </c>
      <c r="K139" s="122">
        <v>17.078301059985627</v>
      </c>
      <c r="L139" s="122">
        <v>17.926116486196882</v>
      </c>
      <c r="M139" s="122">
        <v>16.110086915998103</v>
      </c>
      <c r="N139" s="122">
        <v>15.877081971229792</v>
      </c>
      <c r="O139" s="122">
        <v>15.978986813624749</v>
      </c>
      <c r="P139" s="122">
        <v>15.86768466068915</v>
      </c>
      <c r="Q139" s="122">
        <v>14.238526080933497</v>
      </c>
      <c r="R139" s="122">
        <v>15.041485104555672</v>
      </c>
      <c r="S139" s="122">
        <v>14.09816581832888</v>
      </c>
      <c r="T139" s="122">
        <v>13.48553328852943</v>
      </c>
      <c r="U139" s="122">
        <v>12.993505611344334</v>
      </c>
      <c r="V139" s="122">
        <v>14.614777442364758</v>
      </c>
      <c r="W139" s="122">
        <v>15.080965356123322</v>
      </c>
      <c r="X139" s="122">
        <v>14.372605494047876</v>
      </c>
      <c r="Y139" s="122">
        <v>17.426896202204766</v>
      </c>
      <c r="DA139" s="130" t="s">
        <v>1870</v>
      </c>
    </row>
    <row r="140" spans="1:105" ht="12" customHeight="1" x14ac:dyDescent="0.25">
      <c r="A140" s="97" t="s">
        <v>50</v>
      </c>
      <c r="B140" s="98">
        <v>13.474706031474961</v>
      </c>
      <c r="C140" s="98">
        <v>12.875197001574865</v>
      </c>
      <c r="D140" s="98">
        <v>12.96790661025382</v>
      </c>
      <c r="E140" s="98">
        <v>12.779458756135856</v>
      </c>
      <c r="F140" s="98">
        <v>12.928842645680984</v>
      </c>
      <c r="G140" s="98">
        <v>12.657278121260877</v>
      </c>
      <c r="H140" s="98">
        <v>11.933292043718733</v>
      </c>
      <c r="I140" s="98">
        <v>9.8227854800748773</v>
      </c>
      <c r="J140" s="98">
        <v>9.2571099619132529</v>
      </c>
      <c r="K140" s="98">
        <v>8.5003533847042654</v>
      </c>
      <c r="L140" s="98">
        <v>8.800228913945821</v>
      </c>
      <c r="M140" s="98">
        <v>9.1299160709859901</v>
      </c>
      <c r="N140" s="98">
        <v>9.0997800075223445</v>
      </c>
      <c r="O140" s="98">
        <v>8.9321601108080557</v>
      </c>
      <c r="P140" s="98">
        <v>9.7624956799296037</v>
      </c>
      <c r="Q140" s="98">
        <v>7.4048402069039847</v>
      </c>
      <c r="R140" s="98">
        <v>7.4853359763114176</v>
      </c>
      <c r="S140" s="98">
        <v>8.2260770998997668</v>
      </c>
      <c r="T140" s="98">
        <v>7.1940414541633162</v>
      </c>
      <c r="U140" s="98">
        <v>6.63134361131186</v>
      </c>
      <c r="V140" s="98">
        <v>7.0595188996656288</v>
      </c>
      <c r="W140" s="98">
        <v>7.3217310761481507</v>
      </c>
      <c r="X140" s="98">
        <v>7.4398194470792358</v>
      </c>
      <c r="Y140" s="98">
        <v>11.051460711503413</v>
      </c>
      <c r="DA140" s="63" t="s">
        <v>1871</v>
      </c>
    </row>
    <row r="141" spans="1:105" ht="12" customHeight="1" x14ac:dyDescent="0.25">
      <c r="A141" s="109" t="s">
        <v>120</v>
      </c>
      <c r="B141" s="33">
        <v>2.9927466094699344</v>
      </c>
      <c r="C141" s="33">
        <v>3.5836269169344912</v>
      </c>
      <c r="D141" s="33">
        <v>4.5189061720777053</v>
      </c>
      <c r="E141" s="33">
        <v>5.3200804224754128</v>
      </c>
      <c r="F141" s="33">
        <v>5.1472217365382065</v>
      </c>
      <c r="G141" s="33">
        <v>5.4055539904726251</v>
      </c>
      <c r="H141" s="33">
        <v>6.5238980043615786</v>
      </c>
      <c r="I141" s="33">
        <v>6.396184260836745</v>
      </c>
      <c r="J141" s="33">
        <v>9.1313124198183768</v>
      </c>
      <c r="K141" s="33">
        <v>8.5779476752813597</v>
      </c>
      <c r="L141" s="33">
        <v>9.1258875722510613</v>
      </c>
      <c r="M141" s="33">
        <v>6.9801708450121129</v>
      </c>
      <c r="N141" s="33">
        <v>6.7773019637074485</v>
      </c>
      <c r="O141" s="33">
        <v>7.0468267028166931</v>
      </c>
      <c r="P141" s="33">
        <v>6.1051889807595465</v>
      </c>
      <c r="Q141" s="33">
        <v>6.8336858740295128</v>
      </c>
      <c r="R141" s="33">
        <v>7.5561491282442557</v>
      </c>
      <c r="S141" s="33">
        <v>5.8720887184291133</v>
      </c>
      <c r="T141" s="33">
        <v>6.2914918343661137</v>
      </c>
      <c r="U141" s="33">
        <v>6.3621620000324741</v>
      </c>
      <c r="V141" s="33">
        <v>7.5552585426991303</v>
      </c>
      <c r="W141" s="33">
        <v>7.7592342799751712</v>
      </c>
      <c r="X141" s="33">
        <v>6.9327860469686406</v>
      </c>
      <c r="Y141" s="33">
        <v>6.3754354907013546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4.9121180063361893E-2</v>
      </c>
      <c r="S143" s="117">
        <f t="shared" si="50"/>
        <v>0.10077765274884778</v>
      </c>
      <c r="T143" s="117">
        <f t="shared" si="50"/>
        <v>0.20243977452649131</v>
      </c>
      <c r="U143" s="117">
        <f t="shared" si="50"/>
        <v>0.31559479400163248</v>
      </c>
      <c r="V143" s="117">
        <f t="shared" si="50"/>
        <v>0.45024922381584898</v>
      </c>
      <c r="W143" s="117">
        <f t="shared" ref="W143:Y143" si="51">W144+W146+W148+W157</f>
        <v>0.5624613015563108</v>
      </c>
      <c r="X143" s="117">
        <f t="shared" si="51"/>
        <v>0.56105671363913845</v>
      </c>
      <c r="Y143" s="117">
        <f t="shared" si="51"/>
        <v>0.56682318594501846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3.4805329102651161E-2</v>
      </c>
      <c r="S144" s="122">
        <f t="shared" si="52"/>
        <v>7.783279240033561E-2</v>
      </c>
      <c r="T144" s="122">
        <f t="shared" si="52"/>
        <v>0.15943060626580061</v>
      </c>
      <c r="U144" s="122">
        <f t="shared" si="52"/>
        <v>0.25371878414840149</v>
      </c>
      <c r="V144" s="122">
        <f t="shared" si="52"/>
        <v>0.35242425926744958</v>
      </c>
      <c r="W144" s="122">
        <f t="shared" si="52"/>
        <v>0.44139750169435082</v>
      </c>
      <c r="X144" s="122">
        <f t="shared" si="52"/>
        <v>0.44067259570296835</v>
      </c>
      <c r="Y144" s="122">
        <f t="shared" si="52"/>
        <v>0.44030381884608538</v>
      </c>
      <c r="DA144" s="130" t="s">
        <v>1874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3.4805329102651161E-2</v>
      </c>
      <c r="S145" s="98">
        <v>7.783279240033561E-2</v>
      </c>
      <c r="T145" s="98">
        <v>0.15943060626580061</v>
      </c>
      <c r="U145" s="98">
        <v>0.25371878414840149</v>
      </c>
      <c r="V145" s="98">
        <v>0.35242425926744958</v>
      </c>
      <c r="W145" s="98">
        <v>0.44139750169435082</v>
      </c>
      <c r="X145" s="98">
        <v>0.44067259570296835</v>
      </c>
      <c r="Y145" s="98">
        <v>0.44030381884608538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1.6202465222420607E-5</v>
      </c>
      <c r="S146" s="122">
        <f t="shared" si="53"/>
        <v>6.4886929058801112E-5</v>
      </c>
      <c r="T146" s="122">
        <f t="shared" si="53"/>
        <v>1.994577806172154E-4</v>
      </c>
      <c r="U146" s="122">
        <f t="shared" si="53"/>
        <v>2.4524821167343469E-4</v>
      </c>
      <c r="V146" s="122">
        <f t="shared" si="53"/>
        <v>3.8665555601161199E-4</v>
      </c>
      <c r="W146" s="122">
        <f t="shared" si="53"/>
        <v>9.3521372135600645E-4</v>
      </c>
      <c r="X146" s="122">
        <f t="shared" si="53"/>
        <v>1.0975676868181087E-3</v>
      </c>
      <c r="Y146" s="122">
        <f t="shared" si="53"/>
        <v>1.3176016247706337E-3</v>
      </c>
      <c r="DA146" s="130" t="s">
        <v>1876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1.6202465222420607E-5</v>
      </c>
      <c r="S147" s="98">
        <v>6.4886929058801112E-5</v>
      </c>
      <c r="T147" s="98">
        <v>1.994577806172154E-4</v>
      </c>
      <c r="U147" s="98">
        <v>2.4524821167343469E-4</v>
      </c>
      <c r="V147" s="98">
        <v>3.8665555601161199E-4</v>
      </c>
      <c r="W147" s="98">
        <v>9.3521372135600645E-4</v>
      </c>
      <c r="X147" s="98">
        <v>1.0975676868181087E-3</v>
      </c>
      <c r="Y147" s="98">
        <v>1.3176016247706337E-3</v>
      </c>
      <c r="DA147" s="63" t="s">
        <v>1877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1.1330356227829569E-2</v>
      </c>
      <c r="S148" s="122">
        <v>1.7714905610358503E-2</v>
      </c>
      <c r="T148" s="122">
        <v>3.3874184892535394E-2</v>
      </c>
      <c r="U148" s="122">
        <v>4.9061870463194768E-2</v>
      </c>
      <c r="V148" s="122">
        <v>7.8262663848702035E-2</v>
      </c>
      <c r="W148" s="122">
        <v>9.7453976499737527E-2</v>
      </c>
      <c r="X148" s="122">
        <v>9.5327450472236619E-2</v>
      </c>
      <c r="Y148" s="122">
        <v>9.5040323126529269E-2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3.1813642635512531E-4</v>
      </c>
      <c r="T149" s="98">
        <v>1.1925390939568478E-3</v>
      </c>
      <c r="U149" s="98">
        <v>1.5903964657247387E-3</v>
      </c>
      <c r="V149" s="98">
        <v>1.8964312500612509E-3</v>
      </c>
      <c r="W149" s="98">
        <v>2.133880810642497E-3</v>
      </c>
      <c r="X149" s="98">
        <v>2.2241515840897511E-3</v>
      </c>
      <c r="Y149" s="98">
        <v>2.8143834988048895E-3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1.1330356227829569E-2</v>
      </c>
      <c r="S153" s="101">
        <v>1.7396769184003378E-2</v>
      </c>
      <c r="T153" s="101">
        <v>3.2681645798578546E-2</v>
      </c>
      <c r="U153" s="101">
        <v>4.747147399747003E-2</v>
      </c>
      <c r="V153" s="101">
        <v>7.6366232598640782E-2</v>
      </c>
      <c r="W153" s="101">
        <v>9.5320095689095025E-2</v>
      </c>
      <c r="X153" s="101">
        <v>9.3103298888146863E-2</v>
      </c>
      <c r="Y153" s="101">
        <v>9.2225939627724379E-2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1886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2.9692922676587399E-3</v>
      </c>
      <c r="S157" s="122">
        <v>5.1650678090948664E-3</v>
      </c>
      <c r="T157" s="122">
        <v>8.9355255875380769E-3</v>
      </c>
      <c r="U157" s="122">
        <v>1.2568891178362816E-2</v>
      </c>
      <c r="V157" s="122">
        <v>1.9175645143685728E-2</v>
      </c>
      <c r="W157" s="122">
        <v>2.26746096408664E-2</v>
      </c>
      <c r="X157" s="122">
        <v>2.3959099777115276E-2</v>
      </c>
      <c r="Y157" s="122">
        <v>3.0161442347633204E-2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1.1016071692898342E-3</v>
      </c>
      <c r="S158" s="98">
        <v>2.4670539896084588E-3</v>
      </c>
      <c r="T158" s="98">
        <v>4.8173833297301266E-3</v>
      </c>
      <c r="U158" s="98">
        <v>6.3397536026252874E-3</v>
      </c>
      <c r="V158" s="98">
        <v>9.8845238530718121E-3</v>
      </c>
      <c r="W158" s="98">
        <v>1.1738719861689017E-2</v>
      </c>
      <c r="X158" s="98">
        <v>1.2947243824615521E-2</v>
      </c>
      <c r="Y158" s="98">
        <v>1.9297021839000554E-2</v>
      </c>
      <c r="DA158" s="63" t="s">
        <v>1888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1.8676850983689059E-3</v>
      </c>
      <c r="S159" s="33">
        <v>2.698013819486408E-3</v>
      </c>
      <c r="T159" s="33">
        <v>4.1181422578079495E-3</v>
      </c>
      <c r="U159" s="33">
        <v>6.229137575737528E-3</v>
      </c>
      <c r="V159" s="33">
        <v>9.291121290613916E-3</v>
      </c>
      <c r="W159" s="33">
        <v>1.0935889779177381E-2</v>
      </c>
      <c r="X159" s="33">
        <v>1.1011855952499755E-2</v>
      </c>
      <c r="Y159" s="33">
        <v>1.086442050863265E-2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4.0604022428367845E-2</v>
      </c>
      <c r="C161" s="117">
        <f t="shared" si="54"/>
        <v>5.0750108289824666E-2</v>
      </c>
      <c r="D161" s="117">
        <f t="shared" si="54"/>
        <v>6.3557369718721959E-2</v>
      </c>
      <c r="E161" s="117">
        <f t="shared" si="54"/>
        <v>9.010065699258657E-2</v>
      </c>
      <c r="F161" s="117">
        <f t="shared" si="54"/>
        <v>0.12197815458902776</v>
      </c>
      <c r="G161" s="117">
        <f t="shared" si="54"/>
        <v>0.13991618498425482</v>
      </c>
      <c r="H161" s="117">
        <f t="shared" si="54"/>
        <v>0.24834245407247318</v>
      </c>
      <c r="I161" s="117">
        <f t="shared" si="54"/>
        <v>0.41215096943077911</v>
      </c>
      <c r="J161" s="117">
        <f t="shared" si="54"/>
        <v>0.43035924601764786</v>
      </c>
      <c r="K161" s="117">
        <f t="shared" si="54"/>
        <v>0.49473827128516484</v>
      </c>
      <c r="L161" s="117">
        <f t="shared" si="54"/>
        <v>0.54919868102185765</v>
      </c>
      <c r="M161" s="117">
        <f t="shared" si="54"/>
        <v>0.52523898643114131</v>
      </c>
      <c r="N161" s="117">
        <f t="shared" si="54"/>
        <v>2.3169482719436418</v>
      </c>
      <c r="O161" s="117">
        <f t="shared" si="54"/>
        <v>2.3759862360800117</v>
      </c>
      <c r="P161" s="117">
        <f t="shared" si="54"/>
        <v>3.8903884001962221</v>
      </c>
      <c r="Q161" s="117">
        <f t="shared" si="54"/>
        <v>3.098235253472851</v>
      </c>
      <c r="R161" s="117">
        <f t="shared" ref="R161:V161" si="55">R162+R164+R166+R175</f>
        <v>3.3459383946825412</v>
      </c>
      <c r="S161" s="117">
        <f t="shared" si="55"/>
        <v>2.3329932742324169</v>
      </c>
      <c r="T161" s="117">
        <f t="shared" si="55"/>
        <v>2.4240087801645656</v>
      </c>
      <c r="U161" s="117">
        <f t="shared" si="55"/>
        <v>2.3916732591723378</v>
      </c>
      <c r="V161" s="117">
        <f t="shared" si="55"/>
        <v>3.2770987227608086</v>
      </c>
      <c r="W161" s="117">
        <f t="shared" ref="W161:Y161" si="56">W162+W164+W166+W175</f>
        <v>3.3022832370694934</v>
      </c>
      <c r="X161" s="117">
        <f t="shared" si="56"/>
        <v>2.7728843353476305</v>
      </c>
      <c r="Y161" s="117">
        <f t="shared" si="56"/>
        <v>2.6668308677512633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3.2434431248210126E-2</v>
      </c>
      <c r="C162" s="122">
        <f t="shared" si="57"/>
        <v>4.1725985875019751E-2</v>
      </c>
      <c r="D162" s="122">
        <f t="shared" si="57"/>
        <v>5.1018076766479216E-2</v>
      </c>
      <c r="E162" s="122">
        <f t="shared" si="57"/>
        <v>7.2742958855922121E-2</v>
      </c>
      <c r="F162" s="122">
        <f t="shared" si="57"/>
        <v>0.10037002066070148</v>
      </c>
      <c r="G162" s="122">
        <f t="shared" si="57"/>
        <v>0.10818525480982258</v>
      </c>
      <c r="H162" s="122">
        <f t="shared" si="57"/>
        <v>0.19691348397374195</v>
      </c>
      <c r="I162" s="122">
        <f t="shared" si="57"/>
        <v>0.34307579429665769</v>
      </c>
      <c r="J162" s="122">
        <f t="shared" si="57"/>
        <v>0.32520936488447466</v>
      </c>
      <c r="K162" s="122">
        <f t="shared" si="57"/>
        <v>0.39279046581478505</v>
      </c>
      <c r="L162" s="122">
        <f t="shared" si="57"/>
        <v>0.40408118560429085</v>
      </c>
      <c r="M162" s="122">
        <f t="shared" si="57"/>
        <v>0.32927440131281693</v>
      </c>
      <c r="N162" s="122">
        <f t="shared" si="57"/>
        <v>1.924015685865428</v>
      </c>
      <c r="O162" s="122">
        <f t="shared" si="57"/>
        <v>1.8122709799061887</v>
      </c>
      <c r="P162" s="122">
        <f t="shared" si="57"/>
        <v>3.3730760595005531</v>
      </c>
      <c r="Q162" s="122">
        <f t="shared" si="57"/>
        <v>2.5161535093808323</v>
      </c>
      <c r="R162" s="122">
        <f t="shared" si="57"/>
        <v>2.7026234518767289</v>
      </c>
      <c r="S162" s="122">
        <f t="shared" si="57"/>
        <v>1.8118869569529872</v>
      </c>
      <c r="T162" s="122">
        <f t="shared" si="57"/>
        <v>1.856215960720226</v>
      </c>
      <c r="U162" s="122">
        <f t="shared" si="57"/>
        <v>1.8236743365839692</v>
      </c>
      <c r="V162" s="122">
        <f t="shared" si="57"/>
        <v>2.5983917294652397</v>
      </c>
      <c r="W162" s="122">
        <f t="shared" si="57"/>
        <v>2.5857786873179425</v>
      </c>
      <c r="X162" s="122">
        <f t="shared" si="57"/>
        <v>2.1587137794210141</v>
      </c>
      <c r="Y162" s="122">
        <f t="shared" si="57"/>
        <v>2.0616896138754175</v>
      </c>
      <c r="DA162" s="130" t="s">
        <v>1891</v>
      </c>
    </row>
    <row r="163" spans="1:105" ht="12" customHeight="1" x14ac:dyDescent="0.25">
      <c r="A163" s="97" t="s">
        <v>53</v>
      </c>
      <c r="B163" s="33">
        <v>3.2434431248210126E-2</v>
      </c>
      <c r="C163" s="33">
        <v>4.1725985875019751E-2</v>
      </c>
      <c r="D163" s="33">
        <v>5.1018076766479216E-2</v>
      </c>
      <c r="E163" s="33">
        <v>7.2742958855922121E-2</v>
      </c>
      <c r="F163" s="33">
        <v>0.10037002066070148</v>
      </c>
      <c r="G163" s="33">
        <v>0.10818525480982258</v>
      </c>
      <c r="H163" s="33">
        <v>0.19691348397374195</v>
      </c>
      <c r="I163" s="33">
        <v>0.34307579429665769</v>
      </c>
      <c r="J163" s="33">
        <v>0.32520936488447466</v>
      </c>
      <c r="K163" s="33">
        <v>0.39279046581478505</v>
      </c>
      <c r="L163" s="33">
        <v>0.40408118560429085</v>
      </c>
      <c r="M163" s="33">
        <v>0.32927440131281693</v>
      </c>
      <c r="N163" s="33">
        <v>1.924015685865428</v>
      </c>
      <c r="O163" s="33">
        <v>1.8122709799061887</v>
      </c>
      <c r="P163" s="33">
        <v>3.3730760595005531</v>
      </c>
      <c r="Q163" s="33">
        <v>2.5161535093808323</v>
      </c>
      <c r="R163" s="33">
        <v>2.7026234518767289</v>
      </c>
      <c r="S163" s="33">
        <v>1.8118869569529872</v>
      </c>
      <c r="T163" s="33">
        <v>1.856215960720226</v>
      </c>
      <c r="U163" s="33">
        <v>1.8236743365839692</v>
      </c>
      <c r="V163" s="33">
        <v>2.5983917294652397</v>
      </c>
      <c r="W163" s="33">
        <v>2.5857786873179425</v>
      </c>
      <c r="X163" s="33">
        <v>2.1587137794210141</v>
      </c>
      <c r="Y163" s="33">
        <v>2.0616896138754175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3.0702754312434297E-5</v>
      </c>
      <c r="K164" s="122">
        <f t="shared" si="58"/>
        <v>4.6847457232946723E-5</v>
      </c>
      <c r="L164" s="122">
        <f t="shared" si="58"/>
        <v>1.8331147218702366E-4</v>
      </c>
      <c r="M164" s="122">
        <f t="shared" si="58"/>
        <v>1.7732474882020872E-4</v>
      </c>
      <c r="N164" s="122">
        <f t="shared" si="58"/>
        <v>4.2488491457941193E-4</v>
      </c>
      <c r="O164" s="122">
        <f t="shared" si="58"/>
        <v>6.8591366918985491E-4</v>
      </c>
      <c r="P164" s="122">
        <f t="shared" si="58"/>
        <v>1.3599445738136211E-3</v>
      </c>
      <c r="Q164" s="122">
        <f t="shared" si="58"/>
        <v>1.1557358494853893E-3</v>
      </c>
      <c r="R164" s="122">
        <f t="shared" si="58"/>
        <v>1.218911359521522E-3</v>
      </c>
      <c r="S164" s="122">
        <f t="shared" si="58"/>
        <v>1.2313032345248633E-3</v>
      </c>
      <c r="T164" s="122">
        <f t="shared" si="58"/>
        <v>1.7470443514832742E-3</v>
      </c>
      <c r="U164" s="122">
        <f t="shared" si="58"/>
        <v>1.2870675894215125E-3</v>
      </c>
      <c r="V164" s="122">
        <f t="shared" si="58"/>
        <v>1.3323319565402897E-3</v>
      </c>
      <c r="W164" s="122">
        <f t="shared" si="58"/>
        <v>2.4623927210936387E-3</v>
      </c>
      <c r="X164" s="122">
        <f t="shared" si="58"/>
        <v>2.3091168996143873E-3</v>
      </c>
      <c r="Y164" s="122">
        <f t="shared" si="58"/>
        <v>2.5610718226782994E-3</v>
      </c>
      <c r="DA164" s="130" t="s">
        <v>1893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3.0702754312434297E-5</v>
      </c>
      <c r="K165" s="98">
        <v>4.6847457232946723E-5</v>
      </c>
      <c r="L165" s="98">
        <v>1.8331147218702366E-4</v>
      </c>
      <c r="M165" s="98">
        <v>1.7732474882020872E-4</v>
      </c>
      <c r="N165" s="98">
        <v>4.2488491457941193E-4</v>
      </c>
      <c r="O165" s="98">
        <v>6.8591366918985491E-4</v>
      </c>
      <c r="P165" s="98">
        <v>1.3599445738136211E-3</v>
      </c>
      <c r="Q165" s="98">
        <v>1.1557358494853893E-3</v>
      </c>
      <c r="R165" s="98">
        <v>1.218911359521522E-3</v>
      </c>
      <c r="S165" s="98">
        <v>1.2313032345248633E-3</v>
      </c>
      <c r="T165" s="98">
        <v>1.7470443514832742E-3</v>
      </c>
      <c r="U165" s="98">
        <v>1.2870675894215125E-3</v>
      </c>
      <c r="V165" s="98">
        <v>1.3323319565402897E-3</v>
      </c>
      <c r="W165" s="98">
        <v>2.4623927210936387E-3</v>
      </c>
      <c r="X165" s="98">
        <v>2.3091168996143873E-3</v>
      </c>
      <c r="Y165" s="98">
        <v>2.5610718226782994E-3</v>
      </c>
      <c r="DA165" s="63" t="s">
        <v>1894</v>
      </c>
    </row>
    <row r="166" spans="1:105" ht="12" customHeight="1" x14ac:dyDescent="0.25">
      <c r="A166" s="121" t="s">
        <v>55</v>
      </c>
      <c r="B166" s="122">
        <v>6.1513510119381842E-3</v>
      </c>
      <c r="C166" s="122">
        <v>6.7561984484790774E-3</v>
      </c>
      <c r="D166" s="122">
        <v>9.2517596701272992E-3</v>
      </c>
      <c r="E166" s="122">
        <v>1.2866257669748107E-2</v>
      </c>
      <c r="F166" s="122">
        <v>1.5396632262103097E-2</v>
      </c>
      <c r="G166" s="122">
        <v>2.2648117075550405E-2</v>
      </c>
      <c r="H166" s="122">
        <v>3.7387471509813738E-2</v>
      </c>
      <c r="I166" s="122">
        <v>5.1613492757414232E-2</v>
      </c>
      <c r="J166" s="122">
        <v>8.1696606486111351E-2</v>
      </c>
      <c r="K166" s="122">
        <v>7.8638946786658351E-2</v>
      </c>
      <c r="L166" s="122">
        <v>0.10914890012114439</v>
      </c>
      <c r="M166" s="122">
        <v>0.1450441192737783</v>
      </c>
      <c r="N166" s="122">
        <v>0.29352437437756734</v>
      </c>
      <c r="O166" s="122">
        <v>0.43201184525596237</v>
      </c>
      <c r="P166" s="122">
        <v>0.38465702873213764</v>
      </c>
      <c r="Q166" s="122">
        <v>0.4606903051492563</v>
      </c>
      <c r="R166" s="122">
        <v>0.51307869090915204</v>
      </c>
      <c r="S166" s="122">
        <v>0.40026633343019113</v>
      </c>
      <c r="T166" s="122">
        <v>0.44927280316677054</v>
      </c>
      <c r="U166" s="122">
        <v>0.45237655519182662</v>
      </c>
      <c r="V166" s="122">
        <v>0.54601146900786424</v>
      </c>
      <c r="W166" s="122">
        <v>0.58091713815826385</v>
      </c>
      <c r="X166" s="122">
        <v>0.49035000831719483</v>
      </c>
      <c r="Y166" s="122">
        <v>0.45947478359470872</v>
      </c>
      <c r="DA166" s="130" t="s">
        <v>1895</v>
      </c>
    </row>
    <row r="167" spans="1:105" ht="12" customHeight="1" x14ac:dyDescent="0.25">
      <c r="A167" s="97" t="s">
        <v>124</v>
      </c>
      <c r="B167" s="98">
        <v>7.6735405344964395E-4</v>
      </c>
      <c r="C167" s="98">
        <v>5.5933680985407813E-4</v>
      </c>
      <c r="D167" s="98">
        <v>4.5157071753362289E-4</v>
      </c>
      <c r="E167" s="98">
        <v>4.8073361864483697E-4</v>
      </c>
      <c r="F167" s="98">
        <v>4.8180776632174061E-4</v>
      </c>
      <c r="G167" s="98">
        <v>6.5460976043110698E-4</v>
      </c>
      <c r="H167" s="98">
        <v>9.793509814325493E-4</v>
      </c>
      <c r="I167" s="98">
        <v>1.0650300911693061E-3</v>
      </c>
      <c r="J167" s="98">
        <v>1.1789634791814049E-3</v>
      </c>
      <c r="K167" s="98">
        <v>1.1628339800159549E-3</v>
      </c>
      <c r="L167" s="98">
        <v>2.3349927383138967E-3</v>
      </c>
      <c r="M167" s="98">
        <v>3.0797902055495134E-3</v>
      </c>
      <c r="N167" s="98">
        <v>8.2950355914513524E-3</v>
      </c>
      <c r="O167" s="98">
        <v>1.1783076467884943E-2</v>
      </c>
      <c r="P167" s="98">
        <v>1.2705882295897067E-2</v>
      </c>
      <c r="Q167" s="98">
        <v>1.013711115306647E-2</v>
      </c>
      <c r="R167" s="98">
        <v>9.9766257863224145E-3</v>
      </c>
      <c r="S167" s="98">
        <v>1.0954656892640658E-2</v>
      </c>
      <c r="T167" s="98">
        <v>1.5619677459761984E-2</v>
      </c>
      <c r="U167" s="98">
        <v>1.6553883392079305E-2</v>
      </c>
      <c r="V167" s="98">
        <v>1.7675427779443382E-2</v>
      </c>
      <c r="W167" s="98">
        <v>1.7538977070827744E-2</v>
      </c>
      <c r="X167" s="98">
        <v>1.5744101326704674E-2</v>
      </c>
      <c r="Y167" s="98">
        <v>2.0635541492753619E-2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5.3839969584885405E-3</v>
      </c>
      <c r="C171" s="101">
        <v>6.1968616386249989E-3</v>
      </c>
      <c r="D171" s="101">
        <v>8.8001889525936763E-3</v>
      </c>
      <c r="E171" s="101">
        <v>1.2385524051103269E-2</v>
      </c>
      <c r="F171" s="101">
        <v>1.4914824495781355E-2</v>
      </c>
      <c r="G171" s="101">
        <v>2.1993507315119298E-2</v>
      </c>
      <c r="H171" s="101">
        <v>3.6408120528381188E-2</v>
      </c>
      <c r="I171" s="101">
        <v>5.054846266624493E-2</v>
      </c>
      <c r="J171" s="101">
        <v>8.0517643006929943E-2</v>
      </c>
      <c r="K171" s="101">
        <v>7.7476112806642392E-2</v>
      </c>
      <c r="L171" s="101">
        <v>0.1068139073828305</v>
      </c>
      <c r="M171" s="101">
        <v>0.14196432906822878</v>
      </c>
      <c r="N171" s="101">
        <v>0.285229338786116</v>
      </c>
      <c r="O171" s="101">
        <v>0.42022876878807741</v>
      </c>
      <c r="P171" s="101">
        <v>0.37195114643624055</v>
      </c>
      <c r="Q171" s="101">
        <v>0.45055319399618982</v>
      </c>
      <c r="R171" s="101">
        <v>0.50310206512282962</v>
      </c>
      <c r="S171" s="101">
        <v>0.3893116765375505</v>
      </c>
      <c r="T171" s="101">
        <v>0.43365312570700854</v>
      </c>
      <c r="U171" s="101">
        <v>0.43582267179974732</v>
      </c>
      <c r="V171" s="101">
        <v>0.52833604122842082</v>
      </c>
      <c r="W171" s="101">
        <v>0.5633781610874361</v>
      </c>
      <c r="X171" s="101">
        <v>0.47460590699049016</v>
      </c>
      <c r="Y171" s="101">
        <v>0.43883924210195513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1903</v>
      </c>
    </row>
    <row r="175" spans="1:105" ht="12" customHeight="1" x14ac:dyDescent="0.25">
      <c r="A175" s="121" t="s">
        <v>54</v>
      </c>
      <c r="B175" s="122">
        <v>2.0182401682195357E-3</v>
      </c>
      <c r="C175" s="122">
        <v>2.2679239663258395E-3</v>
      </c>
      <c r="D175" s="122">
        <v>3.2875332821154469E-3</v>
      </c>
      <c r="E175" s="122">
        <v>4.4914404669163348E-3</v>
      </c>
      <c r="F175" s="122">
        <v>6.2115016662231811E-3</v>
      </c>
      <c r="G175" s="122">
        <v>9.0828130988818371E-3</v>
      </c>
      <c r="H175" s="122">
        <v>1.4041498588917501E-2</v>
      </c>
      <c r="I175" s="122">
        <v>1.7461682376707227E-2</v>
      </c>
      <c r="J175" s="122">
        <v>2.3422571892749454E-2</v>
      </c>
      <c r="K175" s="122">
        <v>2.3262011226488528E-2</v>
      </c>
      <c r="L175" s="122">
        <v>3.5785283824235438E-2</v>
      </c>
      <c r="M175" s="122">
        <v>5.0743141095725898E-2</v>
      </c>
      <c r="N175" s="122">
        <v>9.898332678606693E-2</v>
      </c>
      <c r="O175" s="122">
        <v>0.13101749724867071</v>
      </c>
      <c r="P175" s="122">
        <v>0.13129536738971731</v>
      </c>
      <c r="Q175" s="122">
        <v>0.12023570309327711</v>
      </c>
      <c r="R175" s="122">
        <v>0.12901734053713909</v>
      </c>
      <c r="S175" s="122">
        <v>0.11960868061471389</v>
      </c>
      <c r="T175" s="122">
        <v>0.1167729719260856</v>
      </c>
      <c r="U175" s="122">
        <v>0.11433529980712057</v>
      </c>
      <c r="V175" s="122">
        <v>0.13136319233116478</v>
      </c>
      <c r="W175" s="122">
        <v>0.13312501887219347</v>
      </c>
      <c r="X175" s="122">
        <v>0.12151143070980711</v>
      </c>
      <c r="Y175" s="122">
        <v>0.14310539845845843</v>
      </c>
      <c r="DA175" s="130" t="s">
        <v>1904</v>
      </c>
    </row>
    <row r="176" spans="1:105" ht="12" customHeight="1" x14ac:dyDescent="0.25">
      <c r="A176" s="97" t="s">
        <v>50</v>
      </c>
      <c r="B176" s="98">
        <v>1.6613021743654081E-3</v>
      </c>
      <c r="C176" s="98">
        <v>1.7324777306447449E-3</v>
      </c>
      <c r="D176" s="98">
        <v>2.2498175353125446E-3</v>
      </c>
      <c r="E176" s="98">
        <v>2.8806157032273448E-3</v>
      </c>
      <c r="F176" s="98">
        <v>4.14105447511493E-3</v>
      </c>
      <c r="G176" s="98">
        <v>6.098068153084185E-3</v>
      </c>
      <c r="H176" s="98">
        <v>8.8109027637318302E-3</v>
      </c>
      <c r="I176" s="98">
        <v>9.4187674502944994E-3</v>
      </c>
      <c r="J176" s="98">
        <v>1.010841423937733E-2</v>
      </c>
      <c r="K176" s="98">
        <v>1.0460573988667645E-2</v>
      </c>
      <c r="L176" s="98">
        <v>1.9940337526337708E-2</v>
      </c>
      <c r="M176" s="98">
        <v>3.1575115347455371E-2</v>
      </c>
      <c r="N176" s="98">
        <v>6.2213759104060622E-2</v>
      </c>
      <c r="O176" s="98">
        <v>7.8149089116172604E-2</v>
      </c>
      <c r="P176" s="98">
        <v>8.508462085450004E-2</v>
      </c>
      <c r="Q176" s="98">
        <v>6.6229424551366295E-2</v>
      </c>
      <c r="R176" s="98">
        <v>6.7282776339702088E-2</v>
      </c>
      <c r="S176" s="98">
        <v>7.3431136396581137E-2</v>
      </c>
      <c r="T176" s="98">
        <v>6.661988228635328E-2</v>
      </c>
      <c r="U176" s="98">
        <v>6.0962142874025071E-2</v>
      </c>
      <c r="V176" s="98">
        <v>6.726297939041527E-2</v>
      </c>
      <c r="W176" s="98">
        <v>6.7950643494676902E-2</v>
      </c>
      <c r="X176" s="98">
        <v>6.3751925732901935E-2</v>
      </c>
      <c r="Y176" s="98">
        <v>8.9575035061673275E-2</v>
      </c>
      <c r="DA176" s="63" t="s">
        <v>1905</v>
      </c>
    </row>
    <row r="177" spans="1:105" ht="12" customHeight="1" x14ac:dyDescent="0.25">
      <c r="A177" s="109" t="s">
        <v>120</v>
      </c>
      <c r="B177" s="33">
        <v>3.5693799385412773E-4</v>
      </c>
      <c r="C177" s="33">
        <v>5.3544623568109473E-4</v>
      </c>
      <c r="D177" s="33">
        <v>1.0377157468029021E-3</v>
      </c>
      <c r="E177" s="33">
        <v>1.6108247636889899E-3</v>
      </c>
      <c r="F177" s="33">
        <v>2.0704471911082512E-3</v>
      </c>
      <c r="G177" s="33">
        <v>2.9847449457976517E-3</v>
      </c>
      <c r="H177" s="33">
        <v>5.2305958251856717E-3</v>
      </c>
      <c r="I177" s="33">
        <v>8.0429149264127277E-3</v>
      </c>
      <c r="J177" s="33">
        <v>1.3314157653372126E-2</v>
      </c>
      <c r="K177" s="33">
        <v>1.2801437237820883E-2</v>
      </c>
      <c r="L177" s="33">
        <v>1.5844946297897729E-2</v>
      </c>
      <c r="M177" s="33">
        <v>1.9168025748270527E-2</v>
      </c>
      <c r="N177" s="33">
        <v>3.6769567682006309E-2</v>
      </c>
      <c r="O177" s="33">
        <v>5.2868408132498095E-2</v>
      </c>
      <c r="P177" s="33">
        <v>4.6210746535217263E-2</v>
      </c>
      <c r="Q177" s="33">
        <v>5.4006278541910813E-2</v>
      </c>
      <c r="R177" s="33">
        <v>6.1734564197436989E-2</v>
      </c>
      <c r="S177" s="33">
        <v>4.6177544218132742E-2</v>
      </c>
      <c r="T177" s="33">
        <v>5.0153089639732321E-2</v>
      </c>
      <c r="U177" s="33">
        <v>5.3373156933095502E-2</v>
      </c>
      <c r="V177" s="33">
        <v>6.4100212940749524E-2</v>
      </c>
      <c r="W177" s="33">
        <v>6.5174375377516552E-2</v>
      </c>
      <c r="X177" s="33">
        <v>5.7759504976905164E-2</v>
      </c>
      <c r="Y177" s="33">
        <v>5.3530363396785158E-2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0.59407806856876222</v>
      </c>
      <c r="C3" s="119">
        <f>IF(RES_hhdet_tes!C3=0,"",RES_hhdet_tes!C3/RES_hhdet_fec!C3)</f>
        <v>0.59417382026916443</v>
      </c>
      <c r="D3" s="119">
        <f>IF(RES_hhdet_tes!D3=0,"",RES_hhdet_tes!D3/RES_hhdet_fec!D3)</f>
        <v>0.59712146919825071</v>
      </c>
      <c r="E3" s="119">
        <f>IF(RES_hhdet_tes!E3=0,"",RES_hhdet_tes!E3/RES_hhdet_fec!E3)</f>
        <v>0.59897847318414099</v>
      </c>
      <c r="F3" s="119">
        <f>IF(RES_hhdet_tes!F3=0,"",RES_hhdet_tes!F3/RES_hhdet_fec!F3)</f>
        <v>0.60147475058060862</v>
      </c>
      <c r="G3" s="119">
        <f>IF(RES_hhdet_tes!G3=0,"",RES_hhdet_tes!G3/RES_hhdet_fec!G3)</f>
        <v>0.60521350826879694</v>
      </c>
      <c r="H3" s="119">
        <f>IF(RES_hhdet_tes!H3=0,"",RES_hhdet_tes!H3/RES_hhdet_fec!H3)</f>
        <v>0.60995696106002073</v>
      </c>
      <c r="I3" s="119">
        <f>IF(RES_hhdet_tes!I3=0,"",RES_hhdet_tes!I3/RES_hhdet_fec!I3)</f>
        <v>0.61473936553903907</v>
      </c>
      <c r="J3" s="119">
        <f>IF(RES_hhdet_tes!J3=0,"",RES_hhdet_tes!J3/RES_hhdet_fec!J3)</f>
        <v>0.62299339615524507</v>
      </c>
      <c r="K3" s="119">
        <f>IF(RES_hhdet_tes!K3=0,"",RES_hhdet_tes!K3/RES_hhdet_fec!K3)</f>
        <v>0.62877594320137253</v>
      </c>
      <c r="L3" s="119">
        <f>IF(RES_hhdet_tes!L3=0,"",RES_hhdet_tes!L3/RES_hhdet_fec!L3)</f>
        <v>0.63482767917645844</v>
      </c>
      <c r="M3" s="119">
        <f>IF(RES_hhdet_tes!M3=0,"",RES_hhdet_tes!M3/RES_hhdet_fec!M3)</f>
        <v>0.64238343780472884</v>
      </c>
      <c r="N3" s="119">
        <f>IF(RES_hhdet_tes!N3=0,"",RES_hhdet_tes!N3/RES_hhdet_fec!N3)</f>
        <v>0.65079184749442409</v>
      </c>
      <c r="O3" s="119">
        <f>IF(RES_hhdet_tes!O3=0,"",RES_hhdet_tes!O3/RES_hhdet_fec!O3)</f>
        <v>0.65710526971914918</v>
      </c>
      <c r="P3" s="119">
        <f>IF(RES_hhdet_tes!P3=0,"",RES_hhdet_tes!P3/RES_hhdet_fec!P3)</f>
        <v>0.65740836004479752</v>
      </c>
      <c r="Q3" s="119">
        <f>IF(RES_hhdet_tes!Q3=0,"",RES_hhdet_tes!Q3/RES_hhdet_fec!Q3)</f>
        <v>0.6606408908069753</v>
      </c>
      <c r="R3" s="119">
        <f>IF(RES_hhdet_tes!R3=0,"",RES_hhdet_tes!R3/RES_hhdet_fec!R3)</f>
        <v>0.66286575580696028</v>
      </c>
      <c r="S3" s="119">
        <f>IF(RES_hhdet_tes!S3=0,"",RES_hhdet_tes!S3/RES_hhdet_fec!S3)</f>
        <v>0.66473443710265478</v>
      </c>
      <c r="T3" s="119">
        <f>IF(RES_hhdet_tes!T3=0,"",RES_hhdet_tes!T3/RES_hhdet_fec!T3)</f>
        <v>0.66905834795776253</v>
      </c>
      <c r="U3" s="119">
        <f>IF(RES_hhdet_tes!U3=0,"",RES_hhdet_tes!U3/RES_hhdet_fec!U3)</f>
        <v>0.67222928879851951</v>
      </c>
      <c r="V3" s="119">
        <f>IF(RES_hhdet_tes!V3=0,"",RES_hhdet_tes!V3/RES_hhdet_fec!V3)</f>
        <v>0.68296592372267784</v>
      </c>
      <c r="W3" s="119">
        <f>IF(RES_hhdet_tes!W3=0,"",RES_hhdet_tes!W3/RES_hhdet_fec!W3)</f>
        <v>0.68365238716187537</v>
      </c>
      <c r="X3" s="119">
        <f>IF(RES_hhdet_tes!X3=0,"",RES_hhdet_tes!X3/RES_hhdet_fec!X3)</f>
        <v>0.68326059719142263</v>
      </c>
      <c r="Y3" s="119">
        <f>IF(RES_hhdet_tes!Y3=0,"",RES_hhdet_tes!Y3/RES_hhdet_fec!Y3)</f>
        <v>0.69624447125381705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0.59363529185623298</v>
      </c>
      <c r="C4" s="124">
        <f>IF(RES_hhdet_tes!C4=0,"",RES_hhdet_tes!C4/RES_hhdet_fec!C4)</f>
        <v>0.59519571407508598</v>
      </c>
      <c r="D4" s="124">
        <f>IF(RES_hhdet_tes!D4=0,"",RES_hhdet_tes!D4/RES_hhdet_fec!D4)</f>
        <v>0.59723171824637911</v>
      </c>
      <c r="E4" s="124">
        <f>IF(RES_hhdet_tes!E4=0,"",RES_hhdet_tes!E4/RES_hhdet_fec!E4)</f>
        <v>0.59862522609030344</v>
      </c>
      <c r="F4" s="124">
        <f>IF(RES_hhdet_tes!F4=0,"",RES_hhdet_tes!F4/RES_hhdet_fec!F4)</f>
        <v>0.60151224725396801</v>
      </c>
      <c r="G4" s="124">
        <f>IF(RES_hhdet_tes!G4=0,"",RES_hhdet_tes!G4/RES_hhdet_fec!G4)</f>
        <v>0.60555333217251406</v>
      </c>
      <c r="H4" s="124">
        <f>IF(RES_hhdet_tes!H4=0,"",RES_hhdet_tes!H4/RES_hhdet_fec!H4)</f>
        <v>0.60951449309282657</v>
      </c>
      <c r="I4" s="124">
        <f>IF(RES_hhdet_tes!I4=0,"",RES_hhdet_tes!I4/RES_hhdet_fec!I4)</f>
        <v>0.61449005406291657</v>
      </c>
      <c r="J4" s="124">
        <f>IF(RES_hhdet_tes!J4=0,"",RES_hhdet_tes!J4/RES_hhdet_fec!J4)</f>
        <v>0.62166124222025887</v>
      </c>
      <c r="K4" s="124">
        <f>IF(RES_hhdet_tes!K4=0,"",RES_hhdet_tes!K4/RES_hhdet_fec!K4)</f>
        <v>0.62819513492124524</v>
      </c>
      <c r="L4" s="124">
        <f>IF(RES_hhdet_tes!L4=0,"",RES_hhdet_tes!L4/RES_hhdet_fec!L4)</f>
        <v>0.63526270240952587</v>
      </c>
      <c r="M4" s="124">
        <f>IF(RES_hhdet_tes!M4=0,"",RES_hhdet_tes!M4/RES_hhdet_fec!M4)</f>
        <v>0.64332649293841437</v>
      </c>
      <c r="N4" s="124">
        <f>IF(RES_hhdet_tes!N4=0,"",RES_hhdet_tes!N4/RES_hhdet_fec!N4)</f>
        <v>0.65129694635079138</v>
      </c>
      <c r="O4" s="124">
        <f>IF(RES_hhdet_tes!O4=0,"",RES_hhdet_tes!O4/RES_hhdet_fec!O4)</f>
        <v>0.65772161580855804</v>
      </c>
      <c r="P4" s="124">
        <f>IF(RES_hhdet_tes!P4=0,"",RES_hhdet_tes!P4/RES_hhdet_fec!P4)</f>
        <v>0.65833175668857713</v>
      </c>
      <c r="Q4" s="124">
        <f>IF(RES_hhdet_tes!Q4=0,"",RES_hhdet_tes!Q4/RES_hhdet_fec!Q4)</f>
        <v>0.65996959859163484</v>
      </c>
      <c r="R4" s="124">
        <f>IF(RES_hhdet_tes!R4=0,"",RES_hhdet_tes!R4/RES_hhdet_fec!R4)</f>
        <v>0.66128486940468401</v>
      </c>
      <c r="S4" s="124">
        <f>IF(RES_hhdet_tes!S4=0,"",RES_hhdet_tes!S4/RES_hhdet_fec!S4)</f>
        <v>0.66298417946179167</v>
      </c>
      <c r="T4" s="124">
        <f>IF(RES_hhdet_tes!T4=0,"",RES_hhdet_tes!T4/RES_hhdet_fec!T4)</f>
        <v>0.6642690440513348</v>
      </c>
      <c r="U4" s="124">
        <f>IF(RES_hhdet_tes!U4=0,"",RES_hhdet_tes!U4/RES_hhdet_fec!U4)</f>
        <v>0.66504958662518698</v>
      </c>
      <c r="V4" s="124">
        <f>IF(RES_hhdet_tes!V4=0,"",RES_hhdet_tes!V4/RES_hhdet_fec!V4)</f>
        <v>0.66623940302997464</v>
      </c>
      <c r="W4" s="124">
        <f>IF(RES_hhdet_tes!W4=0,"",RES_hhdet_tes!W4/RES_hhdet_fec!W4)</f>
        <v>0.66763438241089601</v>
      </c>
      <c r="X4" s="124">
        <f>IF(RES_hhdet_tes!X4=0,"",RES_hhdet_tes!X4/RES_hhdet_fec!X4)</f>
        <v>0.66953672096033556</v>
      </c>
      <c r="Y4" s="124">
        <f>IF(RES_hhdet_tes!Y4=0,"",RES_hhdet_tes!Y4/RES_hhdet_fec!Y4)</f>
        <v>0.68385200284637415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0.59141849158715531</v>
      </c>
      <c r="C5" s="111">
        <f>IF(RES_hhdet_tes!C5=0,"",RES_hhdet_tes!C5/RES_hhdet_fec!C5)</f>
        <v>0.59301941140457326</v>
      </c>
      <c r="D5" s="111">
        <f>IF(RES_hhdet_tes!D5=0,"",RES_hhdet_tes!D5/RES_hhdet_fec!D5)</f>
        <v>0.59512702570951537</v>
      </c>
      <c r="E5" s="111">
        <f>IF(RES_hhdet_tes!E5=0,"",RES_hhdet_tes!E5/RES_hhdet_fec!E5)</f>
        <v>0.59656100067281559</v>
      </c>
      <c r="F5" s="111">
        <f>IF(RES_hhdet_tes!F5=0,"",RES_hhdet_tes!F5/RES_hhdet_fec!F5)</f>
        <v>0.59950693464134919</v>
      </c>
      <c r="G5" s="111">
        <f>IF(RES_hhdet_tes!G5=0,"",RES_hhdet_tes!G5/RES_hhdet_fec!G5)</f>
        <v>0.60358259325589769</v>
      </c>
      <c r="H5" s="111">
        <f>IF(RES_hhdet_tes!H5=0,"",RES_hhdet_tes!H5/RES_hhdet_fec!H5)</f>
        <v>0.60758763517353209</v>
      </c>
      <c r="I5" s="111">
        <f>IF(RES_hhdet_tes!I5=0,"",RES_hhdet_tes!I5/RES_hhdet_fec!I5)</f>
        <v>0.61261210988182957</v>
      </c>
      <c r="J5" s="111">
        <f>IF(RES_hhdet_tes!J5=0,"",RES_hhdet_tes!J5/RES_hhdet_fec!J5)</f>
        <v>0.61981072021233818</v>
      </c>
      <c r="K5" s="111">
        <f>IF(RES_hhdet_tes!K5=0,"",RES_hhdet_tes!K5/RES_hhdet_fec!K5)</f>
        <v>0.62636759499958328</v>
      </c>
      <c r="L5" s="111">
        <f>IF(RES_hhdet_tes!L5=0,"",RES_hhdet_tes!L5/RES_hhdet_fec!L5)</f>
        <v>0.63352564784046328</v>
      </c>
      <c r="M5" s="111">
        <f>IF(RES_hhdet_tes!M5=0,"",RES_hhdet_tes!M5/RES_hhdet_fec!M5)</f>
        <v>0.64159966376866451</v>
      </c>
      <c r="N5" s="111">
        <f>IF(RES_hhdet_tes!N5=0,"",RES_hhdet_tes!N5/RES_hhdet_fec!N5)</f>
        <v>0.64960050992302953</v>
      </c>
      <c r="O5" s="111">
        <f>IF(RES_hhdet_tes!O5=0,"",RES_hhdet_tes!O5/RES_hhdet_fec!O5)</f>
        <v>0.65605533962057494</v>
      </c>
      <c r="P5" s="111">
        <f>IF(RES_hhdet_tes!P5=0,"",RES_hhdet_tes!P5/RES_hhdet_fec!P5)</f>
        <v>0.65668526932514681</v>
      </c>
      <c r="Q5" s="111">
        <f>IF(RES_hhdet_tes!Q5=0,"",RES_hhdet_tes!Q5/RES_hhdet_fec!Q5)</f>
        <v>0.65834373463806606</v>
      </c>
      <c r="R5" s="111">
        <f>IF(RES_hhdet_tes!R5=0,"",RES_hhdet_tes!R5/RES_hhdet_fec!R5)</f>
        <v>0.659679141329644</v>
      </c>
      <c r="S5" s="111">
        <f>IF(RES_hhdet_tes!S5=0,"",RES_hhdet_tes!S5/RES_hhdet_fec!S5)</f>
        <v>0.66140236107356676</v>
      </c>
      <c r="T5" s="111">
        <f>IF(RES_hhdet_tes!T5=0,"",RES_hhdet_tes!T5/RES_hhdet_fec!T5)</f>
        <v>0.6626988593967541</v>
      </c>
      <c r="U5" s="111">
        <f>IF(RES_hhdet_tes!U5=0,"",RES_hhdet_tes!U5/RES_hhdet_fec!U5)</f>
        <v>0.66348394004850475</v>
      </c>
      <c r="V5" s="111">
        <f>IF(RES_hhdet_tes!V5=0,"",RES_hhdet_tes!V5/RES_hhdet_fec!V5)</f>
        <v>0.66467515330079829</v>
      </c>
      <c r="W5" s="111">
        <f>IF(RES_hhdet_tes!W5=0,"",RES_hhdet_tes!W5/RES_hhdet_fec!W5)</f>
        <v>0.66608192229216212</v>
      </c>
      <c r="X5" s="111">
        <f>IF(RES_hhdet_tes!X5=0,"",RES_hhdet_tes!X5/RES_hhdet_fec!X5)</f>
        <v>0.66798499809393508</v>
      </c>
      <c r="Y5" s="111">
        <f>IF(RES_hhdet_tes!Y5=0,"",RES_hhdet_tes!Y5/RES_hhdet_fec!Y5)</f>
        <v>0.68231293901069323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2.0035364247184861</v>
      </c>
      <c r="C7" s="124">
        <f>IF(RES_hhdet_tes!C7=0,"",RES_hhdet_tes!C7/RES_hhdet_fec!C7)</f>
        <v>2.0035364247184861</v>
      </c>
      <c r="D7" s="124">
        <f>IF(RES_hhdet_tes!D7=0,"",RES_hhdet_tes!D7/RES_hhdet_fec!D7)</f>
        <v>2.0035364247184861</v>
      </c>
      <c r="E7" s="124">
        <f>IF(RES_hhdet_tes!E7=0,"",RES_hhdet_tes!E7/RES_hhdet_fec!E7)</f>
        <v>2.0035364247184861</v>
      </c>
      <c r="F7" s="124">
        <f>IF(RES_hhdet_tes!F7=0,"",RES_hhdet_tes!F7/RES_hhdet_fec!F7)</f>
        <v>2.4226934645023679</v>
      </c>
      <c r="G7" s="124">
        <f>IF(RES_hhdet_tes!G7=0,"",RES_hhdet_tes!G7/RES_hhdet_fec!G7)</f>
        <v>3.1465296386248212</v>
      </c>
      <c r="H7" s="124">
        <f>IF(RES_hhdet_tes!H7=0,"",RES_hhdet_tes!H7/RES_hhdet_fec!H7)</f>
        <v>3.276799812291324</v>
      </c>
      <c r="I7" s="124">
        <f>IF(RES_hhdet_tes!I7=0,"",RES_hhdet_tes!I7/RES_hhdet_fec!I7)</f>
        <v>3.3637857668085838</v>
      </c>
      <c r="J7" s="124">
        <f>IF(RES_hhdet_tes!J7=0,"",RES_hhdet_tes!J7/RES_hhdet_fec!J7)</f>
        <v>3.4510243713945719</v>
      </c>
      <c r="K7" s="124">
        <f>IF(RES_hhdet_tes!K7=0,"",RES_hhdet_tes!K7/RES_hhdet_fec!K7)</f>
        <v>3.5112733762272623</v>
      </c>
      <c r="L7" s="124">
        <f>IF(RES_hhdet_tes!L7=0,"",RES_hhdet_tes!L7/RES_hhdet_fec!L7)</f>
        <v>3.585269798517813</v>
      </c>
      <c r="M7" s="124">
        <f>IF(RES_hhdet_tes!M7=0,"",RES_hhdet_tes!M7/RES_hhdet_fec!M7)</f>
        <v>3.6725706038185932</v>
      </c>
      <c r="N7" s="124">
        <f>IF(RES_hhdet_tes!N7=0,"",RES_hhdet_tes!N7/RES_hhdet_fec!N7)</f>
        <v>3.7857090316108413</v>
      </c>
      <c r="O7" s="124">
        <f>IF(RES_hhdet_tes!O7=0,"",RES_hhdet_tes!O7/RES_hhdet_fec!O7)</f>
        <v>3.8806573119497521</v>
      </c>
      <c r="P7" s="124">
        <f>IF(RES_hhdet_tes!P7=0,"",RES_hhdet_tes!P7/RES_hhdet_fec!P7)</f>
        <v>3.9714041279074443</v>
      </c>
      <c r="Q7" s="124">
        <f>IF(RES_hhdet_tes!Q7=0,"",RES_hhdet_tes!Q7/RES_hhdet_fec!Q7)</f>
        <v>4.0701346858511043</v>
      </c>
      <c r="R7" s="124">
        <f>IF(RES_hhdet_tes!R7=0,"",RES_hhdet_tes!R7/RES_hhdet_fec!R7)</f>
        <v>4.1973855016374015</v>
      </c>
      <c r="S7" s="124">
        <f>IF(RES_hhdet_tes!S7=0,"",RES_hhdet_tes!S7/RES_hhdet_fec!S7)</f>
        <v>4.3290901985510875</v>
      </c>
      <c r="T7" s="124">
        <f>IF(RES_hhdet_tes!T7=0,"",RES_hhdet_tes!T7/RES_hhdet_fec!T7)</f>
        <v>4.4599229444705113</v>
      </c>
      <c r="U7" s="124">
        <f>IF(RES_hhdet_tes!U7=0,"",RES_hhdet_tes!U7/RES_hhdet_fec!U7)</f>
        <v>4.604747243876897</v>
      </c>
      <c r="V7" s="124">
        <f>IF(RES_hhdet_tes!V7=0,"",RES_hhdet_tes!V7/RES_hhdet_fec!V7)</f>
        <v>4.7357327693509195</v>
      </c>
      <c r="W7" s="124">
        <f>IF(RES_hhdet_tes!W7=0,"",RES_hhdet_tes!W7/RES_hhdet_fec!W7)</f>
        <v>4.8353979317314995</v>
      </c>
      <c r="X7" s="124">
        <f>IF(RES_hhdet_tes!X7=0,"",RES_hhdet_tes!X7/RES_hhdet_fec!X7)</f>
        <v>4.8594717288582041</v>
      </c>
      <c r="Y7" s="124">
        <f>IF(RES_hhdet_tes!Y7=0,"",RES_hhdet_tes!Y7/RES_hhdet_fec!Y7)</f>
        <v>4.866266985842886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2.0035364247184861</v>
      </c>
      <c r="C8" s="111">
        <f>IF(RES_hhdet_tes!C8=0,"",RES_hhdet_tes!C8/RES_hhdet_fec!C8)</f>
        <v>2.0035364247184861</v>
      </c>
      <c r="D8" s="111">
        <f>IF(RES_hhdet_tes!D8=0,"",RES_hhdet_tes!D8/RES_hhdet_fec!D8)</f>
        <v>2.0035364247184861</v>
      </c>
      <c r="E8" s="111">
        <f>IF(RES_hhdet_tes!E8=0,"",RES_hhdet_tes!E8/RES_hhdet_fec!E8)</f>
        <v>2.0035364247184861</v>
      </c>
      <c r="F8" s="111">
        <f>IF(RES_hhdet_tes!F8=0,"",RES_hhdet_tes!F8/RES_hhdet_fec!F8)</f>
        <v>2.4226934645023679</v>
      </c>
      <c r="G8" s="111">
        <f>IF(RES_hhdet_tes!G8=0,"",RES_hhdet_tes!G8/RES_hhdet_fec!G8)</f>
        <v>3.1465296386248212</v>
      </c>
      <c r="H8" s="111">
        <f>IF(RES_hhdet_tes!H8=0,"",RES_hhdet_tes!H8/RES_hhdet_fec!H8)</f>
        <v>3.276799812291324</v>
      </c>
      <c r="I8" s="111">
        <f>IF(RES_hhdet_tes!I8=0,"",RES_hhdet_tes!I8/RES_hhdet_fec!I8)</f>
        <v>3.3637857668085838</v>
      </c>
      <c r="J8" s="111">
        <f>IF(RES_hhdet_tes!J8=0,"",RES_hhdet_tes!J8/RES_hhdet_fec!J8)</f>
        <v>3.4510243713945719</v>
      </c>
      <c r="K8" s="111">
        <f>IF(RES_hhdet_tes!K8=0,"",RES_hhdet_tes!K8/RES_hhdet_fec!K8)</f>
        <v>3.5112733762272623</v>
      </c>
      <c r="L8" s="111">
        <f>IF(RES_hhdet_tes!L8=0,"",RES_hhdet_tes!L8/RES_hhdet_fec!L8)</f>
        <v>3.585269798517813</v>
      </c>
      <c r="M8" s="111">
        <f>IF(RES_hhdet_tes!M8=0,"",RES_hhdet_tes!M8/RES_hhdet_fec!M8)</f>
        <v>3.6725706038185932</v>
      </c>
      <c r="N8" s="111">
        <f>IF(RES_hhdet_tes!N8=0,"",RES_hhdet_tes!N8/RES_hhdet_fec!N8)</f>
        <v>3.7857090316108413</v>
      </c>
      <c r="O8" s="111">
        <f>IF(RES_hhdet_tes!O8=0,"",RES_hhdet_tes!O8/RES_hhdet_fec!O8)</f>
        <v>3.8806573119497521</v>
      </c>
      <c r="P8" s="111">
        <f>IF(RES_hhdet_tes!P8=0,"",RES_hhdet_tes!P8/RES_hhdet_fec!P8)</f>
        <v>3.9714041279074443</v>
      </c>
      <c r="Q8" s="111">
        <f>IF(RES_hhdet_tes!Q8=0,"",RES_hhdet_tes!Q8/RES_hhdet_fec!Q8)</f>
        <v>4.0701346858511043</v>
      </c>
      <c r="R8" s="111">
        <f>IF(RES_hhdet_tes!R8=0,"",RES_hhdet_tes!R8/RES_hhdet_fec!R8)</f>
        <v>4.1973855016374015</v>
      </c>
      <c r="S8" s="111">
        <f>IF(RES_hhdet_tes!S8=0,"",RES_hhdet_tes!S8/RES_hhdet_fec!S8)</f>
        <v>4.3290901985510875</v>
      </c>
      <c r="T8" s="111">
        <f>IF(RES_hhdet_tes!T8=0,"",RES_hhdet_tes!T8/RES_hhdet_fec!T8)</f>
        <v>4.4599229444705113</v>
      </c>
      <c r="U8" s="111">
        <f>IF(RES_hhdet_tes!U8=0,"",RES_hhdet_tes!U8/RES_hhdet_fec!U8)</f>
        <v>4.604747243876897</v>
      </c>
      <c r="V8" s="111">
        <f>IF(RES_hhdet_tes!V8=0,"",RES_hhdet_tes!V8/RES_hhdet_fec!V8)</f>
        <v>4.7357327693509195</v>
      </c>
      <c r="W8" s="111">
        <f>IF(RES_hhdet_tes!W8=0,"",RES_hhdet_tes!W8/RES_hhdet_fec!W8)</f>
        <v>4.8353979317314995</v>
      </c>
      <c r="X8" s="111">
        <f>IF(RES_hhdet_tes!X8=0,"",RES_hhdet_tes!X8/RES_hhdet_fec!X8)</f>
        <v>4.8594717288582041</v>
      </c>
      <c r="Y8" s="111">
        <f>IF(RES_hhdet_tes!Y8=0,"",RES_hhdet_tes!Y8/RES_hhdet_fec!Y8)</f>
        <v>4.866266985842886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0.59125037424924787</v>
      </c>
      <c r="C9" s="124">
        <f>IF(RES_hhdet_tes!C9=0,"",RES_hhdet_tes!C9/RES_hhdet_fec!C9)</f>
        <v>0.58308977062886302</v>
      </c>
      <c r="D9" s="124">
        <f>IF(RES_hhdet_tes!D9=0,"",RES_hhdet_tes!D9/RES_hhdet_fec!D9)</f>
        <v>0.58930807399423213</v>
      </c>
      <c r="E9" s="124">
        <f>IF(RES_hhdet_tes!E9=0,"",RES_hhdet_tes!E9/RES_hhdet_fec!E9)</f>
        <v>0.59184910756078712</v>
      </c>
      <c r="F9" s="124">
        <f>IF(RES_hhdet_tes!F9=0,"",RES_hhdet_tes!F9/RES_hhdet_fec!F9)</f>
        <v>0.59261505003315595</v>
      </c>
      <c r="G9" s="124">
        <f>IF(RES_hhdet_tes!G9=0,"",RES_hhdet_tes!G9/RES_hhdet_fec!G9)</f>
        <v>0.59540923371950238</v>
      </c>
      <c r="H9" s="124">
        <f>IF(RES_hhdet_tes!H9=0,"",RES_hhdet_tes!H9/RES_hhdet_fec!H9)</f>
        <v>0.6018743492941192</v>
      </c>
      <c r="I9" s="124">
        <f>IF(RES_hhdet_tes!I9=0,"",RES_hhdet_tes!I9/RES_hhdet_fec!I9)</f>
        <v>0.60589311309238625</v>
      </c>
      <c r="J9" s="124">
        <f>IF(RES_hhdet_tes!J9=0,"",RES_hhdet_tes!J9/RES_hhdet_fec!J9)</f>
        <v>0.61591241289079945</v>
      </c>
      <c r="K9" s="124">
        <f>IF(RES_hhdet_tes!K9=0,"",RES_hhdet_tes!K9/RES_hhdet_fec!K9)</f>
        <v>0.61993709943561981</v>
      </c>
      <c r="L9" s="124">
        <f>IF(RES_hhdet_tes!L9=0,"",RES_hhdet_tes!L9/RES_hhdet_fec!L9)</f>
        <v>0.62341547816272891</v>
      </c>
      <c r="M9" s="124">
        <f>IF(RES_hhdet_tes!M9=0,"",RES_hhdet_tes!M9/RES_hhdet_fec!M9)</f>
        <v>0.63208389430848555</v>
      </c>
      <c r="N9" s="124">
        <f>IF(RES_hhdet_tes!N9=0,"",RES_hhdet_tes!N9/RES_hhdet_fec!N9)</f>
        <v>0.6463717456943876</v>
      </c>
      <c r="O9" s="124">
        <f>IF(RES_hhdet_tes!O9=0,"",RES_hhdet_tes!O9/RES_hhdet_fec!O9)</f>
        <v>0.65351607651237953</v>
      </c>
      <c r="P9" s="124">
        <f>IF(RES_hhdet_tes!P9=0,"",RES_hhdet_tes!P9/RES_hhdet_fec!P9)</f>
        <v>0.65497930227113532</v>
      </c>
      <c r="Q9" s="124">
        <f>IF(RES_hhdet_tes!Q9=0,"",RES_hhdet_tes!Q9/RES_hhdet_fec!Q9)</f>
        <v>0.66116954955139151</v>
      </c>
      <c r="R9" s="124">
        <f>IF(RES_hhdet_tes!R9=0,"",RES_hhdet_tes!R9/RES_hhdet_fec!R9)</f>
        <v>0.66641913172885692</v>
      </c>
      <c r="S9" s="124">
        <f>IF(RES_hhdet_tes!S9=0,"",RES_hhdet_tes!S9/RES_hhdet_fec!S9)</f>
        <v>0.67560020877155591</v>
      </c>
      <c r="T9" s="124">
        <f>IF(RES_hhdet_tes!T9=0,"",RES_hhdet_tes!T9/RES_hhdet_fec!T9)</f>
        <v>0.6902444716182351</v>
      </c>
      <c r="U9" s="124">
        <f>IF(RES_hhdet_tes!U9=0,"",RES_hhdet_tes!U9/RES_hhdet_fec!U9)</f>
        <v>0.70731051420978497</v>
      </c>
      <c r="V9" s="124">
        <f>IF(RES_hhdet_tes!V9=0,"",RES_hhdet_tes!V9/RES_hhdet_fec!V9)</f>
        <v>0.73309261267477743</v>
      </c>
      <c r="W9" s="124">
        <f>IF(RES_hhdet_tes!W9=0,"",RES_hhdet_tes!W9/RES_hhdet_fec!W9)</f>
        <v>0.74183645414280053</v>
      </c>
      <c r="X9" s="124">
        <f>IF(RES_hhdet_tes!X9=0,"",RES_hhdet_tes!X9/RES_hhdet_fec!X9)</f>
        <v>0.74471643812239174</v>
      </c>
      <c r="Y9" s="124">
        <f>IF(RES_hhdet_tes!Y9=0,"",RES_hhdet_tes!Y9/RES_hhdet_fec!Y9)</f>
        <v>0.76657766152206519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0.56739938452243432</v>
      </c>
      <c r="C10" s="111">
        <f>IF(RES_hhdet_tes!C10=0,"",RES_hhdet_tes!C10/RES_hhdet_fec!C10)</f>
        <v>0.57017118725908</v>
      </c>
      <c r="D10" s="111">
        <f>IF(RES_hhdet_tes!D10=0,"",RES_hhdet_tes!D10/RES_hhdet_fec!D10)</f>
        <v>0.57338774668123271</v>
      </c>
      <c r="E10" s="111">
        <f>IF(RES_hhdet_tes!E10=0,"",RES_hhdet_tes!E10/RES_hhdet_fec!E10)</f>
        <v>0.57623505940263842</v>
      </c>
      <c r="F10" s="111">
        <f>IF(RES_hhdet_tes!F10=0,"",RES_hhdet_tes!F10/RES_hhdet_fec!F10)</f>
        <v>0.58012721840657522</v>
      </c>
      <c r="G10" s="111">
        <f>IF(RES_hhdet_tes!G10=0,"",RES_hhdet_tes!G10/RES_hhdet_fec!G10)</f>
        <v>0.58406491751342327</v>
      </c>
      <c r="H10" s="111">
        <f>IF(RES_hhdet_tes!H10=0,"",RES_hhdet_tes!H10/RES_hhdet_fec!H10)</f>
        <v>0.5882169569739798</v>
      </c>
      <c r="I10" s="111">
        <f>IF(RES_hhdet_tes!I10=0,"",RES_hhdet_tes!I10/RES_hhdet_fec!I10)</f>
        <v>0.59266818065742977</v>
      </c>
      <c r="J10" s="111">
        <f>IF(RES_hhdet_tes!J10=0,"",RES_hhdet_tes!J10/RES_hhdet_fec!J10)</f>
        <v>0.59983413941196106</v>
      </c>
      <c r="K10" s="111">
        <f>IF(RES_hhdet_tes!K10=0,"",RES_hhdet_tes!K10/RES_hhdet_fec!K10)</f>
        <v>0.60799718484735077</v>
      </c>
      <c r="L10" s="111">
        <f>IF(RES_hhdet_tes!L10=0,"",RES_hhdet_tes!L10/RES_hhdet_fec!L10)</f>
        <v>0.61484562011655108</v>
      </c>
      <c r="M10" s="111">
        <f>IF(RES_hhdet_tes!M10=0,"",RES_hhdet_tes!M10/RES_hhdet_fec!M10)</f>
        <v>0.62235081922448565</v>
      </c>
      <c r="N10" s="111">
        <f>IF(RES_hhdet_tes!N10=0,"",RES_hhdet_tes!N10/RES_hhdet_fec!N10)</f>
        <v>0.63244771582603254</v>
      </c>
      <c r="O10" s="111">
        <f>IF(RES_hhdet_tes!O10=0,"",RES_hhdet_tes!O10/RES_hhdet_fec!O10)</f>
        <v>0.64247202341662979</v>
      </c>
      <c r="P10" s="111">
        <f>IF(RES_hhdet_tes!P10=0,"",RES_hhdet_tes!P10/RES_hhdet_fec!P10)</f>
        <v>0.6442013155400711</v>
      </c>
      <c r="Q10" s="111">
        <f>IF(RES_hhdet_tes!Q10=0,"",RES_hhdet_tes!Q10/RES_hhdet_fec!Q10)</f>
        <v>0.64600949820098608</v>
      </c>
      <c r="R10" s="111">
        <f>IF(RES_hhdet_tes!R10=0,"",RES_hhdet_tes!R10/RES_hhdet_fec!R10)</f>
        <v>0.65067198530999526</v>
      </c>
      <c r="S10" s="111">
        <f>IF(RES_hhdet_tes!S10=0,"",RES_hhdet_tes!S10/RES_hhdet_fec!S10)</f>
        <v>0.66262531695395577</v>
      </c>
      <c r="T10" s="111">
        <f>IF(RES_hhdet_tes!T10=0,"",RES_hhdet_tes!T10/RES_hhdet_fec!T10)</f>
        <v>0.68049616185996309</v>
      </c>
      <c r="U10" s="111">
        <f>IF(RES_hhdet_tes!U10=0,"",RES_hhdet_tes!U10/RES_hhdet_fec!U10)</f>
        <v>0.7006772630928132</v>
      </c>
      <c r="V10" s="111">
        <f>IF(RES_hhdet_tes!V10=0,"",RES_hhdet_tes!V10/RES_hhdet_fec!V10)</f>
        <v>0.72337992152031771</v>
      </c>
      <c r="W10" s="111">
        <f>IF(RES_hhdet_tes!W10=0,"",RES_hhdet_tes!W10/RES_hhdet_fec!W10)</f>
        <v>0.7374855538253724</v>
      </c>
      <c r="X10" s="111">
        <f>IF(RES_hhdet_tes!X10=0,"",RES_hhdet_tes!X10/RES_hhdet_fec!X10)</f>
        <v>0.7421893531871101</v>
      </c>
      <c r="Y10" s="111">
        <f>IF(RES_hhdet_tes!Y10=0,"",RES_hhdet_tes!Y10/RES_hhdet_fec!Y10)</f>
        <v>0.74711349235442137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0.5547534899077331</v>
      </c>
      <c r="C11" s="111">
        <f>IF(RES_hhdet_tes!C11=0,"",RES_hhdet_tes!C11/RES_hhdet_fec!C11)</f>
        <v>0.55569997855055986</v>
      </c>
      <c r="D11" s="111">
        <f>IF(RES_hhdet_tes!D11=0,"",RES_hhdet_tes!D11/RES_hhdet_fec!D11)</f>
        <v>0.55644337491994367</v>
      </c>
      <c r="E11" s="111">
        <f>IF(RES_hhdet_tes!E11=0,"",RES_hhdet_tes!E11/RES_hhdet_fec!E11)</f>
        <v>0.55744439150878777</v>
      </c>
      <c r="F11" s="111">
        <f>IF(RES_hhdet_tes!F11=0,"",RES_hhdet_tes!F11/RES_hhdet_fec!F11)</f>
        <v>0.56003116247389528</v>
      </c>
      <c r="G11" s="111">
        <f>IF(RES_hhdet_tes!G11=0,"",RES_hhdet_tes!G11/RES_hhdet_fec!G11)</f>
        <v>0.56580506821085563</v>
      </c>
      <c r="H11" s="111">
        <f>IF(RES_hhdet_tes!H11=0,"",RES_hhdet_tes!H11/RES_hhdet_fec!H11)</f>
        <v>0.57795370440797833</v>
      </c>
      <c r="I11" s="111">
        <f>IF(RES_hhdet_tes!I11=0,"",RES_hhdet_tes!I11/RES_hhdet_fec!I11)</f>
        <v>0.58888701650188247</v>
      </c>
      <c r="J11" s="111">
        <f>IF(RES_hhdet_tes!J11=0,"",RES_hhdet_tes!J11/RES_hhdet_fec!J11)</f>
        <v>0.59040330253194995</v>
      </c>
      <c r="K11" s="111">
        <f>IF(RES_hhdet_tes!K11=0,"",RES_hhdet_tes!K11/RES_hhdet_fec!K11)</f>
        <v>0.59274863833040681</v>
      </c>
      <c r="L11" s="111">
        <f>IF(RES_hhdet_tes!L11=0,"",RES_hhdet_tes!L11/RES_hhdet_fec!L11)</f>
        <v>0.60323636458804852</v>
      </c>
      <c r="M11" s="111">
        <f>IF(RES_hhdet_tes!M11=0,"",RES_hhdet_tes!M11/RES_hhdet_fec!M11)</f>
        <v>0.60677400116145186</v>
      </c>
      <c r="N11" s="111">
        <f>IF(RES_hhdet_tes!N11=0,"",RES_hhdet_tes!N11/RES_hhdet_fec!N11)</f>
        <v>0.63080545795779253</v>
      </c>
      <c r="O11" s="111">
        <f>IF(RES_hhdet_tes!O11=0,"",RES_hhdet_tes!O11/RES_hhdet_fec!O11)</f>
        <v>0.6379891496205371</v>
      </c>
      <c r="P11" s="111">
        <f>IF(RES_hhdet_tes!P11=0,"",RES_hhdet_tes!P11/RES_hhdet_fec!P11)</f>
        <v>0.6471417235980218</v>
      </c>
      <c r="Q11" s="111">
        <f>IF(RES_hhdet_tes!Q11=0,"",RES_hhdet_tes!Q11/RES_hhdet_fec!Q11)</f>
        <v>0.65401097606166436</v>
      </c>
      <c r="R11" s="111">
        <f>IF(RES_hhdet_tes!R11=0,"",RES_hhdet_tes!R11/RES_hhdet_fec!R11)</f>
        <v>0.66161186704569874</v>
      </c>
      <c r="S11" s="111">
        <f>IF(RES_hhdet_tes!S11=0,"",RES_hhdet_tes!S11/RES_hhdet_fec!S11)</f>
        <v>0.67094774197778406</v>
      </c>
      <c r="T11" s="111">
        <f>IF(RES_hhdet_tes!T11=0,"",RES_hhdet_tes!T11/RES_hhdet_fec!T11)</f>
        <v>0.69189373654622177</v>
      </c>
      <c r="U11" s="111">
        <f>IF(RES_hhdet_tes!U11=0,"",RES_hhdet_tes!U11/RES_hhdet_fec!U11)</f>
        <v>0.71207693151837526</v>
      </c>
      <c r="V11" s="111">
        <f>IF(RES_hhdet_tes!V11=0,"",RES_hhdet_tes!V11/RES_hhdet_fec!V11)</f>
        <v>0.81946982236667676</v>
      </c>
      <c r="W11" s="111">
        <f>IF(RES_hhdet_tes!W11=0,"",RES_hhdet_tes!W11/RES_hhdet_fec!W11)</f>
        <v>0.81946982236667665</v>
      </c>
      <c r="X11" s="111">
        <f>IF(RES_hhdet_tes!X11=0,"",RES_hhdet_tes!X11/RES_hhdet_fec!X11)</f>
        <v>0.83861963630147673</v>
      </c>
      <c r="Y11" s="111">
        <f>IF(RES_hhdet_tes!Y11=0,"",RES_hhdet_tes!Y11/RES_hhdet_fec!Y11)</f>
        <v>0.89598755968963628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0.62583632327045269</v>
      </c>
      <c r="C15" s="112">
        <f>IF(RES_hhdet_tes!C15=0,"",RES_hhdet_tes!C15/RES_hhdet_fec!C15)</f>
        <v>0.62723611548929958</v>
      </c>
      <c r="D15" s="112">
        <f>IF(RES_hhdet_tes!D15=0,"",RES_hhdet_tes!D15/RES_hhdet_fec!D15)</f>
        <v>0.62927528742323113</v>
      </c>
      <c r="E15" s="112">
        <f>IF(RES_hhdet_tes!E15=0,"",RES_hhdet_tes!E15/RES_hhdet_fec!E15)</f>
        <v>0.6310757157381004</v>
      </c>
      <c r="F15" s="112">
        <f>IF(RES_hhdet_tes!F15=0,"",RES_hhdet_tes!F15/RES_hhdet_fec!F15)</f>
        <v>0.63471032526000104</v>
      </c>
      <c r="G15" s="112">
        <f>IF(RES_hhdet_tes!G15=0,"",RES_hhdet_tes!G15/RES_hhdet_fec!G15)</f>
        <v>0.6408727758685091</v>
      </c>
      <c r="H15" s="112">
        <f>IF(RES_hhdet_tes!H15=0,"",RES_hhdet_tes!H15/RES_hhdet_fec!H15)</f>
        <v>0.64792353375387179</v>
      </c>
      <c r="I15" s="112">
        <f>IF(RES_hhdet_tes!I15=0,"",RES_hhdet_tes!I15/RES_hhdet_fec!I15)</f>
        <v>0.65179397230883129</v>
      </c>
      <c r="J15" s="112">
        <f>IF(RES_hhdet_tes!J15=0,"",RES_hhdet_tes!J15/RES_hhdet_fec!J15)</f>
        <v>0.65327805204448097</v>
      </c>
      <c r="K15" s="112">
        <f>IF(RES_hhdet_tes!K15=0,"",RES_hhdet_tes!K15/RES_hhdet_fec!K15)</f>
        <v>0.65417360836351901</v>
      </c>
      <c r="L15" s="112">
        <f>IF(RES_hhdet_tes!L15=0,"",RES_hhdet_tes!L15/RES_hhdet_fec!L15)</f>
        <v>0.65651982510030338</v>
      </c>
      <c r="M15" s="112">
        <f>IF(RES_hhdet_tes!M15=0,"",RES_hhdet_tes!M15/RES_hhdet_fec!M15)</f>
        <v>0.6606490520463657</v>
      </c>
      <c r="N15" s="112">
        <f>IF(RES_hhdet_tes!N15=0,"",RES_hhdet_tes!N15/RES_hhdet_fec!N15)</f>
        <v>0.66752813317878468</v>
      </c>
      <c r="O15" s="112">
        <f>IF(RES_hhdet_tes!O15=0,"",RES_hhdet_tes!O15/RES_hhdet_fec!O15)</f>
        <v>0.6698407674414415</v>
      </c>
      <c r="P15" s="112">
        <f>IF(RES_hhdet_tes!P15=0,"",RES_hhdet_tes!P15/RES_hhdet_fec!P15)</f>
        <v>0.67417803486821415</v>
      </c>
      <c r="Q15" s="112">
        <f>IF(RES_hhdet_tes!Q15=0,"",RES_hhdet_tes!Q15/RES_hhdet_fec!Q15)</f>
        <v>0.68382808595405897</v>
      </c>
      <c r="R15" s="112">
        <f>IF(RES_hhdet_tes!R15=0,"",RES_hhdet_tes!R15/RES_hhdet_fec!R15)</f>
        <v>0.6912597132956364</v>
      </c>
      <c r="S15" s="112">
        <f>IF(RES_hhdet_tes!S15=0,"",RES_hhdet_tes!S15/RES_hhdet_fec!S15)</f>
        <v>0.69644047166884504</v>
      </c>
      <c r="T15" s="112">
        <f>IF(RES_hhdet_tes!T15=0,"",RES_hhdet_tes!T15/RES_hhdet_fec!T15)</f>
        <v>0.70425467553217325</v>
      </c>
      <c r="U15" s="112">
        <f>IF(RES_hhdet_tes!U15=0,"",RES_hhdet_tes!U15/RES_hhdet_fec!U15)</f>
        <v>0.7177997872686579</v>
      </c>
      <c r="V15" s="112">
        <f>IF(RES_hhdet_tes!V15=0,"",RES_hhdet_tes!V15/RES_hhdet_fec!V15)</f>
        <v>0.7408384918965758</v>
      </c>
      <c r="W15" s="112">
        <f>IF(RES_hhdet_tes!W15=0,"",RES_hhdet_tes!W15/RES_hhdet_fec!W15)</f>
        <v>0.746667086273337</v>
      </c>
      <c r="X15" s="112">
        <f>IF(RES_hhdet_tes!X15=0,"",RES_hhdet_tes!X15/RES_hhdet_fec!X15)</f>
        <v>0.74819899377744548</v>
      </c>
      <c r="Y15" s="112">
        <f>IF(RES_hhdet_tes!Y15=0,"",RES_hhdet_tes!Y15/RES_hhdet_fec!Y15)</f>
        <v>0.79416634928708563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0.60564294931636953</v>
      </c>
      <c r="C19" s="124">
        <f>IF(RES_hhdet_tes!C19=0,"",RES_hhdet_tes!C19/RES_hhdet_fec!C19)</f>
        <v>0.61094853831831852</v>
      </c>
      <c r="D19" s="124">
        <f>IF(RES_hhdet_tes!D19=0,"",RES_hhdet_tes!D19/RES_hhdet_fec!D19)</f>
        <v>0.6180154980985767</v>
      </c>
      <c r="E19" s="124">
        <f>IF(RES_hhdet_tes!E19=0,"",RES_hhdet_tes!E19/RES_hhdet_fec!E19)</f>
        <v>0.62389437784904112</v>
      </c>
      <c r="F19" s="124">
        <f>IF(RES_hhdet_tes!F19=0,"",RES_hhdet_tes!F19/RES_hhdet_fec!F19)</f>
        <v>0.62415759409021609</v>
      </c>
      <c r="G19" s="124">
        <f>IF(RES_hhdet_tes!G19=0,"",RES_hhdet_tes!G19/RES_hhdet_fec!G19)</f>
        <v>0.62818484102680383</v>
      </c>
      <c r="H19" s="124">
        <f>IF(RES_hhdet_tes!H19=0,"",RES_hhdet_tes!H19/RES_hhdet_fec!H19)</f>
        <v>0.6383896289375649</v>
      </c>
      <c r="I19" s="124">
        <f>IF(RES_hhdet_tes!I19=0,"",RES_hhdet_tes!I19/RES_hhdet_fec!I19)</f>
        <v>0.64632191617110824</v>
      </c>
      <c r="J19" s="124">
        <f>IF(RES_hhdet_tes!J19=0,"",RES_hhdet_tes!J19/RES_hhdet_fec!J19)</f>
        <v>0.6644458134288842</v>
      </c>
      <c r="K19" s="124">
        <f>IF(RES_hhdet_tes!K19=0,"",RES_hhdet_tes!K19/RES_hhdet_fec!K19)</f>
        <v>0.66579492762922243</v>
      </c>
      <c r="L19" s="124">
        <f>IF(RES_hhdet_tes!L19=0,"",RES_hhdet_tes!L19/RES_hhdet_fec!L19)</f>
        <v>0.66671018128905002</v>
      </c>
      <c r="M19" s="124">
        <f>IF(RES_hhdet_tes!M19=0,"",RES_hhdet_tes!M19/RES_hhdet_fec!M19)</f>
        <v>0.65494861275917493</v>
      </c>
      <c r="N19" s="124">
        <f>IF(RES_hhdet_tes!N19=0,"",RES_hhdet_tes!N19/RES_hhdet_fec!N19)</f>
        <v>0.65529837920312906</v>
      </c>
      <c r="O19" s="124">
        <f>IF(RES_hhdet_tes!O19=0,"",RES_hhdet_tes!O19/RES_hhdet_fec!O19)</f>
        <v>0.65835643275949229</v>
      </c>
      <c r="P19" s="124">
        <f>IF(RES_hhdet_tes!P19=0,"",RES_hhdet_tes!P19/RES_hhdet_fec!P19)</f>
        <v>0.64881352166745099</v>
      </c>
      <c r="Q19" s="124">
        <f>IF(RES_hhdet_tes!Q19=0,"",RES_hhdet_tes!Q19/RES_hhdet_fec!Q19)</f>
        <v>0.66796590922044152</v>
      </c>
      <c r="R19" s="124">
        <f>IF(RES_hhdet_tes!R19=0,"",RES_hhdet_tes!R19/RES_hhdet_fec!R19)</f>
        <v>0.6733899576338318</v>
      </c>
      <c r="S19" s="124">
        <f>IF(RES_hhdet_tes!S19=0,"",RES_hhdet_tes!S19/RES_hhdet_fec!S19)</f>
        <v>0.65809258745429577</v>
      </c>
      <c r="T19" s="124">
        <f>IF(RES_hhdet_tes!T19=0,"",RES_hhdet_tes!T19/RES_hhdet_fec!T19)</f>
        <v>0.67646303951492326</v>
      </c>
      <c r="U19" s="124">
        <f>IF(RES_hhdet_tes!U19=0,"",RES_hhdet_tes!U19/RES_hhdet_fec!U19)</f>
        <v>0.68386723326352794</v>
      </c>
      <c r="V19" s="124">
        <f>IF(RES_hhdet_tes!V19=0,"",RES_hhdet_tes!V19/RES_hhdet_fec!V19)</f>
        <v>0.70016266102234714</v>
      </c>
      <c r="W19" s="124">
        <f>IF(RES_hhdet_tes!W19=0,"",RES_hhdet_tes!W19/RES_hhdet_fec!W19)</f>
        <v>0.70796850767951724</v>
      </c>
      <c r="X19" s="124">
        <f>IF(RES_hhdet_tes!X19=0,"",RES_hhdet_tes!X19/RES_hhdet_fec!X19)</f>
        <v>0.71173713451722265</v>
      </c>
      <c r="Y19" s="124">
        <f>IF(RES_hhdet_tes!Y19=0,"",RES_hhdet_tes!Y19/RES_hhdet_fec!Y19)</f>
        <v>0.67685822094292925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0.5730840137003792</v>
      </c>
      <c r="C20" s="111">
        <f>IF(RES_hhdet_tes!C20=0,"",RES_hhdet_tes!C20/RES_hhdet_fec!C20)</f>
        <v>0.57390066967976805</v>
      </c>
      <c r="D20" s="111">
        <f>IF(RES_hhdet_tes!D20=0,"",RES_hhdet_tes!D20/RES_hhdet_fec!D20)</f>
        <v>0.57465007448542382</v>
      </c>
      <c r="E20" s="111">
        <f>IF(RES_hhdet_tes!E20=0,"",RES_hhdet_tes!E20/RES_hhdet_fec!E20)</f>
        <v>0.5755053627090756</v>
      </c>
      <c r="F20" s="111">
        <f>IF(RES_hhdet_tes!F20=0,"",RES_hhdet_tes!F20/RES_hhdet_fec!F20)</f>
        <v>0.57643041873378942</v>
      </c>
      <c r="G20" s="111">
        <f>IF(RES_hhdet_tes!G20=0,"",RES_hhdet_tes!G20/RES_hhdet_fec!G20)</f>
        <v>0.57780802996139347</v>
      </c>
      <c r="H20" s="111">
        <f>IF(RES_hhdet_tes!H20=0,"",RES_hhdet_tes!H20/RES_hhdet_fec!H20)</f>
        <v>0.57929220833276285</v>
      </c>
      <c r="I20" s="111">
        <f>IF(RES_hhdet_tes!I20=0,"",RES_hhdet_tes!I20/RES_hhdet_fec!I20)</f>
        <v>0.58007301997064487</v>
      </c>
      <c r="J20" s="111">
        <f>IF(RES_hhdet_tes!J20=0,"",RES_hhdet_tes!J20/RES_hhdet_fec!J20)</f>
        <v>0.58028998673926269</v>
      </c>
      <c r="K20" s="111">
        <f>IF(RES_hhdet_tes!K20=0,"",RES_hhdet_tes!K20/RES_hhdet_fec!K20)</f>
        <v>0.58063005087171959</v>
      </c>
      <c r="L20" s="111">
        <f>IF(RES_hhdet_tes!L20=0,"",RES_hhdet_tes!L20/RES_hhdet_fec!L20)</f>
        <v>0.58093393657357995</v>
      </c>
      <c r="M20" s="111">
        <f>IF(RES_hhdet_tes!M20=0,"",RES_hhdet_tes!M20/RES_hhdet_fec!M20)</f>
        <v>0.58121302568419808</v>
      </c>
      <c r="N20" s="111">
        <f>IF(RES_hhdet_tes!N20=0,"",RES_hhdet_tes!N20/RES_hhdet_fec!N20)</f>
        <v>0.58152009361120727</v>
      </c>
      <c r="O20" s="111">
        <f>IF(RES_hhdet_tes!O20=0,"",RES_hhdet_tes!O20/RES_hhdet_fec!O20)</f>
        <v>0.58178992927246342</v>
      </c>
      <c r="P20" s="111">
        <f>IF(RES_hhdet_tes!P20=0,"",RES_hhdet_tes!P20/RES_hhdet_fec!P20)</f>
        <v>0.58188729249978266</v>
      </c>
      <c r="Q20" s="111">
        <f>IF(RES_hhdet_tes!Q20=0,"",RES_hhdet_tes!Q20/RES_hhdet_fec!Q20)</f>
        <v>0.58200359327388862</v>
      </c>
      <c r="R20" s="111">
        <f>IF(RES_hhdet_tes!R20=0,"",RES_hhdet_tes!R20/RES_hhdet_fec!R20)</f>
        <v>0.58243019983168032</v>
      </c>
      <c r="S20" s="111">
        <f>IF(RES_hhdet_tes!S20=0,"",RES_hhdet_tes!S20/RES_hhdet_fec!S20)</f>
        <v>0.58354019070318819</v>
      </c>
      <c r="T20" s="111">
        <f>IF(RES_hhdet_tes!T20=0,"",RES_hhdet_tes!T20/RES_hhdet_fec!T20)</f>
        <v>0.58384361443266486</v>
      </c>
      <c r="U20" s="111">
        <f>IF(RES_hhdet_tes!U20=0,"",RES_hhdet_tes!U20/RES_hhdet_fec!U20)</f>
        <v>0.58561621791763552</v>
      </c>
      <c r="V20" s="111">
        <f>IF(RES_hhdet_tes!V20=0,"",RES_hhdet_tes!V20/RES_hhdet_fec!V20)</f>
        <v>0.58831136061183709</v>
      </c>
      <c r="W20" s="111">
        <f>IF(RES_hhdet_tes!W20=0,"",RES_hhdet_tes!W20/RES_hhdet_fec!W20)</f>
        <v>0.59025347875164325</v>
      </c>
      <c r="X20" s="111">
        <f>IF(RES_hhdet_tes!X20=0,"",RES_hhdet_tes!X20/RES_hhdet_fec!X20)</f>
        <v>0.59227351059012834</v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0.58227671680649673</v>
      </c>
      <c r="C21" s="111">
        <f>IF(RES_hhdet_tes!C21=0,"",RES_hhdet_tes!C21/RES_hhdet_fec!C21)</f>
        <v>0.58293406063557629</v>
      </c>
      <c r="D21" s="111">
        <f>IF(RES_hhdet_tes!D21=0,"",RES_hhdet_tes!D21/RES_hhdet_fec!D21)</f>
        <v>0.5836798913483775</v>
      </c>
      <c r="E21" s="111">
        <f>IF(RES_hhdet_tes!E21=0,"",RES_hhdet_tes!E21/RES_hhdet_fec!E21)</f>
        <v>0.58452840389607907</v>
      </c>
      <c r="F21" s="111">
        <f>IF(RES_hhdet_tes!F21=0,"",RES_hhdet_tes!F21/RES_hhdet_fec!F21)</f>
        <v>0.58578025138484191</v>
      </c>
      <c r="G21" s="111">
        <f>IF(RES_hhdet_tes!G21=0,"",RES_hhdet_tes!G21/RES_hhdet_fec!G21)</f>
        <v>0.58728047613107714</v>
      </c>
      <c r="H21" s="111">
        <f>IF(RES_hhdet_tes!H21=0,"",RES_hhdet_tes!H21/RES_hhdet_fec!H21)</f>
        <v>0.58897018406395196</v>
      </c>
      <c r="I21" s="111">
        <f>IF(RES_hhdet_tes!I21=0,"",RES_hhdet_tes!I21/RES_hhdet_fec!I21)</f>
        <v>0.58980490115541651</v>
      </c>
      <c r="J21" s="111">
        <f>IF(RES_hhdet_tes!J21=0,"",RES_hhdet_tes!J21/RES_hhdet_fec!J21)</f>
        <v>0.59000409359472095</v>
      </c>
      <c r="K21" s="111">
        <f>IF(RES_hhdet_tes!K21=0,"",RES_hhdet_tes!K21/RES_hhdet_fec!K21)</f>
        <v>0.59039599324182457</v>
      </c>
      <c r="L21" s="111">
        <f>IF(RES_hhdet_tes!L21=0,"",RES_hhdet_tes!L21/RES_hhdet_fec!L21)</f>
        <v>0.59092374503945189</v>
      </c>
      <c r="M21" s="111">
        <f>IF(RES_hhdet_tes!M21=0,"",RES_hhdet_tes!M21/RES_hhdet_fec!M21)</f>
        <v>0.59133584748662582</v>
      </c>
      <c r="N21" s="111">
        <f>IF(RES_hhdet_tes!N21=0,"",RES_hhdet_tes!N21/RES_hhdet_fec!N21)</f>
        <v>0.591755745816264</v>
      </c>
      <c r="O21" s="111">
        <f>IF(RES_hhdet_tes!O21=0,"",RES_hhdet_tes!O21/RES_hhdet_fec!O21)</f>
        <v>0.59206842765650658</v>
      </c>
      <c r="P21" s="111">
        <f>IF(RES_hhdet_tes!P21=0,"",RES_hhdet_tes!P21/RES_hhdet_fec!P21)</f>
        <v>0.59222434287011327</v>
      </c>
      <c r="Q21" s="111">
        <f>IF(RES_hhdet_tes!Q21=0,"",RES_hhdet_tes!Q21/RES_hhdet_fec!Q21)</f>
        <v>0.59247860248691575</v>
      </c>
      <c r="R21" s="111">
        <f>IF(RES_hhdet_tes!R21=0,"",RES_hhdet_tes!R21/RES_hhdet_fec!R21)</f>
        <v>0.5930234400283132</v>
      </c>
      <c r="S21" s="111">
        <f>IF(RES_hhdet_tes!S21=0,"",RES_hhdet_tes!S21/RES_hhdet_fec!S21)</f>
        <v>0.59376236646712011</v>
      </c>
      <c r="T21" s="111">
        <f>IF(RES_hhdet_tes!T21=0,"",RES_hhdet_tes!T21/RES_hhdet_fec!T21)</f>
        <v>0.59502026613165582</v>
      </c>
      <c r="U21" s="111">
        <f>IF(RES_hhdet_tes!U21=0,"",RES_hhdet_tes!U21/RES_hhdet_fec!U21)</f>
        <v>0.59643688176110732</v>
      </c>
      <c r="V21" s="111">
        <f>IF(RES_hhdet_tes!V21=0,"",RES_hhdet_tes!V21/RES_hhdet_fec!V21)</f>
        <v>0.59874980796122534</v>
      </c>
      <c r="W21" s="111">
        <f>IF(RES_hhdet_tes!W21=0,"",RES_hhdet_tes!W21/RES_hhdet_fec!W21)</f>
        <v>0.59971274169439126</v>
      </c>
      <c r="X21" s="111">
        <f>IF(RES_hhdet_tes!X21=0,"",RES_hhdet_tes!X21/RES_hhdet_fec!X21)</f>
        <v>0.60193437958907281</v>
      </c>
      <c r="Y21" s="111">
        <f>IF(RES_hhdet_tes!Y21=0,"",RES_hhdet_tes!Y21/RES_hhdet_fec!Y21)</f>
        <v>0.60941563039689794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0.73978103670112372</v>
      </c>
      <c r="C22" s="45">
        <f>IF(RES_hhdet_tes!C22=0,"",RES_hhdet_tes!C22/RES_hhdet_fec!C22)</f>
        <v>0.74253346552266042</v>
      </c>
      <c r="D22" s="45">
        <f>IF(RES_hhdet_tes!D22=0,"",RES_hhdet_tes!D22/RES_hhdet_fec!D22)</f>
        <v>0.74557674761136417</v>
      </c>
      <c r="E22" s="45">
        <f>IF(RES_hhdet_tes!E22=0,"",RES_hhdet_tes!E22/RES_hhdet_fec!E22)</f>
        <v>0.74779099650145087</v>
      </c>
      <c r="F22" s="45">
        <f>IF(RES_hhdet_tes!F22=0,"",RES_hhdet_tes!F22/RES_hhdet_fec!F22)</f>
        <v>0.75011218140197222</v>
      </c>
      <c r="G22" s="45">
        <f>IF(RES_hhdet_tes!G22=0,"",RES_hhdet_tes!G22/RES_hhdet_fec!G22)</f>
        <v>0.75275745864834376</v>
      </c>
      <c r="H22" s="45">
        <f>IF(RES_hhdet_tes!H22=0,"",RES_hhdet_tes!H22/RES_hhdet_fec!H22)</f>
        <v>0.75560119590299657</v>
      </c>
      <c r="I22" s="45">
        <f>IF(RES_hhdet_tes!I22=0,"",RES_hhdet_tes!I22/RES_hhdet_fec!I22)</f>
        <v>0.75733631346559271</v>
      </c>
      <c r="J22" s="45">
        <f>IF(RES_hhdet_tes!J22=0,"",RES_hhdet_tes!J22/RES_hhdet_fec!J22)</f>
        <v>0.75883649129645037</v>
      </c>
      <c r="K22" s="45">
        <f>IF(RES_hhdet_tes!K22=0,"",RES_hhdet_tes!K22/RES_hhdet_fec!K22)</f>
        <v>0.76009163442847205</v>
      </c>
      <c r="L22" s="45">
        <f>IF(RES_hhdet_tes!L22=0,"",RES_hhdet_tes!L22/RES_hhdet_fec!L22)</f>
        <v>0.76088021100851366</v>
      </c>
      <c r="M22" s="45">
        <f>IF(RES_hhdet_tes!M22=0,"",RES_hhdet_tes!M22/RES_hhdet_fec!M22)</f>
        <v>0.76241568963870565</v>
      </c>
      <c r="N22" s="45">
        <f>IF(RES_hhdet_tes!N22=0,"",RES_hhdet_tes!N22/RES_hhdet_fec!N22)</f>
        <v>0.76418985539009876</v>
      </c>
      <c r="O22" s="45">
        <f>IF(RES_hhdet_tes!O22=0,"",RES_hhdet_tes!O22/RES_hhdet_fec!O22)</f>
        <v>0.76620541400735676</v>
      </c>
      <c r="P22" s="45">
        <f>IF(RES_hhdet_tes!P22=0,"",RES_hhdet_tes!P22/RES_hhdet_fec!P22)</f>
        <v>0.76900049815127425</v>
      </c>
      <c r="Q22" s="45">
        <f>IF(RES_hhdet_tes!Q22=0,"",RES_hhdet_tes!Q22/RES_hhdet_fec!Q22)</f>
        <v>0.77596965949854391</v>
      </c>
      <c r="R22" s="45">
        <f>IF(RES_hhdet_tes!R22=0,"",RES_hhdet_tes!R22/RES_hhdet_fec!R22)</f>
        <v>0.78341936728341288</v>
      </c>
      <c r="S22" s="45">
        <f>IF(RES_hhdet_tes!S22=0,"",RES_hhdet_tes!S22/RES_hhdet_fec!S22)</f>
        <v>0.789459498962091</v>
      </c>
      <c r="T22" s="45">
        <f>IF(RES_hhdet_tes!T22=0,"",RES_hhdet_tes!T22/RES_hhdet_fec!T22)</f>
        <v>0.79286595610040533</v>
      </c>
      <c r="U22" s="45">
        <f>IF(RES_hhdet_tes!U22=0,"",RES_hhdet_tes!U22/RES_hhdet_fec!U22)</f>
        <v>0.80003256601129036</v>
      </c>
      <c r="V22" s="45">
        <f>IF(RES_hhdet_tes!V22=0,"",RES_hhdet_tes!V22/RES_hhdet_fec!V22)</f>
        <v>0.80519788280463922</v>
      </c>
      <c r="W22" s="45">
        <f>IF(RES_hhdet_tes!W22=0,"",RES_hhdet_tes!W22/RES_hhdet_fec!W22)</f>
        <v>0.8081698924058115</v>
      </c>
      <c r="X22" s="45">
        <f>IF(RES_hhdet_tes!X22=0,"",RES_hhdet_tes!X22/RES_hhdet_fec!X22)</f>
        <v>0.81359406034785731</v>
      </c>
      <c r="Y22" s="45">
        <f>IF(RES_hhdet_tes!Y22=0,"",RES_hhdet_tes!Y22/RES_hhdet_fec!Y22)</f>
        <v>0.83290247869907852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0.50760948313118592</v>
      </c>
      <c r="C24" s="119">
        <f>IF(RES_hhdet_tes!C24=0,"",RES_hhdet_tes!C24/RES_hhdet_fec!C24)</f>
        <v>0.51047318958308385</v>
      </c>
      <c r="D24" s="119">
        <f>IF(RES_hhdet_tes!D24=0,"",RES_hhdet_tes!D24/RES_hhdet_fec!D24)</f>
        <v>0.51729442672596615</v>
      </c>
      <c r="E24" s="119">
        <f>IF(RES_hhdet_tes!E24=0,"",RES_hhdet_tes!E24/RES_hhdet_fec!E24)</f>
        <v>0.5216177558695263</v>
      </c>
      <c r="F24" s="119">
        <f>IF(RES_hhdet_tes!F24=0,"",RES_hhdet_tes!F24/RES_hhdet_fec!F24)</f>
        <v>0.52511512875059152</v>
      </c>
      <c r="G24" s="119">
        <f>IF(RES_hhdet_tes!G24=0,"",RES_hhdet_tes!G24/RES_hhdet_fec!G24)</f>
        <v>0.52948623979178733</v>
      </c>
      <c r="H24" s="119">
        <f>IF(RES_hhdet_tes!H24=0,"",RES_hhdet_tes!H24/RES_hhdet_fec!H24)</f>
        <v>0.53538444511929661</v>
      </c>
      <c r="I24" s="119">
        <f>IF(RES_hhdet_tes!I24=0,"",RES_hhdet_tes!I24/RES_hhdet_fec!I24)</f>
        <v>0.54176181031072013</v>
      </c>
      <c r="J24" s="119">
        <f>IF(RES_hhdet_tes!J24=0,"",RES_hhdet_tes!J24/RES_hhdet_fec!J24)</f>
        <v>0.54983221822335215</v>
      </c>
      <c r="K24" s="119">
        <f>IF(RES_hhdet_tes!K24=0,"",RES_hhdet_tes!K24/RES_hhdet_fec!K24)</f>
        <v>0.55127341470473035</v>
      </c>
      <c r="L24" s="119">
        <f>IF(RES_hhdet_tes!L24=0,"",RES_hhdet_tes!L24/RES_hhdet_fec!L24)</f>
        <v>0.55968508057161259</v>
      </c>
      <c r="M24" s="119">
        <f>IF(RES_hhdet_tes!M24=0,"",RES_hhdet_tes!M24/RES_hhdet_fec!M24)</f>
        <v>0.56769047621406976</v>
      </c>
      <c r="N24" s="119">
        <f>IF(RES_hhdet_tes!N24=0,"",RES_hhdet_tes!N24/RES_hhdet_fec!N24)</f>
        <v>0.58502893386322652</v>
      </c>
      <c r="O24" s="119">
        <f>IF(RES_hhdet_tes!O24=0,"",RES_hhdet_tes!O24/RES_hhdet_fec!O24)</f>
        <v>0.60429346887695112</v>
      </c>
      <c r="P24" s="119">
        <f>IF(RES_hhdet_tes!P24=0,"",RES_hhdet_tes!P24/RES_hhdet_fec!P24)</f>
        <v>0.60732349736944535</v>
      </c>
      <c r="Q24" s="119">
        <f>IF(RES_hhdet_tes!Q24=0,"",RES_hhdet_tes!Q24/RES_hhdet_fec!Q24)</f>
        <v>0.62155162402031694</v>
      </c>
      <c r="R24" s="119">
        <f>IF(RES_hhdet_tes!R24=0,"",RES_hhdet_tes!R24/RES_hhdet_fec!R24)</f>
        <v>0.63090846796526578</v>
      </c>
      <c r="S24" s="119">
        <f>IF(RES_hhdet_tes!S24=0,"",RES_hhdet_tes!S24/RES_hhdet_fec!S24)</f>
        <v>0.63395887906164972</v>
      </c>
      <c r="T24" s="119">
        <f>IF(RES_hhdet_tes!T24=0,"",RES_hhdet_tes!T24/RES_hhdet_fec!T24)</f>
        <v>0.64543312187242696</v>
      </c>
      <c r="U24" s="119">
        <f>IF(RES_hhdet_tes!U24=0,"",RES_hhdet_tes!U24/RES_hhdet_fec!U24)</f>
        <v>0.65851551741355407</v>
      </c>
      <c r="V24" s="119">
        <f>IF(RES_hhdet_tes!V24=0,"",RES_hhdet_tes!V24/RES_hhdet_fec!V24)</f>
        <v>0.6778480758898483</v>
      </c>
      <c r="W24" s="119">
        <f>IF(RES_hhdet_tes!W24=0,"",RES_hhdet_tes!W24/RES_hhdet_fec!W24)</f>
        <v>0.69887592343548954</v>
      </c>
      <c r="X24" s="119">
        <f>IF(RES_hhdet_tes!X24=0,"",RES_hhdet_tes!X24/RES_hhdet_fec!X24)</f>
        <v>0.71417489729630568</v>
      </c>
      <c r="Y24" s="119">
        <f>IF(RES_hhdet_tes!Y24=0,"",RES_hhdet_tes!Y24/RES_hhdet_fec!Y24)</f>
        <v>0.72356542663323564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0.48890949705527043</v>
      </c>
      <c r="C25" s="124">
        <f>IF(RES_hhdet_tes!C25=0,"",RES_hhdet_tes!C25/RES_hhdet_fec!C25)</f>
        <v>0.4921119715474061</v>
      </c>
      <c r="D25" s="124">
        <f>IF(RES_hhdet_tes!D25=0,"",RES_hhdet_tes!D25/RES_hhdet_fec!D25)</f>
        <v>0.4964911037093318</v>
      </c>
      <c r="E25" s="124">
        <f>IF(RES_hhdet_tes!E25=0,"",RES_hhdet_tes!E25/RES_hhdet_fec!E25)</f>
        <v>0.500622532863363</v>
      </c>
      <c r="F25" s="124">
        <f>IF(RES_hhdet_tes!F25=0,"",RES_hhdet_tes!F25/RES_hhdet_fec!F25)</f>
        <v>0.50554992130807319</v>
      </c>
      <c r="G25" s="124">
        <f>IF(RES_hhdet_tes!G25=0,"",RES_hhdet_tes!G25/RES_hhdet_fec!G25)</f>
        <v>0.51133620129679613</v>
      </c>
      <c r="H25" s="124">
        <f>IF(RES_hhdet_tes!H25=0,"",RES_hhdet_tes!H25/RES_hhdet_fec!H25)</f>
        <v>0.516048408167883</v>
      </c>
      <c r="I25" s="124">
        <f>IF(RES_hhdet_tes!I25=0,"",RES_hhdet_tes!I25/RES_hhdet_fec!I25)</f>
        <v>0.52082700145960004</v>
      </c>
      <c r="J25" s="124">
        <f>IF(RES_hhdet_tes!J25=0,"",RES_hhdet_tes!J25/RES_hhdet_fec!J25)</f>
        <v>0.52494785999754401</v>
      </c>
      <c r="K25" s="124">
        <f>IF(RES_hhdet_tes!K25=0,"",RES_hhdet_tes!K25/RES_hhdet_fec!K25)</f>
        <v>0.52877109640487718</v>
      </c>
      <c r="L25" s="124">
        <f>IF(RES_hhdet_tes!L25=0,"",RES_hhdet_tes!L25/RES_hhdet_fec!L25)</f>
        <v>0.53594689297044396</v>
      </c>
      <c r="M25" s="124">
        <f>IF(RES_hhdet_tes!M25=0,"",RES_hhdet_tes!M25/RES_hhdet_fec!M25)</f>
        <v>0.54915892177134673</v>
      </c>
      <c r="N25" s="124">
        <f>IF(RES_hhdet_tes!N25=0,"",RES_hhdet_tes!N25/RES_hhdet_fec!N25)</f>
        <v>0.56838239440003824</v>
      </c>
      <c r="O25" s="124">
        <f>IF(RES_hhdet_tes!O25=0,"",RES_hhdet_tes!O25/RES_hhdet_fec!O25)</f>
        <v>0.58878529153947523</v>
      </c>
      <c r="P25" s="124">
        <f>IF(RES_hhdet_tes!P25=0,"",RES_hhdet_tes!P25/RES_hhdet_fec!P25)</f>
        <v>0.59484596318150085</v>
      </c>
      <c r="Q25" s="124">
        <f>IF(RES_hhdet_tes!Q25=0,"",RES_hhdet_tes!Q25/RES_hhdet_fec!Q25)</f>
        <v>0.60427231501283929</v>
      </c>
      <c r="R25" s="124">
        <f>IF(RES_hhdet_tes!R25=0,"",RES_hhdet_tes!R25/RES_hhdet_fec!R25)</f>
        <v>0.61307989730006274</v>
      </c>
      <c r="S25" s="124">
        <f>IF(RES_hhdet_tes!S25=0,"",RES_hhdet_tes!S25/RES_hhdet_fec!S25)</f>
        <v>0.62113388520892632</v>
      </c>
      <c r="T25" s="124">
        <f>IF(RES_hhdet_tes!T25=0,"",RES_hhdet_tes!T25/RES_hhdet_fec!T25)</f>
        <v>0.63008935067711858</v>
      </c>
      <c r="U25" s="124">
        <f>IF(RES_hhdet_tes!U25=0,"",RES_hhdet_tes!U25/RES_hhdet_fec!U25)</f>
        <v>0.64225347556035406</v>
      </c>
      <c r="V25" s="124">
        <f>IF(RES_hhdet_tes!V25=0,"",RES_hhdet_tes!V25/RES_hhdet_fec!V25)</f>
        <v>0.659233277677713</v>
      </c>
      <c r="W25" s="124">
        <f>IF(RES_hhdet_tes!W25=0,"",RES_hhdet_tes!W25/RES_hhdet_fec!W25)</f>
        <v>0.67937898205440939</v>
      </c>
      <c r="X25" s="124">
        <f>IF(RES_hhdet_tes!X25=0,"",RES_hhdet_tes!X25/RES_hhdet_fec!X25)</f>
        <v>0.69677457499911999</v>
      </c>
      <c r="Y25" s="124">
        <f>IF(RES_hhdet_tes!Y25=0,"",RES_hhdet_tes!Y25/RES_hhdet_fec!Y25)</f>
        <v>0.71216951626950276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0.48321450056431786</v>
      </c>
      <c r="C26" s="111">
        <f>IF(RES_hhdet_tes!C26=0,"",RES_hhdet_tes!C26/RES_hhdet_fec!C26)</f>
        <v>0.48651173223327077</v>
      </c>
      <c r="D26" s="111">
        <f>IF(RES_hhdet_tes!D26=0,"",RES_hhdet_tes!D26/RES_hhdet_fec!D26)</f>
        <v>0.49106349496492208</v>
      </c>
      <c r="E26" s="111">
        <f>IF(RES_hhdet_tes!E26=0,"",RES_hhdet_tes!E26/RES_hhdet_fec!E26)</f>
        <v>0.49529185636832584</v>
      </c>
      <c r="F26" s="111">
        <f>IF(RES_hhdet_tes!F26=0,"",RES_hhdet_tes!F26/RES_hhdet_fec!F26)</f>
        <v>0.50035814078023688</v>
      </c>
      <c r="G26" s="111">
        <f>IF(RES_hhdet_tes!G26=0,"",RES_hhdet_tes!G26/RES_hhdet_fec!G26)</f>
        <v>0.50621713083004694</v>
      </c>
      <c r="H26" s="111">
        <f>IF(RES_hhdet_tes!H26=0,"",RES_hhdet_tes!H26/RES_hhdet_fec!H26)</f>
        <v>0.51102704466462534</v>
      </c>
      <c r="I26" s="111">
        <f>IF(RES_hhdet_tes!I26=0,"",RES_hhdet_tes!I26/RES_hhdet_fec!I26)</f>
        <v>0.51591260712489961</v>
      </c>
      <c r="J26" s="111">
        <f>IF(RES_hhdet_tes!J26=0,"",RES_hhdet_tes!J26/RES_hhdet_fec!J26)</f>
        <v>0.52007369181692809</v>
      </c>
      <c r="K26" s="111">
        <f>IF(RES_hhdet_tes!K26=0,"",RES_hhdet_tes!K26/RES_hhdet_fec!K26)</f>
        <v>0.52392752543210142</v>
      </c>
      <c r="L26" s="111">
        <f>IF(RES_hhdet_tes!L26=0,"",RES_hhdet_tes!L26/RES_hhdet_fec!L26)</f>
        <v>0.53131319863105431</v>
      </c>
      <c r="M26" s="111">
        <f>IF(RES_hhdet_tes!M26=0,"",RES_hhdet_tes!M26/RES_hhdet_fec!M26)</f>
        <v>0.54452767585137929</v>
      </c>
      <c r="N26" s="111">
        <f>IF(RES_hhdet_tes!N26=0,"",RES_hhdet_tes!N26/RES_hhdet_fec!N26)</f>
        <v>0.56382601632846341</v>
      </c>
      <c r="O26" s="111">
        <f>IF(RES_hhdet_tes!O26=0,"",RES_hhdet_tes!O26/RES_hhdet_fec!O26)</f>
        <v>0.58432778257607276</v>
      </c>
      <c r="P26" s="111">
        <f>IF(RES_hhdet_tes!P26=0,"",RES_hhdet_tes!P26/RES_hhdet_fec!P26)</f>
        <v>0.59045717023040378</v>
      </c>
      <c r="Q26" s="111">
        <f>IF(RES_hhdet_tes!Q26=0,"",RES_hhdet_tes!Q26/RES_hhdet_fec!Q26)</f>
        <v>0.59996136018835811</v>
      </c>
      <c r="R26" s="111">
        <f>IF(RES_hhdet_tes!R26=0,"",RES_hhdet_tes!R26/RES_hhdet_fec!R26)</f>
        <v>0.60884761562506273</v>
      </c>
      <c r="S26" s="111">
        <f>IF(RES_hhdet_tes!S26=0,"",RES_hhdet_tes!S26/RES_hhdet_fec!S26)</f>
        <v>0.61698680685399032</v>
      </c>
      <c r="T26" s="111">
        <f>IF(RES_hhdet_tes!T26=0,"",RES_hhdet_tes!T26/RES_hhdet_fec!T26)</f>
        <v>0.62600374084483768</v>
      </c>
      <c r="U26" s="111">
        <f>IF(RES_hhdet_tes!U26=0,"",RES_hhdet_tes!U26/RES_hhdet_fec!U26)</f>
        <v>0.63823207938258475</v>
      </c>
      <c r="V26" s="111">
        <f>IF(RES_hhdet_tes!V26=0,"",RES_hhdet_tes!V26/RES_hhdet_fec!V26)</f>
        <v>0.65529689892519782</v>
      </c>
      <c r="W26" s="111">
        <f>IF(RES_hhdet_tes!W26=0,"",RES_hhdet_tes!W26/RES_hhdet_fec!W26)</f>
        <v>0.67558158060109252</v>
      </c>
      <c r="X26" s="111">
        <f>IF(RES_hhdet_tes!X26=0,"",RES_hhdet_tes!X26/RES_hhdet_fec!X26)</f>
        <v>0.6930812796949779</v>
      </c>
      <c r="Y26" s="111">
        <f>IF(RES_hhdet_tes!Y26=0,"",RES_hhdet_tes!Y26/RES_hhdet_fec!Y26)</f>
        <v>0.70853188406494672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>
        <f>IF(RES_hhdet_tes!I28=0,"",RES_hhdet_tes!I28/RES_hhdet_fec!I28)</f>
        <v>3.456259769376647</v>
      </c>
      <c r="J28" s="124">
        <f>IF(RES_hhdet_tes!J28=0,"",RES_hhdet_tes!J28/RES_hhdet_fec!J28)</f>
        <v>3.456259769376647</v>
      </c>
      <c r="K28" s="124">
        <f>IF(RES_hhdet_tes!K28=0,"",RES_hhdet_tes!K28/RES_hhdet_fec!K28)</f>
        <v>3.4562597693766475</v>
      </c>
      <c r="L28" s="124">
        <f>IF(RES_hhdet_tes!L28=0,"",RES_hhdet_tes!L28/RES_hhdet_fec!L28)</f>
        <v>3.4562597693766475</v>
      </c>
      <c r="M28" s="124">
        <f>IF(RES_hhdet_tes!M28=0,"",RES_hhdet_tes!M28/RES_hhdet_fec!M28)</f>
        <v>3.7173329249368159</v>
      </c>
      <c r="N28" s="124">
        <f>IF(RES_hhdet_tes!N28=0,"",RES_hhdet_tes!N28/RES_hhdet_fec!N28)</f>
        <v>3.9509112822460426</v>
      </c>
      <c r="O28" s="124">
        <f>IF(RES_hhdet_tes!O28=0,"",RES_hhdet_tes!O28/RES_hhdet_fec!O28)</f>
        <v>4.1435915245656103</v>
      </c>
      <c r="P28" s="124">
        <f>IF(RES_hhdet_tes!P28=0,"",RES_hhdet_tes!P28/RES_hhdet_fec!P28)</f>
        <v>4.4073022304382201</v>
      </c>
      <c r="Q28" s="124">
        <f>IF(RES_hhdet_tes!Q28=0,"",RES_hhdet_tes!Q28/RES_hhdet_fec!Q28)</f>
        <v>4.5023854808101387</v>
      </c>
      <c r="R28" s="124">
        <f>IF(RES_hhdet_tes!R28=0,"",RES_hhdet_tes!R28/RES_hhdet_fec!R28)</f>
        <v>4.584077754693582</v>
      </c>
      <c r="S28" s="124">
        <f>IF(RES_hhdet_tes!S28=0,"",RES_hhdet_tes!S28/RES_hhdet_fec!S28)</f>
        <v>4.6248708022804204</v>
      </c>
      <c r="T28" s="124">
        <f>IF(RES_hhdet_tes!T28=0,"",RES_hhdet_tes!T28/RES_hhdet_fec!T28)</f>
        <v>4.6746741807530965</v>
      </c>
      <c r="U28" s="124">
        <f>IF(RES_hhdet_tes!U28=0,"",RES_hhdet_tes!U28/RES_hhdet_fec!U28)</f>
        <v>4.7436391641076519</v>
      </c>
      <c r="V28" s="124">
        <f>IF(RES_hhdet_tes!V28=0,"",RES_hhdet_tes!V28/RES_hhdet_fec!V28)</f>
        <v>4.8277107196001126</v>
      </c>
      <c r="W28" s="124">
        <f>IF(RES_hhdet_tes!W28=0,"",RES_hhdet_tes!W28/RES_hhdet_fec!W28)</f>
        <v>4.8814138614851519</v>
      </c>
      <c r="X28" s="124">
        <f>IF(RES_hhdet_tes!X28=0,"",RES_hhdet_tes!X28/RES_hhdet_fec!X28)</f>
        <v>4.9376932785015004</v>
      </c>
      <c r="Y28" s="124">
        <f>IF(RES_hhdet_tes!Y28=0,"",RES_hhdet_tes!Y28/RES_hhdet_fec!Y28)</f>
        <v>4.9581450115027028</v>
      </c>
      <c r="DA28" s="130" t="s">
        <v>1932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>
        <f>IF(RES_hhdet_tes!I29=0,"",RES_hhdet_tes!I29/RES_hhdet_fec!I29)</f>
        <v>3.456259769376647</v>
      </c>
      <c r="J29" s="111">
        <f>IF(RES_hhdet_tes!J29=0,"",RES_hhdet_tes!J29/RES_hhdet_fec!J29)</f>
        <v>3.456259769376647</v>
      </c>
      <c r="K29" s="111">
        <f>IF(RES_hhdet_tes!K29=0,"",RES_hhdet_tes!K29/RES_hhdet_fec!K29)</f>
        <v>3.4562597693766475</v>
      </c>
      <c r="L29" s="111">
        <f>IF(RES_hhdet_tes!L29=0,"",RES_hhdet_tes!L29/RES_hhdet_fec!L29)</f>
        <v>3.4562597693766475</v>
      </c>
      <c r="M29" s="111">
        <f>IF(RES_hhdet_tes!M29=0,"",RES_hhdet_tes!M29/RES_hhdet_fec!M29)</f>
        <v>3.7173329249368159</v>
      </c>
      <c r="N29" s="111">
        <f>IF(RES_hhdet_tes!N29=0,"",RES_hhdet_tes!N29/RES_hhdet_fec!N29)</f>
        <v>3.9509112822460426</v>
      </c>
      <c r="O29" s="111">
        <f>IF(RES_hhdet_tes!O29=0,"",RES_hhdet_tes!O29/RES_hhdet_fec!O29)</f>
        <v>4.1435915245656103</v>
      </c>
      <c r="P29" s="111">
        <f>IF(RES_hhdet_tes!P29=0,"",RES_hhdet_tes!P29/RES_hhdet_fec!P29)</f>
        <v>4.4073022304382201</v>
      </c>
      <c r="Q29" s="111">
        <f>IF(RES_hhdet_tes!Q29=0,"",RES_hhdet_tes!Q29/RES_hhdet_fec!Q29)</f>
        <v>4.5023854808101387</v>
      </c>
      <c r="R29" s="111">
        <f>IF(RES_hhdet_tes!R29=0,"",RES_hhdet_tes!R29/RES_hhdet_fec!R29)</f>
        <v>4.584077754693582</v>
      </c>
      <c r="S29" s="111">
        <f>IF(RES_hhdet_tes!S29=0,"",RES_hhdet_tes!S29/RES_hhdet_fec!S29)</f>
        <v>4.6248708022804204</v>
      </c>
      <c r="T29" s="111">
        <f>IF(RES_hhdet_tes!T29=0,"",RES_hhdet_tes!T29/RES_hhdet_fec!T29)</f>
        <v>4.6746741807530965</v>
      </c>
      <c r="U29" s="111">
        <f>IF(RES_hhdet_tes!U29=0,"",RES_hhdet_tes!U29/RES_hhdet_fec!U29)</f>
        <v>4.7436391641076519</v>
      </c>
      <c r="V29" s="111">
        <f>IF(RES_hhdet_tes!V29=0,"",RES_hhdet_tes!V29/RES_hhdet_fec!V29)</f>
        <v>4.8277107196001126</v>
      </c>
      <c r="W29" s="111">
        <f>IF(RES_hhdet_tes!W29=0,"",RES_hhdet_tes!W29/RES_hhdet_fec!W29)</f>
        <v>4.8814138614851519</v>
      </c>
      <c r="X29" s="111">
        <f>IF(RES_hhdet_tes!X29=0,"",RES_hhdet_tes!X29/RES_hhdet_fec!X29)</f>
        <v>4.9376932785015004</v>
      </c>
      <c r="Y29" s="111">
        <f>IF(RES_hhdet_tes!Y29=0,"",RES_hhdet_tes!Y29/RES_hhdet_fec!Y29)</f>
        <v>4.9581450115027028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0.61661378292256586</v>
      </c>
      <c r="C30" s="124">
        <f>IF(RES_hhdet_tes!C30=0,"",RES_hhdet_tes!C30/RES_hhdet_fec!C30)</f>
        <v>0.62091937853061963</v>
      </c>
      <c r="D30" s="124">
        <f>IF(RES_hhdet_tes!D30=0,"",RES_hhdet_tes!D30/RES_hhdet_fec!D30)</f>
        <v>0.62544894345805702</v>
      </c>
      <c r="E30" s="124">
        <f>IF(RES_hhdet_tes!E30=0,"",RES_hhdet_tes!E30/RES_hhdet_fec!E30)</f>
        <v>0.62984520061220151</v>
      </c>
      <c r="F30" s="124">
        <f>IF(RES_hhdet_tes!F30=0,"",RES_hhdet_tes!F30/RES_hhdet_fec!F30)</f>
        <v>0.63397660116058685</v>
      </c>
      <c r="G30" s="124">
        <f>IF(RES_hhdet_tes!G30=0,"",RES_hhdet_tes!G30/RES_hhdet_fec!G30)</f>
        <v>0.63924292835908347</v>
      </c>
      <c r="H30" s="124">
        <f>IF(RES_hhdet_tes!H30=0,"",RES_hhdet_tes!H30/RES_hhdet_fec!H30)</f>
        <v>0.64529549960011312</v>
      </c>
      <c r="I30" s="124">
        <f>IF(RES_hhdet_tes!I30=0,"",RES_hhdet_tes!I30/RES_hhdet_fec!I30)</f>
        <v>0.64856944513988479</v>
      </c>
      <c r="J30" s="124">
        <f>IF(RES_hhdet_tes!J30=0,"",RES_hhdet_tes!J30/RES_hhdet_fec!J30)</f>
        <v>0.650066914926688</v>
      </c>
      <c r="K30" s="124">
        <f>IF(RES_hhdet_tes!K30=0,"",RES_hhdet_tes!K30/RES_hhdet_fec!K30)</f>
        <v>0.65174915678454737</v>
      </c>
      <c r="L30" s="124">
        <f>IF(RES_hhdet_tes!L30=0,"",RES_hhdet_tes!L30/RES_hhdet_fec!L30)</f>
        <v>0.65433183617211188</v>
      </c>
      <c r="M30" s="124">
        <f>IF(RES_hhdet_tes!M30=0,"",RES_hhdet_tes!M30/RES_hhdet_fec!M30)</f>
        <v>0.65818156093432512</v>
      </c>
      <c r="N30" s="124">
        <f>IF(RES_hhdet_tes!N30=0,"",RES_hhdet_tes!N30/RES_hhdet_fec!N30)</f>
        <v>0.66486670629437794</v>
      </c>
      <c r="O30" s="124">
        <f>IF(RES_hhdet_tes!O30=0,"",RES_hhdet_tes!O30/RES_hhdet_fec!O30)</f>
        <v>0.67349748867256609</v>
      </c>
      <c r="P30" s="124">
        <f>IF(RES_hhdet_tes!P30=0,"",RES_hhdet_tes!P30/RES_hhdet_fec!P30)</f>
        <v>0.67892787140608746</v>
      </c>
      <c r="Q30" s="124">
        <f>IF(RES_hhdet_tes!Q30=0,"",RES_hhdet_tes!Q30/RES_hhdet_fec!Q30)</f>
        <v>0.68670918739191011</v>
      </c>
      <c r="R30" s="124">
        <f>IF(RES_hhdet_tes!R30=0,"",RES_hhdet_tes!R30/RES_hhdet_fec!R30)</f>
        <v>0.69482939852608705</v>
      </c>
      <c r="S30" s="124">
        <f>IF(RES_hhdet_tes!S30=0,"",RES_hhdet_tes!S30/RES_hhdet_fec!S30)</f>
        <v>0.70437932152122296</v>
      </c>
      <c r="T30" s="124">
        <f>IF(RES_hhdet_tes!T30=0,"",RES_hhdet_tes!T30/RES_hhdet_fec!T30)</f>
        <v>0.71924980725083809</v>
      </c>
      <c r="U30" s="124">
        <f>IF(RES_hhdet_tes!U30=0,"",RES_hhdet_tes!U30/RES_hhdet_fec!U30)</f>
        <v>0.73937616223204117</v>
      </c>
      <c r="V30" s="124">
        <f>IF(RES_hhdet_tes!V30=0,"",RES_hhdet_tes!V30/RES_hhdet_fec!V30)</f>
        <v>0.76233015174907737</v>
      </c>
      <c r="W30" s="124">
        <f>IF(RES_hhdet_tes!W30=0,"",RES_hhdet_tes!W30/RES_hhdet_fec!W30)</f>
        <v>0.78157569774654378</v>
      </c>
      <c r="X30" s="124">
        <f>IF(RES_hhdet_tes!X30=0,"",RES_hhdet_tes!X30/RES_hhdet_fec!X30)</f>
        <v>0.79523028101304327</v>
      </c>
      <c r="Y30" s="124">
        <f>IF(RES_hhdet_tes!Y30=0,"",RES_hhdet_tes!Y30/RES_hhdet_fec!Y30)</f>
        <v>0.81018843018022169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0.5547534899077331</v>
      </c>
      <c r="C31" s="111">
        <f>IF(RES_hhdet_tes!C31=0,"",RES_hhdet_tes!C31/RES_hhdet_fec!C31)</f>
        <v>0.55685074433788817</v>
      </c>
      <c r="D31" s="111">
        <f>IF(RES_hhdet_tes!D31=0,"",RES_hhdet_tes!D31/RES_hhdet_fec!D31)</f>
        <v>0.5583055426624709</v>
      </c>
      <c r="E31" s="111">
        <f>IF(RES_hhdet_tes!E31=0,"",RES_hhdet_tes!E31/RES_hhdet_fec!E31)</f>
        <v>0.56074125334700975</v>
      </c>
      <c r="F31" s="111">
        <f>IF(RES_hhdet_tes!F31=0,"",RES_hhdet_tes!F31/RES_hhdet_fec!F31)</f>
        <v>0.56477643673316169</v>
      </c>
      <c r="G31" s="111">
        <f>IF(RES_hhdet_tes!G31=0,"",RES_hhdet_tes!G31/RES_hhdet_fec!G31)</f>
        <v>0.57089685381928501</v>
      </c>
      <c r="H31" s="111">
        <f>IF(RES_hhdet_tes!H31=0,"",RES_hhdet_tes!H31/RES_hhdet_fec!H31)</f>
        <v>0.58045131649327586</v>
      </c>
      <c r="I31" s="111">
        <f>IF(RES_hhdet_tes!I31=0,"",RES_hhdet_tes!I31/RES_hhdet_fec!I31)</f>
        <v>0.58693805913368202</v>
      </c>
      <c r="J31" s="111">
        <f>IF(RES_hhdet_tes!J31=0,"",RES_hhdet_tes!J31/RES_hhdet_fec!J31)</f>
        <v>0.58799780091996734</v>
      </c>
      <c r="K31" s="111">
        <f>IF(RES_hhdet_tes!K31=0,"",RES_hhdet_tes!K31/RES_hhdet_fec!K31)</f>
        <v>0.59031920186796927</v>
      </c>
      <c r="L31" s="111">
        <f>IF(RES_hhdet_tes!L31=0,"",RES_hhdet_tes!L31/RES_hhdet_fec!L31)</f>
        <v>0.59879762062820641</v>
      </c>
      <c r="M31" s="111">
        <f>IF(RES_hhdet_tes!M31=0,"",RES_hhdet_tes!M31/RES_hhdet_fec!M31)</f>
        <v>0.60407831939291001</v>
      </c>
      <c r="N31" s="111">
        <f>IF(RES_hhdet_tes!N31=0,"",RES_hhdet_tes!N31/RES_hhdet_fec!N31)</f>
        <v>0.62732197930759526</v>
      </c>
      <c r="O31" s="111">
        <f>IF(RES_hhdet_tes!O31=0,"",RES_hhdet_tes!O31/RES_hhdet_fec!O31)</f>
        <v>0.65402459824692638</v>
      </c>
      <c r="P31" s="111">
        <f>IF(RES_hhdet_tes!P31=0,"",RES_hhdet_tes!P31/RES_hhdet_fec!P31)</f>
        <v>0.65997539515410286</v>
      </c>
      <c r="Q31" s="111">
        <f>IF(RES_hhdet_tes!Q31=0,"",RES_hhdet_tes!Q31/RES_hhdet_fec!Q31)</f>
        <v>0.66125583656324105</v>
      </c>
      <c r="R31" s="111">
        <f>IF(RES_hhdet_tes!R31=0,"",RES_hhdet_tes!R31/RES_hhdet_fec!R31)</f>
        <v>0.66262183957542453</v>
      </c>
      <c r="S31" s="111">
        <f>IF(RES_hhdet_tes!S31=0,"",RES_hhdet_tes!S31/RES_hhdet_fec!S31)</f>
        <v>0.68590784009303263</v>
      </c>
      <c r="T31" s="111">
        <f>IF(RES_hhdet_tes!T31=0,"",RES_hhdet_tes!T31/RES_hhdet_fec!T31)</f>
        <v>0.75238971092422691</v>
      </c>
      <c r="U31" s="111">
        <f>IF(RES_hhdet_tes!U31=0,"",RES_hhdet_tes!U31/RES_hhdet_fec!U31)</f>
        <v>0.79145034616808307</v>
      </c>
      <c r="V31" s="111">
        <f>IF(RES_hhdet_tes!V31=0,"",RES_hhdet_tes!V31/RES_hhdet_fec!V31)</f>
        <v>0.84452823052708603</v>
      </c>
      <c r="W31" s="111">
        <f>IF(RES_hhdet_tes!W31=0,"",RES_hhdet_tes!W31/RES_hhdet_fec!W31)</f>
        <v>0.88279624159537284</v>
      </c>
      <c r="X31" s="111">
        <f>IF(RES_hhdet_tes!X31=0,"",RES_hhdet_tes!X31/RES_hhdet_fec!X31)</f>
        <v>0.89104961343112954</v>
      </c>
      <c r="Y31" s="111">
        <f>IF(RES_hhdet_tes!Y31=0,"",RES_hhdet_tes!Y31/RES_hhdet_fec!Y31)</f>
        <v>0.89926005260944497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0.62583632327045269</v>
      </c>
      <c r="C35" s="112">
        <f>IF(RES_hhdet_tes!C35=0,"",RES_hhdet_tes!C35/RES_hhdet_fec!C35)</f>
        <v>0.62875416200599288</v>
      </c>
      <c r="D35" s="112">
        <f>IF(RES_hhdet_tes!D35=0,"",RES_hhdet_tes!D35/RES_hhdet_fec!D35)</f>
        <v>0.63231614608320019</v>
      </c>
      <c r="E35" s="112">
        <f>IF(RES_hhdet_tes!E35=0,"",RES_hhdet_tes!E35/RES_hhdet_fec!E35)</f>
        <v>0.63584695042517636</v>
      </c>
      <c r="F35" s="112">
        <f>IF(RES_hhdet_tes!F35=0,"",RES_hhdet_tes!F35/RES_hhdet_fec!F35)</f>
        <v>0.63973853886438115</v>
      </c>
      <c r="G35" s="112">
        <f>IF(RES_hhdet_tes!G35=0,"",RES_hhdet_tes!G35/RES_hhdet_fec!G35)</f>
        <v>0.64404829185906232</v>
      </c>
      <c r="H35" s="112">
        <f>IF(RES_hhdet_tes!H35=0,"",RES_hhdet_tes!H35/RES_hhdet_fec!H35)</f>
        <v>0.64855605934999738</v>
      </c>
      <c r="I35" s="112">
        <f>IF(RES_hhdet_tes!I35=0,"",RES_hhdet_tes!I35/RES_hhdet_fec!I35)</f>
        <v>0.65088419896219607</v>
      </c>
      <c r="J35" s="112">
        <f>IF(RES_hhdet_tes!J35=0,"",RES_hhdet_tes!J35/RES_hhdet_fec!J35)</f>
        <v>0.65181983880190975</v>
      </c>
      <c r="K35" s="112">
        <f>IF(RES_hhdet_tes!K35=0,"",RES_hhdet_tes!K35/RES_hhdet_fec!K35)</f>
        <v>0.65334014393730733</v>
      </c>
      <c r="L35" s="112">
        <f>IF(RES_hhdet_tes!L35=0,"",RES_hhdet_tes!L35/RES_hhdet_fec!L35)</f>
        <v>0.65568730008952159</v>
      </c>
      <c r="M35" s="112">
        <f>IF(RES_hhdet_tes!M35=0,"",RES_hhdet_tes!M35/RES_hhdet_fec!M35)</f>
        <v>0.6596430888189142</v>
      </c>
      <c r="N35" s="112">
        <f>IF(RES_hhdet_tes!N35=0,"",RES_hhdet_tes!N35/RES_hhdet_fec!N35)</f>
        <v>0.66585290904837446</v>
      </c>
      <c r="O35" s="112">
        <f>IF(RES_hhdet_tes!O35=0,"",RES_hhdet_tes!O35/RES_hhdet_fec!O35)</f>
        <v>0.67397538610419838</v>
      </c>
      <c r="P35" s="112">
        <f>IF(RES_hhdet_tes!P35=0,"",RES_hhdet_tes!P35/RES_hhdet_fec!P35)</f>
        <v>0.67949897901854805</v>
      </c>
      <c r="Q35" s="112">
        <f>IF(RES_hhdet_tes!Q35=0,"",RES_hhdet_tes!Q35/RES_hhdet_fec!Q35)</f>
        <v>0.68722254611595335</v>
      </c>
      <c r="R35" s="112">
        <f>IF(RES_hhdet_tes!R35=0,"",RES_hhdet_tes!R35/RES_hhdet_fec!R35)</f>
        <v>0.69544250442366418</v>
      </c>
      <c r="S35" s="112">
        <f>IF(RES_hhdet_tes!S35=0,"",RES_hhdet_tes!S35/RES_hhdet_fec!S35)</f>
        <v>0.70480777164259478</v>
      </c>
      <c r="T35" s="112">
        <f>IF(RES_hhdet_tes!T35=0,"",RES_hhdet_tes!T35/RES_hhdet_fec!T35)</f>
        <v>0.71844126893951576</v>
      </c>
      <c r="U35" s="112">
        <f>IF(RES_hhdet_tes!U35=0,"",RES_hhdet_tes!U35/RES_hhdet_fec!U35)</f>
        <v>0.73812083684428609</v>
      </c>
      <c r="V35" s="112">
        <f>IF(RES_hhdet_tes!V35=0,"",RES_hhdet_tes!V35/RES_hhdet_fec!V35)</f>
        <v>0.76076420580523352</v>
      </c>
      <c r="W35" s="112">
        <f>IF(RES_hhdet_tes!W35=0,"",RES_hhdet_tes!W35/RES_hhdet_fec!W35)</f>
        <v>0.77971304120655538</v>
      </c>
      <c r="X35" s="112">
        <f>IF(RES_hhdet_tes!X35=0,"",RES_hhdet_tes!X35/RES_hhdet_fec!X35)</f>
        <v>0.79292524388869656</v>
      </c>
      <c r="Y35" s="112">
        <f>IF(RES_hhdet_tes!Y35=0,"",RES_hhdet_tes!Y35/RES_hhdet_fec!Y35)</f>
        <v>0.80615459798965872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X36" s="113" t="str">
        <f>IF(RES_hhdet_tes!X36=0,"",RES_hhdet_tes!X36/RES_hhdet_fec!X36)</f>
        <v/>
      </c>
      <c r="Y36" s="113" t="str">
        <f>IF(RES_hhdet_tes!Y36=0,"",RES_hhdet_tes!Y36/RES_hhdet_fec!Y36)</f>
        <v/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X37" s="111" t="str">
        <f>IF(RES_hhdet_tes!X37=0,"",RES_hhdet_tes!X37/RES_hhdet_fec!X37)</f>
        <v/>
      </c>
      <c r="Y37" s="111" t="str">
        <f>IF(RES_hhdet_tes!Y37=0,"",RES_hhdet_tes!Y37/RES_hhdet_fec!Y37)</f>
        <v/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X38" s="111" t="str">
        <f>IF(RES_hhdet_tes!X38=0,"",RES_hhdet_tes!X38/RES_hhdet_fec!X38)</f>
        <v/>
      </c>
      <c r="Y38" s="111" t="str">
        <f>IF(RES_hhdet_tes!Y38=0,"",RES_hhdet_tes!Y38/RES_hhdet_fec!Y38)</f>
        <v/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0.6057008089782604</v>
      </c>
      <c r="C39" s="124">
        <f>IF(RES_hhdet_tes!C39=0,"",RES_hhdet_tes!C39/RES_hhdet_fec!C39)</f>
        <v>0.61164845417687852</v>
      </c>
      <c r="D39" s="124">
        <f>IF(RES_hhdet_tes!D39=0,"",RES_hhdet_tes!D39/RES_hhdet_fec!D39)</f>
        <v>0.61963303260859881</v>
      </c>
      <c r="E39" s="124">
        <f>IF(RES_hhdet_tes!E39=0,"",RES_hhdet_tes!E39/RES_hhdet_fec!E39)</f>
        <v>0.62621642719436932</v>
      </c>
      <c r="F39" s="124">
        <f>IF(RES_hhdet_tes!F39=0,"",RES_hhdet_tes!F39/RES_hhdet_fec!F39)</f>
        <v>0.6262009218270701</v>
      </c>
      <c r="G39" s="124">
        <f>IF(RES_hhdet_tes!G39=0,"",RES_hhdet_tes!G39/RES_hhdet_fec!G39)</f>
        <v>0.62977887388416098</v>
      </c>
      <c r="H39" s="124">
        <f>IF(RES_hhdet_tes!H39=0,"",RES_hhdet_tes!H39/RES_hhdet_fec!H39)</f>
        <v>0.63893022067668248</v>
      </c>
      <c r="I39" s="124">
        <f>IF(RES_hhdet_tes!I39=0,"",RES_hhdet_tes!I39/RES_hhdet_fec!I39)</f>
        <v>0.6453348119760236</v>
      </c>
      <c r="J39" s="124">
        <f>IF(RES_hhdet_tes!J39=0,"",RES_hhdet_tes!J39/RES_hhdet_fec!J39)</f>
        <v>0.65844377753242911</v>
      </c>
      <c r="K39" s="124">
        <f>IF(RES_hhdet_tes!K39=0,"",RES_hhdet_tes!K39/RES_hhdet_fec!K39)</f>
        <v>0.65967037873773338</v>
      </c>
      <c r="L39" s="124">
        <f>IF(RES_hhdet_tes!L39=0,"",RES_hhdet_tes!L39/RES_hhdet_fec!L39)</f>
        <v>0.6614334690106779</v>
      </c>
      <c r="M39" s="124">
        <f>IF(RES_hhdet_tes!M39=0,"",RES_hhdet_tes!M39/RES_hhdet_fec!M39)</f>
        <v>0.65091051923174692</v>
      </c>
      <c r="N39" s="124">
        <f>IF(RES_hhdet_tes!N39=0,"",RES_hhdet_tes!N39/RES_hhdet_fec!N39)</f>
        <v>0.65106569588420282</v>
      </c>
      <c r="O39" s="124">
        <f>IF(RES_hhdet_tes!O39=0,"",RES_hhdet_tes!O39/RES_hhdet_fec!O39)</f>
        <v>0.65528107677313618</v>
      </c>
      <c r="P39" s="124">
        <f>IF(RES_hhdet_tes!P39=0,"",RES_hhdet_tes!P39/RES_hhdet_fec!P39)</f>
        <v>0.64783048003530153</v>
      </c>
      <c r="Q39" s="124">
        <f>IF(RES_hhdet_tes!Q39=0,"",RES_hhdet_tes!Q39/RES_hhdet_fec!Q39)</f>
        <v>0.66692003635548125</v>
      </c>
      <c r="R39" s="124">
        <f>IF(RES_hhdet_tes!R39=0,"",RES_hhdet_tes!R39/RES_hhdet_fec!R39)</f>
        <v>0.67322794743896264</v>
      </c>
      <c r="S39" s="124">
        <f>IF(RES_hhdet_tes!S39=0,"",RES_hhdet_tes!S39/RES_hhdet_fec!S39)</f>
        <v>0.6578911359355949</v>
      </c>
      <c r="T39" s="124">
        <f>IF(RES_hhdet_tes!T39=0,"",RES_hhdet_tes!T39/RES_hhdet_fec!T39)</f>
        <v>0.67311432844762387</v>
      </c>
      <c r="U39" s="124">
        <f>IF(RES_hhdet_tes!U39=0,"",RES_hhdet_tes!U39/RES_hhdet_fec!U39)</f>
        <v>0.68652938117241957</v>
      </c>
      <c r="V39" s="124">
        <f>IF(RES_hhdet_tes!V39=0,"",RES_hhdet_tes!V39/RES_hhdet_fec!V39)</f>
        <v>0.6965179546071949</v>
      </c>
      <c r="W39" s="124">
        <f>IF(RES_hhdet_tes!W39=0,"",RES_hhdet_tes!W39/RES_hhdet_fec!W39)</f>
        <v>0.70307977895332219</v>
      </c>
      <c r="X39" s="124">
        <f>IF(RES_hhdet_tes!X39=0,"",RES_hhdet_tes!X39/RES_hhdet_fec!X39)</f>
        <v>0.699588881319262</v>
      </c>
      <c r="Y39" s="124">
        <f>IF(RES_hhdet_tes!Y39=0,"",RES_hhdet_tes!Y39/RES_hhdet_fec!Y39)</f>
        <v>0.67224783625847484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0.58227671680649673</v>
      </c>
      <c r="C40" s="111">
        <f>IF(RES_hhdet_tes!C40=0,"",RES_hhdet_tes!C40/RES_hhdet_fec!C40)</f>
        <v>0.58301621873817266</v>
      </c>
      <c r="D40" s="111">
        <f>IF(RES_hhdet_tes!D40=0,"",RES_hhdet_tes!D40/RES_hhdet_fec!D40)</f>
        <v>0.58387186341451969</v>
      </c>
      <c r="E40" s="111">
        <f>IF(RES_hhdet_tes!E40=0,"",RES_hhdet_tes!E40/RES_hhdet_fec!E40)</f>
        <v>0.58487542952191551</v>
      </c>
      <c r="F40" s="111">
        <f>IF(RES_hhdet_tes!F40=0,"",RES_hhdet_tes!F40/RES_hhdet_fec!F40)</f>
        <v>0.5861228805744978</v>
      </c>
      <c r="G40" s="111">
        <f>IF(RES_hhdet_tes!G40=0,"",RES_hhdet_tes!G40/RES_hhdet_fec!G40)</f>
        <v>0.58752609067042805</v>
      </c>
      <c r="H40" s="111">
        <f>IF(RES_hhdet_tes!H40=0,"",RES_hhdet_tes!H40/RES_hhdet_fec!H40)</f>
        <v>0.58901973056601664</v>
      </c>
      <c r="I40" s="111">
        <f>IF(RES_hhdet_tes!I40=0,"",RES_hhdet_tes!I40/RES_hhdet_fec!I40)</f>
        <v>0.58974761842710055</v>
      </c>
      <c r="J40" s="111">
        <f>IF(RES_hhdet_tes!J40=0,"",RES_hhdet_tes!J40/RES_hhdet_fec!J40)</f>
        <v>0.58988632819336073</v>
      </c>
      <c r="K40" s="111">
        <f>IF(RES_hhdet_tes!K40=0,"",RES_hhdet_tes!K40/RES_hhdet_fec!K40)</f>
        <v>0.59018439981298954</v>
      </c>
      <c r="L40" s="111">
        <f>IF(RES_hhdet_tes!L40=0,"",RES_hhdet_tes!L40/RES_hhdet_fec!L40)</f>
        <v>0.59072866137586821</v>
      </c>
      <c r="M40" s="111">
        <f>IF(RES_hhdet_tes!M40=0,"",RES_hhdet_tes!M40/RES_hhdet_fec!M40)</f>
        <v>0.59127196820065564</v>
      </c>
      <c r="N40" s="111">
        <f>IF(RES_hhdet_tes!N40=0,"",RES_hhdet_tes!N40/RES_hhdet_fec!N40)</f>
        <v>0.59185030424272</v>
      </c>
      <c r="O40" s="111">
        <f>IF(RES_hhdet_tes!O40=0,"",RES_hhdet_tes!O40/RES_hhdet_fec!O40)</f>
        <v>0.59225315657799693</v>
      </c>
      <c r="P40" s="111">
        <f>IF(RES_hhdet_tes!P40=0,"",RES_hhdet_tes!P40/RES_hhdet_fec!P40)</f>
        <v>0.59239307674887254</v>
      </c>
      <c r="Q40" s="111">
        <f>IF(RES_hhdet_tes!Q40=0,"",RES_hhdet_tes!Q40/RES_hhdet_fec!Q40)</f>
        <v>0.59256164247637566</v>
      </c>
      <c r="R40" s="111">
        <f>IF(RES_hhdet_tes!R40=0,"",RES_hhdet_tes!R40/RES_hhdet_fec!R40)</f>
        <v>0.59298590099193693</v>
      </c>
      <c r="S40" s="111">
        <f>IF(RES_hhdet_tes!S40=0,"",RES_hhdet_tes!S40/RES_hhdet_fec!S40)</f>
        <v>0.59365926701583094</v>
      </c>
      <c r="T40" s="111">
        <f>IF(RES_hhdet_tes!T40=0,"",RES_hhdet_tes!T40/RES_hhdet_fec!T40)</f>
        <v>0.59610719053246364</v>
      </c>
      <c r="U40" s="111">
        <f>IF(RES_hhdet_tes!U40=0,"",RES_hhdet_tes!U40/RES_hhdet_fec!U40)</f>
        <v>0.59909959561038062</v>
      </c>
      <c r="V40" s="111">
        <f>IF(RES_hhdet_tes!V40=0,"",RES_hhdet_tes!V40/RES_hhdet_fec!V40)</f>
        <v>0.60515891581782355</v>
      </c>
      <c r="W40" s="111">
        <f>IF(RES_hhdet_tes!W40=0,"",RES_hhdet_tes!W40/RES_hhdet_fec!W40)</f>
        <v>0.60925361784737508</v>
      </c>
      <c r="X40" s="111">
        <f>IF(RES_hhdet_tes!X40=0,"",RES_hhdet_tes!X40/RES_hhdet_fec!X40)</f>
        <v>0.61186467451610216</v>
      </c>
      <c r="Y40" s="111">
        <f>IF(RES_hhdet_tes!Y40=0,"",RES_hhdet_tes!Y40/RES_hhdet_fec!Y40)</f>
        <v>0.61349924760074581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0.73978103670112372</v>
      </c>
      <c r="C41" s="45">
        <f>IF(RES_hhdet_tes!C41=0,"",RES_hhdet_tes!C41/RES_hhdet_fec!C41)</f>
        <v>0.74285239454658747</v>
      </c>
      <c r="D41" s="45">
        <f>IF(RES_hhdet_tes!D41=0,"",RES_hhdet_tes!D41/RES_hhdet_fec!D41)</f>
        <v>0.74617641149537262</v>
      </c>
      <c r="E41" s="45">
        <f>IF(RES_hhdet_tes!E41=0,"",RES_hhdet_tes!E41/RES_hhdet_fec!E41)</f>
        <v>0.74860235043451562</v>
      </c>
      <c r="F41" s="45">
        <f>IF(RES_hhdet_tes!F41=0,"",RES_hhdet_tes!F41/RES_hhdet_fec!F41)</f>
        <v>0.75073567094488036</v>
      </c>
      <c r="G41" s="45">
        <f>IF(RES_hhdet_tes!G41=0,"",RES_hhdet_tes!G41/RES_hhdet_fec!G41)</f>
        <v>0.75309166509280168</v>
      </c>
      <c r="H41" s="45">
        <f>IF(RES_hhdet_tes!H41=0,"",RES_hhdet_tes!H41/RES_hhdet_fec!H41)</f>
        <v>0.75553613482527271</v>
      </c>
      <c r="I41" s="45">
        <f>IF(RES_hhdet_tes!I41=0,"",RES_hhdet_tes!I41/RES_hhdet_fec!I41)</f>
        <v>0.75700787838638217</v>
      </c>
      <c r="J41" s="45">
        <f>IF(RES_hhdet_tes!J41=0,"",RES_hhdet_tes!J41/RES_hhdet_fec!J41)</f>
        <v>0.75796606966452551</v>
      </c>
      <c r="K41" s="45">
        <f>IF(RES_hhdet_tes!K41=0,"",RES_hhdet_tes!K41/RES_hhdet_fec!K41)</f>
        <v>0.75908864998256675</v>
      </c>
      <c r="L41" s="45">
        <f>IF(RES_hhdet_tes!L41=0,"",RES_hhdet_tes!L41/RES_hhdet_fec!L41)</f>
        <v>0.76004302560765791</v>
      </c>
      <c r="M41" s="45">
        <f>IF(RES_hhdet_tes!M41=0,"",RES_hhdet_tes!M41/RES_hhdet_fec!M41)</f>
        <v>0.7623124752757634</v>
      </c>
      <c r="N41" s="45">
        <f>IF(RES_hhdet_tes!N41=0,"",RES_hhdet_tes!N41/RES_hhdet_fec!N41)</f>
        <v>0.76532644177367559</v>
      </c>
      <c r="O41" s="45">
        <f>IF(RES_hhdet_tes!O41=0,"",RES_hhdet_tes!O41/RES_hhdet_fec!O41)</f>
        <v>0.76920260969744769</v>
      </c>
      <c r="P41" s="45">
        <f>IF(RES_hhdet_tes!P41=0,"",RES_hhdet_tes!P41/RES_hhdet_fec!P41)</f>
        <v>0.77233628829433254</v>
      </c>
      <c r="Q41" s="45">
        <f>IF(RES_hhdet_tes!Q41=0,"",RES_hhdet_tes!Q41/RES_hhdet_fec!Q41)</f>
        <v>0.77701770039464346</v>
      </c>
      <c r="R41" s="45">
        <f>IF(RES_hhdet_tes!R41=0,"",RES_hhdet_tes!R41/RES_hhdet_fec!R41)</f>
        <v>0.7822370287104683</v>
      </c>
      <c r="S41" s="45">
        <f>IF(RES_hhdet_tes!S41=0,"",RES_hhdet_tes!S41/RES_hhdet_fec!S41)</f>
        <v>0.7880595420299098</v>
      </c>
      <c r="T41" s="45">
        <f>IF(RES_hhdet_tes!T41=0,"",RES_hhdet_tes!T41/RES_hhdet_fec!T41)</f>
        <v>0.7943817422494821</v>
      </c>
      <c r="U41" s="45">
        <f>IF(RES_hhdet_tes!U41=0,"",RES_hhdet_tes!U41/RES_hhdet_fec!U41)</f>
        <v>0.81039000506460557</v>
      </c>
      <c r="V41" s="45">
        <f>IF(RES_hhdet_tes!V41=0,"",RES_hhdet_tes!V41/RES_hhdet_fec!V41)</f>
        <v>0.82467120601986932</v>
      </c>
      <c r="W41" s="45">
        <f>IF(RES_hhdet_tes!W41=0,"",RES_hhdet_tes!W41/RES_hhdet_fec!W41)</f>
        <v>0.84196650570633125</v>
      </c>
      <c r="X41" s="45">
        <f>IF(RES_hhdet_tes!X41=0,"",RES_hhdet_tes!X41/RES_hhdet_fec!X41)</f>
        <v>0.85606207024796244</v>
      </c>
      <c r="Y41" s="45">
        <f>IF(RES_hhdet_tes!Y41=0,"",RES_hhdet_tes!Y41/RES_hhdet_fec!Y41)</f>
        <v>0.86661051681616297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0.45605731598128696</v>
      </c>
      <c r="C43" s="119">
        <f>IF(RES_hhdet_tes!C43=0,"",RES_hhdet_tes!C43/RES_hhdet_fec!C43)</f>
        <v>0.45902661385905552</v>
      </c>
      <c r="D43" s="119">
        <f>IF(RES_hhdet_tes!D43=0,"",RES_hhdet_tes!D43/RES_hhdet_fec!D43)</f>
        <v>0.46130779877859235</v>
      </c>
      <c r="E43" s="119">
        <f>IF(RES_hhdet_tes!E43=0,"",RES_hhdet_tes!E43/RES_hhdet_fec!E43)</f>
        <v>0.46496814121244034</v>
      </c>
      <c r="F43" s="119">
        <f>IF(RES_hhdet_tes!F43=0,"",RES_hhdet_tes!F43/RES_hhdet_fec!F43)</f>
        <v>0.47194539346616476</v>
      </c>
      <c r="G43" s="119">
        <f>IF(RES_hhdet_tes!G43=0,"",RES_hhdet_tes!G43/RES_hhdet_fec!G43)</f>
        <v>0.48100276372831002</v>
      </c>
      <c r="H43" s="119">
        <f>IF(RES_hhdet_tes!H43=0,"",RES_hhdet_tes!H43/RES_hhdet_fec!H43)</f>
        <v>0.49033848557439175</v>
      </c>
      <c r="I43" s="119">
        <f>IF(RES_hhdet_tes!I43=0,"",RES_hhdet_tes!I43/RES_hhdet_fec!I43)</f>
        <v>0.50341273666304276</v>
      </c>
      <c r="J43" s="119">
        <f>IF(RES_hhdet_tes!J43=0,"",RES_hhdet_tes!J43/RES_hhdet_fec!J43)</f>
        <v>0.52387176543504099</v>
      </c>
      <c r="K43" s="119">
        <f>IF(RES_hhdet_tes!K43=0,"",RES_hhdet_tes!K43/RES_hhdet_fec!K43)</f>
        <v>0.52823975708853443</v>
      </c>
      <c r="L43" s="119">
        <f>IF(RES_hhdet_tes!L43=0,"",RES_hhdet_tes!L43/RES_hhdet_fec!L43)</f>
        <v>0.5362117180246817</v>
      </c>
      <c r="M43" s="119">
        <f>IF(RES_hhdet_tes!M43=0,"",RES_hhdet_tes!M43/RES_hhdet_fec!M43)</f>
        <v>0.5410950898019361</v>
      </c>
      <c r="N43" s="119">
        <f>IF(RES_hhdet_tes!N43=0,"",RES_hhdet_tes!N43/RES_hhdet_fec!N43)</f>
        <v>0.54493729690318737</v>
      </c>
      <c r="O43" s="119">
        <f>IF(RES_hhdet_tes!O43=0,"",RES_hhdet_tes!O43/RES_hhdet_fec!O43)</f>
        <v>0.55070478368851372</v>
      </c>
      <c r="P43" s="119">
        <f>IF(RES_hhdet_tes!P43=0,"",RES_hhdet_tes!P43/RES_hhdet_fec!P43)</f>
        <v>0.5554967442996932</v>
      </c>
      <c r="Q43" s="119">
        <f>IF(RES_hhdet_tes!Q43=0,"",RES_hhdet_tes!Q43/RES_hhdet_fec!Q43)</f>
        <v>0.56555579570832637</v>
      </c>
      <c r="R43" s="119">
        <f>IF(RES_hhdet_tes!R43=0,"",RES_hhdet_tes!R43/RES_hhdet_fec!R43)</f>
        <v>0.57416293517906702</v>
      </c>
      <c r="S43" s="119">
        <f>IF(RES_hhdet_tes!S43=0,"",RES_hhdet_tes!S43/RES_hhdet_fec!S43)</f>
        <v>0.58340906523176939</v>
      </c>
      <c r="T43" s="119">
        <f>IF(RES_hhdet_tes!T43=0,"",RES_hhdet_tes!T43/RES_hhdet_fec!T43)</f>
        <v>0.59556501721580479</v>
      </c>
      <c r="U43" s="119">
        <f>IF(RES_hhdet_tes!U43=0,"",RES_hhdet_tes!U43/RES_hhdet_fec!U43)</f>
        <v>0.6071864105873368</v>
      </c>
      <c r="V43" s="119">
        <f>IF(RES_hhdet_tes!V43=0,"",RES_hhdet_tes!V43/RES_hhdet_fec!V43)</f>
        <v>0.61905875817024447</v>
      </c>
      <c r="W43" s="119">
        <f>IF(RES_hhdet_tes!W43=0,"",RES_hhdet_tes!W43/RES_hhdet_fec!W43)</f>
        <v>0.63398908376180529</v>
      </c>
      <c r="X43" s="119">
        <f>IF(RES_hhdet_tes!X43=0,"",RES_hhdet_tes!X43/RES_hhdet_fec!X43)</f>
        <v>0.64879350402377323</v>
      </c>
      <c r="Y43" s="119">
        <f>IF(RES_hhdet_tes!Y43=0,"",RES_hhdet_tes!Y43/RES_hhdet_fec!Y43)</f>
        <v>0.66596171385640113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0.44184244750584778</v>
      </c>
      <c r="C44" s="124">
        <f>IF(RES_hhdet_tes!C44=0,"",RES_hhdet_tes!C44/RES_hhdet_fec!C44)</f>
        <v>0.4463602076829814</v>
      </c>
      <c r="D44" s="124">
        <f>IF(RES_hhdet_tes!D44=0,"",RES_hhdet_tes!D44/RES_hhdet_fec!D44)</f>
        <v>0.44828343467772497</v>
      </c>
      <c r="E44" s="124">
        <f>IF(RES_hhdet_tes!E44=0,"",RES_hhdet_tes!E44/RES_hhdet_fec!E44)</f>
        <v>0.45109900842756884</v>
      </c>
      <c r="F44" s="124">
        <f>IF(RES_hhdet_tes!F44=0,"",RES_hhdet_tes!F44/RES_hhdet_fec!F44)</f>
        <v>0.45832730770456065</v>
      </c>
      <c r="G44" s="124">
        <f>IF(RES_hhdet_tes!G44=0,"",RES_hhdet_tes!G44/RES_hhdet_fec!G44)</f>
        <v>0.46898894228539617</v>
      </c>
      <c r="H44" s="124">
        <f>IF(RES_hhdet_tes!H44=0,"",RES_hhdet_tes!H44/RES_hhdet_fec!H44)</f>
        <v>0.47842822284005121</v>
      </c>
      <c r="I44" s="124">
        <f>IF(RES_hhdet_tes!I44=0,"",RES_hhdet_tes!I44/RES_hhdet_fec!I44)</f>
        <v>0.49130227516508795</v>
      </c>
      <c r="J44" s="124">
        <f>IF(RES_hhdet_tes!J44=0,"",RES_hhdet_tes!J44/RES_hhdet_fec!J44)</f>
        <v>0.50547224904657906</v>
      </c>
      <c r="K44" s="124">
        <f>IF(RES_hhdet_tes!K44=0,"",RES_hhdet_tes!K44/RES_hhdet_fec!K44)</f>
        <v>0.51925410523847393</v>
      </c>
      <c r="L44" s="124">
        <f>IF(RES_hhdet_tes!L44=0,"",RES_hhdet_tes!L44/RES_hhdet_fec!L44)</f>
        <v>0.52695878138395968</v>
      </c>
      <c r="M44" s="124">
        <f>IF(RES_hhdet_tes!M44=0,"",RES_hhdet_tes!M44/RES_hhdet_fec!M44)</f>
        <v>0.5328707896620376</v>
      </c>
      <c r="N44" s="124">
        <f>IF(RES_hhdet_tes!N44=0,"",RES_hhdet_tes!N44/RES_hhdet_fec!N44)</f>
        <v>0.53694280125058602</v>
      </c>
      <c r="O44" s="124">
        <f>IF(RES_hhdet_tes!O44=0,"",RES_hhdet_tes!O44/RES_hhdet_fec!O44)</f>
        <v>0.54260834924078738</v>
      </c>
      <c r="P44" s="124">
        <f>IF(RES_hhdet_tes!P44=0,"",RES_hhdet_tes!P44/RES_hhdet_fec!P44)</f>
        <v>0.54778998558543579</v>
      </c>
      <c r="Q44" s="124">
        <f>IF(RES_hhdet_tes!Q44=0,"",RES_hhdet_tes!Q44/RES_hhdet_fec!Q44)</f>
        <v>0.55673150272914873</v>
      </c>
      <c r="R44" s="124">
        <f>IF(RES_hhdet_tes!R44=0,"",RES_hhdet_tes!R44/RES_hhdet_fec!R44)</f>
        <v>0.56464476676470043</v>
      </c>
      <c r="S44" s="124">
        <f>IF(RES_hhdet_tes!S44=0,"",RES_hhdet_tes!S44/RES_hhdet_fec!S44)</f>
        <v>0.57532877301827734</v>
      </c>
      <c r="T44" s="124">
        <f>IF(RES_hhdet_tes!T44=0,"",RES_hhdet_tes!T44/RES_hhdet_fec!T44)</f>
        <v>0.58695968092022344</v>
      </c>
      <c r="U44" s="124">
        <f>IF(RES_hhdet_tes!U44=0,"",RES_hhdet_tes!U44/RES_hhdet_fec!U44)</f>
        <v>0.59807295456041654</v>
      </c>
      <c r="V44" s="124">
        <f>IF(RES_hhdet_tes!V44=0,"",RES_hhdet_tes!V44/RES_hhdet_fec!V44)</f>
        <v>0.60808601598447831</v>
      </c>
      <c r="W44" s="124">
        <f>IF(RES_hhdet_tes!W44=0,"",RES_hhdet_tes!W44/RES_hhdet_fec!W44)</f>
        <v>0.62164641315478186</v>
      </c>
      <c r="X44" s="124">
        <f>IF(RES_hhdet_tes!X44=0,"",RES_hhdet_tes!X44/RES_hhdet_fec!X44)</f>
        <v>0.63602141559240688</v>
      </c>
      <c r="Y44" s="124">
        <f>IF(RES_hhdet_tes!Y44=0,"",RES_hhdet_tes!Y44/RES_hhdet_fec!Y44)</f>
        <v>0.65291028190471589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0.4362277573676181</v>
      </c>
      <c r="C45" s="111">
        <f>IF(RES_hhdet_tes!C45=0,"",RES_hhdet_tes!C45/RES_hhdet_fec!C45)</f>
        <v>0.44082871345090163</v>
      </c>
      <c r="D45" s="111">
        <f>IF(RES_hhdet_tes!D45=0,"",RES_hhdet_tes!D45/RES_hhdet_fec!D45)</f>
        <v>0.44291924276135713</v>
      </c>
      <c r="E45" s="111">
        <f>IF(RES_hhdet_tes!E45=0,"",RES_hhdet_tes!E45/RES_hhdet_fec!E45)</f>
        <v>0.44582488224051958</v>
      </c>
      <c r="F45" s="111">
        <f>IF(RES_hhdet_tes!F45=0,"",RES_hhdet_tes!F45/RES_hhdet_fec!F45)</f>
        <v>0.45317600872774777</v>
      </c>
      <c r="G45" s="111">
        <f>IF(RES_hhdet_tes!G45=0,"",RES_hhdet_tes!G45/RES_hhdet_fec!G45)</f>
        <v>0.46389136340179959</v>
      </c>
      <c r="H45" s="111">
        <f>IF(RES_hhdet_tes!H45=0,"",RES_hhdet_tes!H45/RES_hhdet_fec!H45)</f>
        <v>0.47341482932022416</v>
      </c>
      <c r="I45" s="111">
        <f>IF(RES_hhdet_tes!I45=0,"",RES_hhdet_tes!I45/RES_hhdet_fec!I45)</f>
        <v>0.48638368858321612</v>
      </c>
      <c r="J45" s="111">
        <f>IF(RES_hhdet_tes!J45=0,"",RES_hhdet_tes!J45/RES_hhdet_fec!J45)</f>
        <v>0.50058836031752441</v>
      </c>
      <c r="K45" s="111">
        <f>IF(RES_hhdet_tes!K45=0,"",RES_hhdet_tes!K45/RES_hhdet_fec!K45)</f>
        <v>0.51440254725238865</v>
      </c>
      <c r="L45" s="111">
        <f>IF(RES_hhdet_tes!L45=0,"",RES_hhdet_tes!L45/RES_hhdet_fec!L45)</f>
        <v>0.52231533055801271</v>
      </c>
      <c r="M45" s="111">
        <f>IF(RES_hhdet_tes!M45=0,"",RES_hhdet_tes!M45/RES_hhdet_fec!M45)</f>
        <v>0.52821596896193035</v>
      </c>
      <c r="N45" s="111">
        <f>IF(RES_hhdet_tes!N45=0,"",RES_hhdet_tes!N45/RES_hhdet_fec!N45)</f>
        <v>0.53232761610879265</v>
      </c>
      <c r="O45" s="111">
        <f>IF(RES_hhdet_tes!O45=0,"",RES_hhdet_tes!O45/RES_hhdet_fec!O45)</f>
        <v>0.53804301812212507</v>
      </c>
      <c r="P45" s="111">
        <f>IF(RES_hhdet_tes!P45=0,"",RES_hhdet_tes!P45/RES_hhdet_fec!P45)</f>
        <v>0.54328282869319522</v>
      </c>
      <c r="Q45" s="111">
        <f>IF(RES_hhdet_tes!Q45=0,"",RES_hhdet_tes!Q45/RES_hhdet_fec!Q45)</f>
        <v>0.55228636780915696</v>
      </c>
      <c r="R45" s="111">
        <f>IF(RES_hhdet_tes!R45=0,"",RES_hhdet_tes!R45/RES_hhdet_fec!R45)</f>
        <v>0.56026268849562599</v>
      </c>
      <c r="S45" s="111">
        <f>IF(RES_hhdet_tes!S45=0,"",RES_hhdet_tes!S45/RES_hhdet_fec!S45)</f>
        <v>0.57102658128746653</v>
      </c>
      <c r="T45" s="111">
        <f>IF(RES_hhdet_tes!T45=0,"",RES_hhdet_tes!T45/RES_hhdet_fec!T45)</f>
        <v>0.58271318782966286</v>
      </c>
      <c r="U45" s="111">
        <f>IF(RES_hhdet_tes!U45=0,"",RES_hhdet_tes!U45/RES_hhdet_fec!U45)</f>
        <v>0.59386897422683882</v>
      </c>
      <c r="V45" s="111">
        <f>IF(RES_hhdet_tes!V45=0,"",RES_hhdet_tes!V45/RES_hhdet_fec!V45)</f>
        <v>0.60391379503569154</v>
      </c>
      <c r="W45" s="111">
        <f>IF(RES_hhdet_tes!W45=0,"",RES_hhdet_tes!W45/RES_hhdet_fec!W45)</f>
        <v>0.6175501597319899</v>
      </c>
      <c r="X45" s="111">
        <f>IF(RES_hhdet_tes!X45=0,"",RES_hhdet_tes!X45/RES_hhdet_fec!X45)</f>
        <v>0.63197898362594107</v>
      </c>
      <c r="Y45" s="111">
        <f>IF(RES_hhdet_tes!Y45=0,"",RES_hhdet_tes!Y45/RES_hhdet_fec!Y45)</f>
        <v>0.64889295284323001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>
        <f>IF(RES_hhdet_tes!G47=0,"",RES_hhdet_tes!G47/RES_hhdet_fec!G47)</f>
        <v>3.1911512738465402</v>
      </c>
      <c r="H47" s="124">
        <f>IF(RES_hhdet_tes!H47=0,"",RES_hhdet_tes!H47/RES_hhdet_fec!H47)</f>
        <v>3.3033156016432481</v>
      </c>
      <c r="I47" s="124">
        <f>IF(RES_hhdet_tes!I47=0,"",RES_hhdet_tes!I47/RES_hhdet_fec!I47)</f>
        <v>3.3948749635945212</v>
      </c>
      <c r="J47" s="124">
        <f>IF(RES_hhdet_tes!J47=0,"",RES_hhdet_tes!J47/RES_hhdet_fec!J47)</f>
        <v>3.4979213101085134</v>
      </c>
      <c r="K47" s="124">
        <f>IF(RES_hhdet_tes!K47=0,"",RES_hhdet_tes!K47/RES_hhdet_fec!K47)</f>
        <v>3.60548793337336</v>
      </c>
      <c r="L47" s="124">
        <f>IF(RES_hhdet_tes!L47=0,"",RES_hhdet_tes!L47/RES_hhdet_fec!L47)</f>
        <v>3.6979014020027505</v>
      </c>
      <c r="M47" s="124">
        <f>IF(RES_hhdet_tes!M47=0,"",RES_hhdet_tes!M47/RES_hhdet_fec!M47)</f>
        <v>3.7838023122219955</v>
      </c>
      <c r="N47" s="124">
        <f>IF(RES_hhdet_tes!N47=0,"",RES_hhdet_tes!N47/RES_hhdet_fec!N47)</f>
        <v>3.867191087716757</v>
      </c>
      <c r="O47" s="124">
        <f>IF(RES_hhdet_tes!O47=0,"",RES_hhdet_tes!O47/RES_hhdet_fec!O47)</f>
        <v>3.9408221144113273</v>
      </c>
      <c r="P47" s="124">
        <f>IF(RES_hhdet_tes!P47=0,"",RES_hhdet_tes!P47/RES_hhdet_fec!P47)</f>
        <v>4.0408502305928646</v>
      </c>
      <c r="Q47" s="124">
        <f>IF(RES_hhdet_tes!Q47=0,"",RES_hhdet_tes!Q47/RES_hhdet_fec!Q47)</f>
        <v>4.2087918375358653</v>
      </c>
      <c r="R47" s="124">
        <f>IF(RES_hhdet_tes!R47=0,"",RES_hhdet_tes!R47/RES_hhdet_fec!R47)</f>
        <v>4.4102866600036048</v>
      </c>
      <c r="S47" s="124">
        <f>IF(RES_hhdet_tes!S47=0,"",RES_hhdet_tes!S47/RES_hhdet_fec!S47)</f>
        <v>4.5871107272034841</v>
      </c>
      <c r="T47" s="124">
        <f>IF(RES_hhdet_tes!T47=0,"",RES_hhdet_tes!T47/RES_hhdet_fec!T47)</f>
        <v>4.7153026828919131</v>
      </c>
      <c r="U47" s="124">
        <f>IF(RES_hhdet_tes!U47=0,"",RES_hhdet_tes!U47/RES_hhdet_fec!U47)</f>
        <v>4.7992654759663163</v>
      </c>
      <c r="V47" s="124">
        <f>IF(RES_hhdet_tes!V47=0,"",RES_hhdet_tes!V47/RES_hhdet_fec!V47)</f>
        <v>4.8496385680907128</v>
      </c>
      <c r="W47" s="124">
        <f>IF(RES_hhdet_tes!W47=0,"",RES_hhdet_tes!W47/RES_hhdet_fec!W47)</f>
        <v>4.8781191611479304</v>
      </c>
      <c r="X47" s="124">
        <f>IF(RES_hhdet_tes!X47=0,"",RES_hhdet_tes!X47/RES_hhdet_fec!X47)</f>
        <v>4.9155015582893666</v>
      </c>
      <c r="Y47" s="124">
        <f>IF(RES_hhdet_tes!Y47=0,"",RES_hhdet_tes!Y47/RES_hhdet_fec!Y47)</f>
        <v>4.9330425095036192</v>
      </c>
      <c r="DA47" s="130" t="s">
        <v>1950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>
        <f>IF(RES_hhdet_tes!G48=0,"",RES_hhdet_tes!G48/RES_hhdet_fec!G48)</f>
        <v>3.1911512738465402</v>
      </c>
      <c r="H48" s="111">
        <f>IF(RES_hhdet_tes!H48=0,"",RES_hhdet_tes!H48/RES_hhdet_fec!H48)</f>
        <v>3.3033156016432481</v>
      </c>
      <c r="I48" s="111">
        <f>IF(RES_hhdet_tes!I48=0,"",RES_hhdet_tes!I48/RES_hhdet_fec!I48)</f>
        <v>3.3948749635945212</v>
      </c>
      <c r="J48" s="111">
        <f>IF(RES_hhdet_tes!J48=0,"",RES_hhdet_tes!J48/RES_hhdet_fec!J48)</f>
        <v>3.4979213101085134</v>
      </c>
      <c r="K48" s="111">
        <f>IF(RES_hhdet_tes!K48=0,"",RES_hhdet_tes!K48/RES_hhdet_fec!K48)</f>
        <v>3.60548793337336</v>
      </c>
      <c r="L48" s="111">
        <f>IF(RES_hhdet_tes!L48=0,"",RES_hhdet_tes!L48/RES_hhdet_fec!L48)</f>
        <v>3.6979014020027505</v>
      </c>
      <c r="M48" s="111">
        <f>IF(RES_hhdet_tes!M48=0,"",RES_hhdet_tes!M48/RES_hhdet_fec!M48)</f>
        <v>3.7838023122219955</v>
      </c>
      <c r="N48" s="111">
        <f>IF(RES_hhdet_tes!N48=0,"",RES_hhdet_tes!N48/RES_hhdet_fec!N48)</f>
        <v>3.867191087716757</v>
      </c>
      <c r="O48" s="111">
        <f>IF(RES_hhdet_tes!O48=0,"",RES_hhdet_tes!O48/RES_hhdet_fec!O48)</f>
        <v>3.9408221144113273</v>
      </c>
      <c r="P48" s="111">
        <f>IF(RES_hhdet_tes!P48=0,"",RES_hhdet_tes!P48/RES_hhdet_fec!P48)</f>
        <v>4.0408502305928646</v>
      </c>
      <c r="Q48" s="111">
        <f>IF(RES_hhdet_tes!Q48=0,"",RES_hhdet_tes!Q48/RES_hhdet_fec!Q48)</f>
        <v>4.2087918375358653</v>
      </c>
      <c r="R48" s="111">
        <f>IF(RES_hhdet_tes!R48=0,"",RES_hhdet_tes!R48/RES_hhdet_fec!R48)</f>
        <v>4.4102866600036048</v>
      </c>
      <c r="S48" s="111">
        <f>IF(RES_hhdet_tes!S48=0,"",RES_hhdet_tes!S48/RES_hhdet_fec!S48)</f>
        <v>4.5871107272034841</v>
      </c>
      <c r="T48" s="111">
        <f>IF(RES_hhdet_tes!T48=0,"",RES_hhdet_tes!T48/RES_hhdet_fec!T48)</f>
        <v>4.7153026828919131</v>
      </c>
      <c r="U48" s="111">
        <f>IF(RES_hhdet_tes!U48=0,"",RES_hhdet_tes!U48/RES_hhdet_fec!U48)</f>
        <v>4.7992654759663163</v>
      </c>
      <c r="V48" s="111">
        <f>IF(RES_hhdet_tes!V48=0,"",RES_hhdet_tes!V48/RES_hhdet_fec!V48)</f>
        <v>4.8496385680907128</v>
      </c>
      <c r="W48" s="111">
        <f>IF(RES_hhdet_tes!W48=0,"",RES_hhdet_tes!W48/RES_hhdet_fec!W48)</f>
        <v>4.8781191611479304</v>
      </c>
      <c r="X48" s="111">
        <f>IF(RES_hhdet_tes!X48=0,"",RES_hhdet_tes!X48/RES_hhdet_fec!X48)</f>
        <v>4.9155015582893666</v>
      </c>
      <c r="Y48" s="111">
        <f>IF(RES_hhdet_tes!Y48=0,"",RES_hhdet_tes!Y48/RES_hhdet_fec!Y48)</f>
        <v>4.9330425095036192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0.50343855599041265</v>
      </c>
      <c r="C49" s="124">
        <f>IF(RES_hhdet_tes!C49=0,"",RES_hhdet_tes!C49/RES_hhdet_fec!C49)</f>
        <v>0.50532312200286944</v>
      </c>
      <c r="D49" s="124">
        <f>IF(RES_hhdet_tes!D49=0,"",RES_hhdet_tes!D49/RES_hhdet_fec!D49)</f>
        <v>0.50616780147053986</v>
      </c>
      <c r="E49" s="124">
        <f>IF(RES_hhdet_tes!E49=0,"",RES_hhdet_tes!E49/RES_hhdet_fec!E49)</f>
        <v>0.50830703365707031</v>
      </c>
      <c r="F49" s="124">
        <f>IF(RES_hhdet_tes!F49=0,"",RES_hhdet_tes!F49/RES_hhdet_fec!F49)</f>
        <v>0.51159356796601541</v>
      </c>
      <c r="G49" s="124">
        <f>IF(RES_hhdet_tes!G49=0,"",RES_hhdet_tes!G49/RES_hhdet_fec!G49)</f>
        <v>0.51620826860661528</v>
      </c>
      <c r="H49" s="124">
        <f>IF(RES_hhdet_tes!H49=0,"",RES_hhdet_tes!H49/RES_hhdet_fec!H49)</f>
        <v>0.52121335413654357</v>
      </c>
      <c r="I49" s="124">
        <f>IF(RES_hhdet_tes!I49=0,"",RES_hhdet_tes!I49/RES_hhdet_fec!I49)</f>
        <v>0.5286649821018905</v>
      </c>
      <c r="J49" s="124">
        <f>IF(RES_hhdet_tes!J49=0,"",RES_hhdet_tes!J49/RES_hhdet_fec!J49)</f>
        <v>0.54868143470100927</v>
      </c>
      <c r="K49" s="124">
        <f>IF(RES_hhdet_tes!K49=0,"",RES_hhdet_tes!K49/RES_hhdet_fec!K49)</f>
        <v>0.54477218493335711</v>
      </c>
      <c r="L49" s="124">
        <f>IF(RES_hhdet_tes!L49=0,"",RES_hhdet_tes!L49/RES_hhdet_fec!L49)</f>
        <v>0.54963663304068111</v>
      </c>
      <c r="M49" s="124">
        <f>IF(RES_hhdet_tes!M49=0,"",RES_hhdet_tes!M49/RES_hhdet_fec!M49)</f>
        <v>0.55375348551898507</v>
      </c>
      <c r="N49" s="124">
        <f>IF(RES_hhdet_tes!N49=0,"",RES_hhdet_tes!N49/RES_hhdet_fec!N49)</f>
        <v>0.55698469752073754</v>
      </c>
      <c r="O49" s="124">
        <f>IF(RES_hhdet_tes!O49=0,"",RES_hhdet_tes!O49/RES_hhdet_fec!O49)</f>
        <v>0.5622043982369429</v>
      </c>
      <c r="P49" s="124">
        <f>IF(RES_hhdet_tes!P49=0,"",RES_hhdet_tes!P49/RES_hhdet_fec!P49)</f>
        <v>0.56779152339433836</v>
      </c>
      <c r="Q49" s="124">
        <f>IF(RES_hhdet_tes!Q49=0,"",RES_hhdet_tes!Q49/RES_hhdet_fec!Q49)</f>
        <v>0.57877868127981824</v>
      </c>
      <c r="R49" s="124">
        <f>IF(RES_hhdet_tes!R49=0,"",RES_hhdet_tes!R49/RES_hhdet_fec!R49)</f>
        <v>0.58917208870985904</v>
      </c>
      <c r="S49" s="124">
        <f>IF(RES_hhdet_tes!S49=0,"",RES_hhdet_tes!S49/RES_hhdet_fec!S49)</f>
        <v>0.60239443160892769</v>
      </c>
      <c r="T49" s="124">
        <f>IF(RES_hhdet_tes!T49=0,"",RES_hhdet_tes!T49/RES_hhdet_fec!T49)</f>
        <v>0.61890421079612645</v>
      </c>
      <c r="U49" s="124">
        <f>IF(RES_hhdet_tes!U49=0,"",RES_hhdet_tes!U49/RES_hhdet_fec!U49)</f>
        <v>0.6349089133603173</v>
      </c>
      <c r="V49" s="124">
        <f>IF(RES_hhdet_tes!V49=0,"",RES_hhdet_tes!V49/RES_hhdet_fec!V49)</f>
        <v>0.65089923924010473</v>
      </c>
      <c r="W49" s="124">
        <f>IF(RES_hhdet_tes!W49=0,"",RES_hhdet_tes!W49/RES_hhdet_fec!W49)</f>
        <v>0.67371211620483407</v>
      </c>
      <c r="X49" s="124">
        <f>IF(RES_hhdet_tes!X49=0,"",RES_hhdet_tes!X49/RES_hhdet_fec!X49)</f>
        <v>0.69748308881119214</v>
      </c>
      <c r="Y49" s="124">
        <f>IF(RES_hhdet_tes!Y49=0,"",RES_hhdet_tes!Y49/RES_hhdet_fec!Y49)</f>
        <v>0.72683868593613987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0.49994009769981201</v>
      </c>
      <c r="C50" s="111">
        <f>IF(RES_hhdet_tes!C50=0,"",RES_hhdet_tes!C50/RES_hhdet_fec!C50)</f>
        <v>0.50196057408895411</v>
      </c>
      <c r="D50" s="111">
        <f>IF(RES_hhdet_tes!D50=0,"",RES_hhdet_tes!D50/RES_hhdet_fec!D50)</f>
        <v>0.50290539831883296</v>
      </c>
      <c r="E50" s="111">
        <f>IF(RES_hhdet_tes!E50=0,"",RES_hhdet_tes!E50/RES_hhdet_fec!E50)</f>
        <v>0.50425172975540478</v>
      </c>
      <c r="F50" s="111">
        <f>IF(RES_hhdet_tes!F50=0,"",RES_hhdet_tes!F50/RES_hhdet_fec!F50)</f>
        <v>0.50775726085964956</v>
      </c>
      <c r="G50" s="111">
        <f>IF(RES_hhdet_tes!G50=0,"",RES_hhdet_tes!G50/RES_hhdet_fec!G50)</f>
        <v>0.51301984343372298</v>
      </c>
      <c r="H50" s="111">
        <f>IF(RES_hhdet_tes!H50=0,"",RES_hhdet_tes!H50/RES_hhdet_fec!H50)</f>
        <v>0.51781274575298863</v>
      </c>
      <c r="I50" s="111">
        <f>IF(RES_hhdet_tes!I50=0,"",RES_hhdet_tes!I50/RES_hhdet_fec!I50)</f>
        <v>0.52467801059259345</v>
      </c>
      <c r="J50" s="111">
        <f>IF(RES_hhdet_tes!J50=0,"",RES_hhdet_tes!J50/RES_hhdet_fec!J50)</f>
        <v>0.53179268576581951</v>
      </c>
      <c r="K50" s="111">
        <f>IF(RES_hhdet_tes!K50=0,"",RES_hhdet_tes!K50/RES_hhdet_fec!K50)</f>
        <v>0.54140430944131279</v>
      </c>
      <c r="L50" s="111">
        <f>IF(RES_hhdet_tes!L50=0,"",RES_hhdet_tes!L50/RES_hhdet_fec!L50)</f>
        <v>0.54665743255408583</v>
      </c>
      <c r="M50" s="111">
        <f>IF(RES_hhdet_tes!M50=0,"",RES_hhdet_tes!M50/RES_hhdet_fec!M50)</f>
        <v>0.55111918093069967</v>
      </c>
      <c r="N50" s="111">
        <f>IF(RES_hhdet_tes!N50=0,"",RES_hhdet_tes!N50/RES_hhdet_fec!N50)</f>
        <v>0.55430699725130028</v>
      </c>
      <c r="O50" s="111">
        <f>IF(RES_hhdet_tes!O50=0,"",RES_hhdet_tes!O50/RES_hhdet_fec!O50)</f>
        <v>0.5594269913182105</v>
      </c>
      <c r="P50" s="111">
        <f>IF(RES_hhdet_tes!P50=0,"",RES_hhdet_tes!P50/RES_hhdet_fec!P50)</f>
        <v>0.5651327251283832</v>
      </c>
      <c r="Q50" s="111">
        <f>IF(RES_hhdet_tes!Q50=0,"",RES_hhdet_tes!Q50/RES_hhdet_fec!Q50)</f>
        <v>0.57543797654416207</v>
      </c>
      <c r="R50" s="111">
        <f>IF(RES_hhdet_tes!R50=0,"",RES_hhdet_tes!R50/RES_hhdet_fec!R50)</f>
        <v>0.58527643886711378</v>
      </c>
      <c r="S50" s="111">
        <f>IF(RES_hhdet_tes!S50=0,"",RES_hhdet_tes!S50/RES_hhdet_fec!S50)</f>
        <v>0.59943799973209166</v>
      </c>
      <c r="T50" s="111">
        <f>IF(RES_hhdet_tes!T50=0,"",RES_hhdet_tes!T50/RES_hhdet_fec!T50)</f>
        <v>0.61605827502725063</v>
      </c>
      <c r="U50" s="111">
        <f>IF(RES_hhdet_tes!U50=0,"",RES_hhdet_tes!U50/RES_hhdet_fec!U50)</f>
        <v>0.6302742073960933</v>
      </c>
      <c r="V50" s="111">
        <f>IF(RES_hhdet_tes!V50=0,"",RES_hhdet_tes!V50/RES_hhdet_fec!V50)</f>
        <v>0.64627055035744796</v>
      </c>
      <c r="W50" s="111">
        <f>IF(RES_hhdet_tes!W50=0,"",RES_hhdet_tes!W50/RES_hhdet_fec!W50)</f>
        <v>0.67040059835340826</v>
      </c>
      <c r="X50" s="111">
        <f>IF(RES_hhdet_tes!X50=0,"",RES_hhdet_tes!X50/RES_hhdet_fec!X50)</f>
        <v>0.69559699976299305</v>
      </c>
      <c r="Y50" s="111">
        <f>IF(RES_hhdet_tes!Y50=0,"",RES_hhdet_tes!Y50/RES_hhdet_fec!Y50)</f>
        <v>0.72559071162265532</v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0.62583632327045269</v>
      </c>
      <c r="C54" s="112">
        <f>IF(RES_hhdet_tes!C54=0,"",RES_hhdet_tes!C54/RES_hhdet_fec!C54)</f>
        <v>0.62924912543791411</v>
      </c>
      <c r="D54" s="112">
        <f>IF(RES_hhdet_tes!D54=0,"",RES_hhdet_tes!D54/RES_hhdet_fec!D54)</f>
        <v>0.63155108855569841</v>
      </c>
      <c r="E54" s="112">
        <f>IF(RES_hhdet_tes!E54=0,"",RES_hhdet_tes!E54/RES_hhdet_fec!E54)</f>
        <v>0.63461114577179645</v>
      </c>
      <c r="F54" s="112">
        <f>IF(RES_hhdet_tes!F54=0,"",RES_hhdet_tes!F54/RES_hhdet_fec!F54)</f>
        <v>0.63919698746976772</v>
      </c>
      <c r="G54" s="112">
        <f>IF(RES_hhdet_tes!G54=0,"",RES_hhdet_tes!G54/RES_hhdet_fec!G54)</f>
        <v>0.64460177486566306</v>
      </c>
      <c r="H54" s="112">
        <f>IF(RES_hhdet_tes!H54=0,"",RES_hhdet_tes!H54/RES_hhdet_fec!H54)</f>
        <v>0.64959505270071349</v>
      </c>
      <c r="I54" s="112">
        <f>IF(RES_hhdet_tes!I54=0,"",RES_hhdet_tes!I54/RES_hhdet_fec!I54)</f>
        <v>0.65251329893254939</v>
      </c>
      <c r="J54" s="112">
        <f>IF(RES_hhdet_tes!J54=0,"",RES_hhdet_tes!J54/RES_hhdet_fec!J54)</f>
        <v>0.65723805109315103</v>
      </c>
      <c r="K54" s="112">
        <f>IF(RES_hhdet_tes!K54=0,"",RES_hhdet_tes!K54/RES_hhdet_fec!K54)</f>
        <v>0.65861709166898286</v>
      </c>
      <c r="L54" s="112">
        <f>IF(RES_hhdet_tes!L54=0,"",RES_hhdet_tes!L54/RES_hhdet_fec!L54)</f>
        <v>0.65995160870374747</v>
      </c>
      <c r="M54" s="112">
        <f>IF(RES_hhdet_tes!M54=0,"",RES_hhdet_tes!M54/RES_hhdet_fec!M54)</f>
        <v>0.6606186591252462</v>
      </c>
      <c r="N54" s="112">
        <f>IF(RES_hhdet_tes!N54=0,"",RES_hhdet_tes!N54/RES_hhdet_fec!N54)</f>
        <v>0.66064077456996384</v>
      </c>
      <c r="O54" s="112">
        <f>IF(RES_hhdet_tes!O54=0,"",RES_hhdet_tes!O54/RES_hhdet_fec!O54)</f>
        <v>0.66120074687427366</v>
      </c>
      <c r="P54" s="112">
        <f>IF(RES_hhdet_tes!P54=0,"",RES_hhdet_tes!P54/RES_hhdet_fec!P54)</f>
        <v>0.67182910623214265</v>
      </c>
      <c r="Q54" s="112">
        <f>IF(RES_hhdet_tes!Q54=0,"",RES_hhdet_tes!Q54/RES_hhdet_fec!Q54)</f>
        <v>0.69141978681257887</v>
      </c>
      <c r="R54" s="112">
        <f>IF(RES_hhdet_tes!R54=0,"",RES_hhdet_tes!R54/RES_hhdet_fec!R54)</f>
        <v>0.72176824927159133</v>
      </c>
      <c r="S54" s="112">
        <f>IF(RES_hhdet_tes!S54=0,"",RES_hhdet_tes!S54/RES_hhdet_fec!S54)</f>
        <v>0.72906471806367656</v>
      </c>
      <c r="T54" s="112">
        <f>IF(RES_hhdet_tes!T54=0,"",RES_hhdet_tes!T54/RES_hhdet_fec!T54)</f>
        <v>0.73985281709018802</v>
      </c>
      <c r="U54" s="112">
        <f>IF(RES_hhdet_tes!U54=0,"",RES_hhdet_tes!U54/RES_hhdet_fec!U54)</f>
        <v>0.76002552605402363</v>
      </c>
      <c r="V54" s="112">
        <f>IF(RES_hhdet_tes!V54=0,"",RES_hhdet_tes!V54/RES_hhdet_fec!V54)</f>
        <v>0.7634424086490651</v>
      </c>
      <c r="W54" s="112">
        <f>IF(RES_hhdet_tes!W54=0,"",RES_hhdet_tes!W54/RES_hhdet_fec!W54)</f>
        <v>0.77529183744810493</v>
      </c>
      <c r="X54" s="112">
        <f>IF(RES_hhdet_tes!X54=0,"",RES_hhdet_tes!X54/RES_hhdet_fec!X54)</f>
        <v>0.7825608332534516</v>
      </c>
      <c r="Y54" s="112">
        <f>IF(RES_hhdet_tes!Y54=0,"",RES_hhdet_tes!Y54/RES_hhdet_fec!Y54)</f>
        <v>0.78536949140482215</v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X55" s="113" t="str">
        <f>IF(RES_hhdet_tes!X55=0,"",RES_hhdet_tes!X55/RES_hhdet_fec!X55)</f>
        <v/>
      </c>
      <c r="Y55" s="113" t="str">
        <f>IF(RES_hhdet_tes!Y55=0,"",RES_hhdet_tes!Y55/RES_hhdet_fec!Y55)</f>
        <v/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X56" s="111" t="str">
        <f>IF(RES_hhdet_tes!X56=0,"",RES_hhdet_tes!X56/RES_hhdet_fec!X56)</f>
        <v/>
      </c>
      <c r="Y56" s="111" t="str">
        <f>IF(RES_hhdet_tes!Y56=0,"",RES_hhdet_tes!Y56/RES_hhdet_fec!Y56)</f>
        <v/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X57" s="111" t="str">
        <f>IF(RES_hhdet_tes!X57=0,"",RES_hhdet_tes!X57/RES_hhdet_fec!X57)</f>
        <v/>
      </c>
      <c r="Y57" s="111" t="str">
        <f>IF(RES_hhdet_tes!Y57=0,"",RES_hhdet_tes!Y57/RES_hhdet_fec!Y57)</f>
        <v/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0.605729149001211</v>
      </c>
      <c r="C58" s="124">
        <f>IF(RES_hhdet_tes!C58=0,"",RES_hhdet_tes!C58/RES_hhdet_fec!C58)</f>
        <v>0.61265977644641645</v>
      </c>
      <c r="D58" s="124">
        <f>IF(RES_hhdet_tes!D58=0,"",RES_hhdet_tes!D58/RES_hhdet_fec!D58)</f>
        <v>0.6189240334784224</v>
      </c>
      <c r="E58" s="124">
        <f>IF(RES_hhdet_tes!E58=0,"",RES_hhdet_tes!E58/RES_hhdet_fec!E58)</f>
        <v>0.62500574297511102</v>
      </c>
      <c r="F58" s="124">
        <f>IF(RES_hhdet_tes!F58=0,"",RES_hhdet_tes!F58/RES_hhdet_fec!F58)</f>
        <v>0.62545412777989995</v>
      </c>
      <c r="G58" s="124">
        <f>IF(RES_hhdet_tes!G58=0,"",RES_hhdet_tes!G58/RES_hhdet_fec!G58)</f>
        <v>0.62956965101529005</v>
      </c>
      <c r="H58" s="124">
        <f>IF(RES_hhdet_tes!H58=0,"",RES_hhdet_tes!H58/RES_hhdet_fec!H58)</f>
        <v>0.63966594790337605</v>
      </c>
      <c r="I58" s="124">
        <f>IF(RES_hhdet_tes!I58=0,"",RES_hhdet_tes!I58/RES_hhdet_fec!I58)</f>
        <v>0.65455461521245395</v>
      </c>
      <c r="J58" s="124">
        <f>IF(RES_hhdet_tes!J58=0,"",RES_hhdet_tes!J58/RES_hhdet_fec!J58)</f>
        <v>0.68171536898659801</v>
      </c>
      <c r="K58" s="124">
        <f>IF(RES_hhdet_tes!K58=0,"",RES_hhdet_tes!K58/RES_hhdet_fec!K58)</f>
        <v>0.6765896759615293</v>
      </c>
      <c r="L58" s="124">
        <f>IF(RES_hhdet_tes!L58=0,"",RES_hhdet_tes!L58/RES_hhdet_fec!L58)</f>
        <v>0.66658193616717476</v>
      </c>
      <c r="M58" s="124">
        <f>IF(RES_hhdet_tes!M58=0,"",RES_hhdet_tes!M58/RES_hhdet_fec!M58)</f>
        <v>0.65329413835211581</v>
      </c>
      <c r="N58" s="124">
        <f>IF(RES_hhdet_tes!N58=0,"",RES_hhdet_tes!N58/RES_hhdet_fec!N58)</f>
        <v>0.65222090161830637</v>
      </c>
      <c r="O58" s="124">
        <f>IF(RES_hhdet_tes!O58=0,"",RES_hhdet_tes!O58/RES_hhdet_fec!O58)</f>
        <v>0.65529238502532672</v>
      </c>
      <c r="P58" s="124">
        <f>IF(RES_hhdet_tes!P58=0,"",RES_hhdet_tes!P58/RES_hhdet_fec!P58)</f>
        <v>0.648197970398531</v>
      </c>
      <c r="Q58" s="124">
        <f>IF(RES_hhdet_tes!Q58=0,"",RES_hhdet_tes!Q58/RES_hhdet_fec!Q58)</f>
        <v>0.67132469360233393</v>
      </c>
      <c r="R58" s="124">
        <f>IF(RES_hhdet_tes!R58=0,"",RES_hhdet_tes!R58/RES_hhdet_fec!R58)</f>
        <v>0.68116059157376563</v>
      </c>
      <c r="S58" s="124">
        <f>IF(RES_hhdet_tes!S58=0,"",RES_hhdet_tes!S58/RES_hhdet_fec!S58)</f>
        <v>0.67000876926269948</v>
      </c>
      <c r="T58" s="124">
        <f>IF(RES_hhdet_tes!T58=0,"",RES_hhdet_tes!T58/RES_hhdet_fec!T58)</f>
        <v>0.68395817634970202</v>
      </c>
      <c r="U58" s="124">
        <f>IF(RES_hhdet_tes!U58=0,"",RES_hhdet_tes!U58/RES_hhdet_fec!U58)</f>
        <v>0.69159507501287598</v>
      </c>
      <c r="V58" s="124">
        <f>IF(RES_hhdet_tes!V58=0,"",RES_hhdet_tes!V58/RES_hhdet_fec!V58)</f>
        <v>0.70090371715045907</v>
      </c>
      <c r="W58" s="124">
        <f>IF(RES_hhdet_tes!W58=0,"",RES_hhdet_tes!W58/RES_hhdet_fec!W58)</f>
        <v>0.7056105060124509</v>
      </c>
      <c r="X58" s="124">
        <f>IF(RES_hhdet_tes!X58=0,"",RES_hhdet_tes!X58/RES_hhdet_fec!X58)</f>
        <v>0.7022690952063817</v>
      </c>
      <c r="Y58" s="124">
        <f>IF(RES_hhdet_tes!Y58=0,"",RES_hhdet_tes!Y58/RES_hhdet_fec!Y58)</f>
        <v>0.67716120386317291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0.58227671680649673</v>
      </c>
      <c r="C59" s="111">
        <f>IF(RES_hhdet_tes!C59=0,"",RES_hhdet_tes!C59/RES_hhdet_fec!C59)</f>
        <v>0.58318342968382297</v>
      </c>
      <c r="D59" s="111">
        <f>IF(RES_hhdet_tes!D59=0,"",RES_hhdet_tes!D59/RES_hhdet_fec!D59)</f>
        <v>0.58384764739991346</v>
      </c>
      <c r="E59" s="111">
        <f>IF(RES_hhdet_tes!E59=0,"",RES_hhdet_tes!E59/RES_hhdet_fec!E59)</f>
        <v>0.58476271750916464</v>
      </c>
      <c r="F59" s="111">
        <f>IF(RES_hhdet_tes!F59=0,"",RES_hhdet_tes!F59/RES_hhdet_fec!F59)</f>
        <v>0.58623227172516734</v>
      </c>
      <c r="G59" s="111">
        <f>IF(RES_hhdet_tes!G59=0,"",RES_hhdet_tes!G59/RES_hhdet_fec!G59)</f>
        <v>0.58788249629883294</v>
      </c>
      <c r="H59" s="111">
        <f>IF(RES_hhdet_tes!H59=0,"",RES_hhdet_tes!H59/RES_hhdet_fec!H59)</f>
        <v>0.58933305422637583</v>
      </c>
      <c r="I59" s="111">
        <f>IF(RES_hhdet_tes!I59=0,"",RES_hhdet_tes!I59/RES_hhdet_fec!I59)</f>
        <v>0.59003712885322956</v>
      </c>
      <c r="J59" s="111">
        <f>IF(RES_hhdet_tes!J59=0,"",RES_hhdet_tes!J59/RES_hhdet_fec!J59)</f>
        <v>0.59037078055424841</v>
      </c>
      <c r="K59" s="111">
        <f>IF(RES_hhdet_tes!K59=0,"",RES_hhdet_tes!K59/RES_hhdet_fec!K59)</f>
        <v>0.5910575366235552</v>
      </c>
      <c r="L59" s="111">
        <f>IF(RES_hhdet_tes!L59=0,"",RES_hhdet_tes!L59/RES_hhdet_fec!L59)</f>
        <v>0.59153497775543828</v>
      </c>
      <c r="M59" s="111">
        <f>IF(RES_hhdet_tes!M59=0,"",RES_hhdet_tes!M59/RES_hhdet_fec!M59)</f>
        <v>0.59175035996120118</v>
      </c>
      <c r="N59" s="111">
        <f>IF(RES_hhdet_tes!N59=0,"",RES_hhdet_tes!N59/RES_hhdet_fec!N59)</f>
        <v>0.59192300273498788</v>
      </c>
      <c r="O59" s="111">
        <f>IF(RES_hhdet_tes!O59=0,"",RES_hhdet_tes!O59/RES_hhdet_fec!O59)</f>
        <v>0.59209339117250126</v>
      </c>
      <c r="P59" s="111">
        <f>IF(RES_hhdet_tes!P59=0,"",RES_hhdet_tes!P59/RES_hhdet_fec!P59)</f>
        <v>0.59224934610225932</v>
      </c>
      <c r="Q59" s="111">
        <f>IF(RES_hhdet_tes!Q59=0,"",RES_hhdet_tes!Q59/RES_hhdet_fec!Q59)</f>
        <v>0.59253135367170184</v>
      </c>
      <c r="R59" s="111">
        <f>IF(RES_hhdet_tes!R59=0,"",RES_hhdet_tes!R59/RES_hhdet_fec!R59)</f>
        <v>0.5933833805130031</v>
      </c>
      <c r="S59" s="111">
        <f>IF(RES_hhdet_tes!S59=0,"",RES_hhdet_tes!S59/RES_hhdet_fec!S59)</f>
        <v>0.59513860038198674</v>
      </c>
      <c r="T59" s="111">
        <f>IF(RES_hhdet_tes!T59=0,"",RES_hhdet_tes!T59/RES_hhdet_fec!T59)</f>
        <v>0.59837923615612876</v>
      </c>
      <c r="U59" s="111">
        <f>IF(RES_hhdet_tes!U59=0,"",RES_hhdet_tes!U59/RES_hhdet_fec!U59)</f>
        <v>0.60053400998320239</v>
      </c>
      <c r="V59" s="111">
        <f>IF(RES_hhdet_tes!V59=0,"",RES_hhdet_tes!V59/RES_hhdet_fec!V59)</f>
        <v>0.60327373263071937</v>
      </c>
      <c r="W59" s="111">
        <f>IF(RES_hhdet_tes!W59=0,"",RES_hhdet_tes!W59/RES_hhdet_fec!W59)</f>
        <v>0.60621138382545803</v>
      </c>
      <c r="X59" s="111">
        <f>IF(RES_hhdet_tes!X59=0,"",RES_hhdet_tes!X59/RES_hhdet_fec!X59)</f>
        <v>0.6090187634571872</v>
      </c>
      <c r="Y59" s="111">
        <f>IF(RES_hhdet_tes!Y59=0,"",RES_hhdet_tes!Y59/RES_hhdet_fec!Y59)</f>
        <v>0.61160990943077442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0.73978103670112372</v>
      </c>
      <c r="C60" s="45">
        <f>IF(RES_hhdet_tes!C60=0,"",RES_hhdet_tes!C60/RES_hhdet_fec!C60)</f>
        <v>0.74341977068475062</v>
      </c>
      <c r="D60" s="45">
        <f>IF(RES_hhdet_tes!D60=0,"",RES_hhdet_tes!D60/RES_hhdet_fec!D60)</f>
        <v>0.74591592454902378</v>
      </c>
      <c r="E60" s="45">
        <f>IF(RES_hhdet_tes!E60=0,"",RES_hhdet_tes!E60/RES_hhdet_fec!E60)</f>
        <v>0.74819478501154468</v>
      </c>
      <c r="F60" s="45">
        <f>IF(RES_hhdet_tes!F60=0,"",RES_hhdet_tes!F60/RES_hhdet_fec!F60)</f>
        <v>0.75079527409823354</v>
      </c>
      <c r="G60" s="45">
        <f>IF(RES_hhdet_tes!G60=0,"",RES_hhdet_tes!G60/RES_hhdet_fec!G60)</f>
        <v>0.75370953786636452</v>
      </c>
      <c r="H60" s="45">
        <f>IF(RES_hhdet_tes!H60=0,"",RES_hhdet_tes!H60/RES_hhdet_fec!H60)</f>
        <v>0.75636884769231638</v>
      </c>
      <c r="I60" s="45">
        <f>IF(RES_hhdet_tes!I60=0,"",RES_hhdet_tes!I60/RES_hhdet_fec!I60)</f>
        <v>0.75857016961112889</v>
      </c>
      <c r="J60" s="45">
        <f>IF(RES_hhdet_tes!J60=0,"",RES_hhdet_tes!J60/RES_hhdet_fec!J60)</f>
        <v>0.76046103884107419</v>
      </c>
      <c r="K60" s="45">
        <f>IF(RES_hhdet_tes!K60=0,"",RES_hhdet_tes!K60/RES_hhdet_fec!K60)</f>
        <v>0.761980087852691</v>
      </c>
      <c r="L60" s="45">
        <f>IF(RES_hhdet_tes!L60=0,"",RES_hhdet_tes!L60/RES_hhdet_fec!L60)</f>
        <v>0.76244764711424085</v>
      </c>
      <c r="M60" s="45">
        <f>IF(RES_hhdet_tes!M60=0,"",RES_hhdet_tes!M60/RES_hhdet_fec!M60)</f>
        <v>0.76362395285438578</v>
      </c>
      <c r="N60" s="45">
        <f>IF(RES_hhdet_tes!N60=0,"",RES_hhdet_tes!N60/RES_hhdet_fec!N60)</f>
        <v>0.76469200208211974</v>
      </c>
      <c r="O60" s="45">
        <f>IF(RES_hhdet_tes!O60=0,"",RES_hhdet_tes!O60/RES_hhdet_fec!O60)</f>
        <v>0.76686442184100923</v>
      </c>
      <c r="P60" s="45">
        <f>IF(RES_hhdet_tes!P60=0,"",RES_hhdet_tes!P60/RES_hhdet_fec!P60)</f>
        <v>0.7707844455182925</v>
      </c>
      <c r="Q60" s="45">
        <f>IF(RES_hhdet_tes!Q60=0,"",RES_hhdet_tes!Q60/RES_hhdet_fec!Q60)</f>
        <v>0.77824150833376615</v>
      </c>
      <c r="R60" s="45">
        <f>IF(RES_hhdet_tes!R60=0,"",RES_hhdet_tes!R60/RES_hhdet_fec!R60)</f>
        <v>0.78712990987899678</v>
      </c>
      <c r="S60" s="45">
        <f>IF(RES_hhdet_tes!S60=0,"",RES_hhdet_tes!S60/RES_hhdet_fec!S60)</f>
        <v>0.79763251093407517</v>
      </c>
      <c r="T60" s="45">
        <f>IF(RES_hhdet_tes!T60=0,"",RES_hhdet_tes!T60/RES_hhdet_fec!T60)</f>
        <v>0.80391428477331239</v>
      </c>
      <c r="U60" s="45">
        <f>IF(RES_hhdet_tes!U60=0,"",RES_hhdet_tes!U60/RES_hhdet_fec!U60)</f>
        <v>0.81376854196764703</v>
      </c>
      <c r="V60" s="45">
        <f>IF(RES_hhdet_tes!V60=0,"",RES_hhdet_tes!V60/RES_hhdet_fec!V60)</f>
        <v>0.81993502969322918</v>
      </c>
      <c r="W60" s="45">
        <f>IF(RES_hhdet_tes!W60=0,"",RES_hhdet_tes!W60/RES_hhdet_fec!W60)</f>
        <v>0.83040094572738088</v>
      </c>
      <c r="X60" s="45">
        <f>IF(RES_hhdet_tes!X60=0,"",RES_hhdet_tes!X60/RES_hhdet_fec!X60)</f>
        <v>0.84166701739781391</v>
      </c>
      <c r="Y60" s="45">
        <f>IF(RES_hhdet_tes!Y60=0,"",RES_hhdet_tes!Y60/RES_hhdet_fec!Y60)</f>
        <v>0.85368170119175024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0.49555016123310303</v>
      </c>
      <c r="C62" s="119">
        <f>IF(RES_hhdet_tes!C62=0,"",RES_hhdet_tes!C62/RES_hhdet_fec!C62)</f>
        <v>0.49992058576803849</v>
      </c>
      <c r="D62" s="119">
        <f>IF(RES_hhdet_tes!D62=0,"",RES_hhdet_tes!D62/RES_hhdet_fec!D62)</f>
        <v>0.50734527164194199</v>
      </c>
      <c r="E62" s="119">
        <f>IF(RES_hhdet_tes!E62=0,"",RES_hhdet_tes!E62/RES_hhdet_fec!E62)</f>
        <v>0.51406429128929276</v>
      </c>
      <c r="F62" s="119">
        <f>IF(RES_hhdet_tes!F62=0,"",RES_hhdet_tes!F62/RES_hhdet_fec!F62)</f>
        <v>0.52088418226759281</v>
      </c>
      <c r="G62" s="119">
        <f>IF(RES_hhdet_tes!G62=0,"",RES_hhdet_tes!G62/RES_hhdet_fec!G62)</f>
        <v>0.5269293594380442</v>
      </c>
      <c r="H62" s="119">
        <f>IF(RES_hhdet_tes!H62=0,"",RES_hhdet_tes!H62/RES_hhdet_fec!H62)</f>
        <v>0.53313067580663021</v>
      </c>
      <c r="I62" s="119">
        <f>IF(RES_hhdet_tes!I62=0,"",RES_hhdet_tes!I62/RES_hhdet_fec!I62)</f>
        <v>0.53847315317916145</v>
      </c>
      <c r="J62" s="119">
        <f>IF(RES_hhdet_tes!J62=0,"",RES_hhdet_tes!J62/RES_hhdet_fec!J62)</f>
        <v>0.54522089672174701</v>
      </c>
      <c r="K62" s="119">
        <f>IF(RES_hhdet_tes!K62=0,"",RES_hhdet_tes!K62/RES_hhdet_fec!K62)</f>
        <v>0.55071454483109772</v>
      </c>
      <c r="L62" s="119">
        <f>IF(RES_hhdet_tes!L62=0,"",RES_hhdet_tes!L62/RES_hhdet_fec!L62)</f>
        <v>0.55752233041574972</v>
      </c>
      <c r="M62" s="119">
        <f>IF(RES_hhdet_tes!M62=0,"",RES_hhdet_tes!M62/RES_hhdet_fec!M62)</f>
        <v>0.56475466446967126</v>
      </c>
      <c r="N62" s="119">
        <f>IF(RES_hhdet_tes!N62=0,"",RES_hhdet_tes!N62/RES_hhdet_fec!N62)</f>
        <v>0.57458559879950877</v>
      </c>
      <c r="O62" s="119">
        <f>IF(RES_hhdet_tes!O62=0,"",RES_hhdet_tes!O62/RES_hhdet_fec!O62)</f>
        <v>0.58606264621985038</v>
      </c>
      <c r="P62" s="119">
        <f>IF(RES_hhdet_tes!P62=0,"",RES_hhdet_tes!P62/RES_hhdet_fec!P62)</f>
        <v>0.59529490192773682</v>
      </c>
      <c r="Q62" s="119">
        <f>IF(RES_hhdet_tes!Q62=0,"",RES_hhdet_tes!Q62/RES_hhdet_fec!Q62)</f>
        <v>0.61152992457299715</v>
      </c>
      <c r="R62" s="119">
        <f>IF(RES_hhdet_tes!R62=0,"",RES_hhdet_tes!R62/RES_hhdet_fec!R62)</f>
        <v>0.62821361481253712</v>
      </c>
      <c r="S62" s="119">
        <f>IF(RES_hhdet_tes!S62=0,"",RES_hhdet_tes!S62/RES_hhdet_fec!S62)</f>
        <v>0.64688578607976488</v>
      </c>
      <c r="T62" s="119">
        <f>IF(RES_hhdet_tes!T62=0,"",RES_hhdet_tes!T62/RES_hhdet_fec!T62)</f>
        <v>0.66723262922011961</v>
      </c>
      <c r="U62" s="119">
        <f>IF(RES_hhdet_tes!U62=0,"",RES_hhdet_tes!U62/RES_hhdet_fec!U62)</f>
        <v>0.68492044387146367</v>
      </c>
      <c r="V62" s="119">
        <f>IF(RES_hhdet_tes!V62=0,"",RES_hhdet_tes!V62/RES_hhdet_fec!V62)</f>
        <v>0.70233191584348142</v>
      </c>
      <c r="W62" s="119">
        <f>IF(RES_hhdet_tes!W62=0,"",RES_hhdet_tes!W62/RES_hhdet_fec!W62)</f>
        <v>0.71631446927643949</v>
      </c>
      <c r="X62" s="119">
        <f>IF(RES_hhdet_tes!X62=0,"",RES_hhdet_tes!X62/RES_hhdet_fec!X62)</f>
        <v>0.72837778842160661</v>
      </c>
      <c r="Y62" s="119">
        <f>IF(RES_hhdet_tes!Y62=0,"",RES_hhdet_tes!Y62/RES_hhdet_fec!Y62)</f>
        <v>0.73731701041256648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0.48673764092456007</v>
      </c>
      <c r="C63" s="124">
        <f>IF(RES_hhdet_tes!C63=0,"",RES_hhdet_tes!C63/RES_hhdet_fec!C63)</f>
        <v>0.49185292863090407</v>
      </c>
      <c r="D63" s="124">
        <f>IF(RES_hhdet_tes!D63=0,"",RES_hhdet_tes!D63/RES_hhdet_fec!D63)</f>
        <v>0.49894816815675519</v>
      </c>
      <c r="E63" s="124">
        <f>IF(RES_hhdet_tes!E63=0,"",RES_hhdet_tes!E63/RES_hhdet_fec!E63)</f>
        <v>0.50576267244235806</v>
      </c>
      <c r="F63" s="124">
        <f>IF(RES_hhdet_tes!F63=0,"",RES_hhdet_tes!F63/RES_hhdet_fec!F63)</f>
        <v>0.51254367875103335</v>
      </c>
      <c r="G63" s="124">
        <f>IF(RES_hhdet_tes!G63=0,"",RES_hhdet_tes!G63/RES_hhdet_fec!G63)</f>
        <v>0.51862598348310118</v>
      </c>
      <c r="H63" s="124">
        <f>IF(RES_hhdet_tes!H63=0,"",RES_hhdet_tes!H63/RES_hhdet_fec!H63)</f>
        <v>0.52452776001337242</v>
      </c>
      <c r="I63" s="124">
        <f>IF(RES_hhdet_tes!I63=0,"",RES_hhdet_tes!I63/RES_hhdet_fec!I63)</f>
        <v>0.53004820540164399</v>
      </c>
      <c r="J63" s="124">
        <f>IF(RES_hhdet_tes!J63=0,"",RES_hhdet_tes!J63/RES_hhdet_fec!J63)</f>
        <v>0.53604028616979704</v>
      </c>
      <c r="K63" s="124">
        <f>IF(RES_hhdet_tes!K63=0,"",RES_hhdet_tes!K63/RES_hhdet_fec!K63)</f>
        <v>0.54215303589367947</v>
      </c>
      <c r="L63" s="124">
        <f>IF(RES_hhdet_tes!L63=0,"",RES_hhdet_tes!L63/RES_hhdet_fec!L63)</f>
        <v>0.54833744684146879</v>
      </c>
      <c r="M63" s="124">
        <f>IF(RES_hhdet_tes!M63=0,"",RES_hhdet_tes!M63/RES_hhdet_fec!M63)</f>
        <v>0.55587973778615185</v>
      </c>
      <c r="N63" s="124">
        <f>IF(RES_hhdet_tes!N63=0,"",RES_hhdet_tes!N63/RES_hhdet_fec!N63)</f>
        <v>0.56585734801230458</v>
      </c>
      <c r="O63" s="124">
        <f>IF(RES_hhdet_tes!O63=0,"",RES_hhdet_tes!O63/RES_hhdet_fec!O63)</f>
        <v>0.5773942884412806</v>
      </c>
      <c r="P63" s="124">
        <f>IF(RES_hhdet_tes!P63=0,"",RES_hhdet_tes!P63/RES_hhdet_fec!P63)</f>
        <v>0.58727063172698069</v>
      </c>
      <c r="Q63" s="124">
        <f>IF(RES_hhdet_tes!Q63=0,"",RES_hhdet_tes!Q63/RES_hhdet_fec!Q63)</f>
        <v>0.60345686011229815</v>
      </c>
      <c r="R63" s="124">
        <f>IF(RES_hhdet_tes!R63=0,"",RES_hhdet_tes!R63/RES_hhdet_fec!R63)</f>
        <v>0.62061989576427301</v>
      </c>
      <c r="S63" s="124">
        <f>IF(RES_hhdet_tes!S63=0,"",RES_hhdet_tes!S63/RES_hhdet_fec!S63)</f>
        <v>0.64086562092151123</v>
      </c>
      <c r="T63" s="124">
        <f>IF(RES_hhdet_tes!T63=0,"",RES_hhdet_tes!T63/RES_hhdet_fec!T63)</f>
        <v>0.66187055063670452</v>
      </c>
      <c r="U63" s="124">
        <f>IF(RES_hhdet_tes!U63=0,"",RES_hhdet_tes!U63/RES_hhdet_fec!U63)</f>
        <v>0.68022888551041438</v>
      </c>
      <c r="V63" s="124">
        <f>IF(RES_hhdet_tes!V63=0,"",RES_hhdet_tes!V63/RES_hhdet_fec!V63)</f>
        <v>0.69793246655380115</v>
      </c>
      <c r="W63" s="124">
        <f>IF(RES_hhdet_tes!W63=0,"",RES_hhdet_tes!W63/RES_hhdet_fec!W63)</f>
        <v>0.71209211294474806</v>
      </c>
      <c r="X63" s="124">
        <f>IF(RES_hhdet_tes!X63=0,"",RES_hhdet_tes!X63/RES_hhdet_fec!X63)</f>
        <v>0.72514096837723974</v>
      </c>
      <c r="Y63" s="124">
        <f>IF(RES_hhdet_tes!Y63=0,"",RES_hhdet_tes!Y63/RES_hhdet_fec!Y63)</f>
        <v>0.73552937778836947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0.48104413170511612</v>
      </c>
      <c r="C64" s="111">
        <f>IF(RES_hhdet_tes!C64=0,"",RES_hhdet_tes!C64/RES_hhdet_fec!C64)</f>
        <v>0.48625281489304112</v>
      </c>
      <c r="D64" s="111">
        <f>IF(RES_hhdet_tes!D64=0,"",RES_hhdet_tes!D64/RES_hhdet_fec!D64)</f>
        <v>0.49352002654045402</v>
      </c>
      <c r="E64" s="111">
        <f>IF(RES_hhdet_tes!E64=0,"",RES_hhdet_tes!E64/RES_hhdet_fec!E64)</f>
        <v>0.50043211153830358</v>
      </c>
      <c r="F64" s="111">
        <f>IF(RES_hhdet_tes!F64=0,"",RES_hhdet_tes!F64/RES_hhdet_fec!F64)</f>
        <v>0.50735377258940506</v>
      </c>
      <c r="G64" s="111">
        <f>IF(RES_hhdet_tes!G64=0,"",RES_hhdet_tes!G64/RES_hhdet_fec!G64)</f>
        <v>0.51351062375061696</v>
      </c>
      <c r="H64" s="111">
        <f>IF(RES_hhdet_tes!H64=0,"",RES_hhdet_tes!H64/RES_hhdet_fec!H64)</f>
        <v>0.51951245918525502</v>
      </c>
      <c r="I64" s="111">
        <f>IF(RES_hhdet_tes!I64=0,"",RES_hhdet_tes!I64/RES_hhdet_fec!I64)</f>
        <v>0.52514215821976673</v>
      </c>
      <c r="J64" s="111">
        <f>IF(RES_hhdet_tes!J64=0,"",RES_hhdet_tes!J64/RES_hhdet_fec!J64)</f>
        <v>0.5311782864271789</v>
      </c>
      <c r="K64" s="111">
        <f>IF(RES_hhdet_tes!K64=0,"",RES_hhdet_tes!K64/RES_hhdet_fec!K64)</f>
        <v>0.53732665871853369</v>
      </c>
      <c r="L64" s="111">
        <f>IF(RES_hhdet_tes!L64=0,"",RES_hhdet_tes!L64/RES_hhdet_fec!L64)</f>
        <v>0.54372214404766372</v>
      </c>
      <c r="M64" s="111">
        <f>IF(RES_hhdet_tes!M64=0,"",RES_hhdet_tes!M64/RES_hhdet_fec!M64)</f>
        <v>0.55126111649762743</v>
      </c>
      <c r="N64" s="111">
        <f>IF(RES_hhdet_tes!N64=0,"",RES_hhdet_tes!N64/RES_hhdet_fec!N64)</f>
        <v>0.56129488840521047</v>
      </c>
      <c r="O64" s="111">
        <f>IF(RES_hhdet_tes!O64=0,"",RES_hhdet_tes!O64/RES_hhdet_fec!O64)</f>
        <v>0.57290287111450955</v>
      </c>
      <c r="P64" s="111">
        <f>IF(RES_hhdet_tes!P64=0,"",RES_hhdet_tes!P64/RES_hhdet_fec!P64)</f>
        <v>0.58285732458821582</v>
      </c>
      <c r="Q64" s="111">
        <f>IF(RES_hhdet_tes!Q64=0,"",RES_hhdet_tes!Q64/RES_hhdet_fec!Q64)</f>
        <v>0.59914291489835958</v>
      </c>
      <c r="R64" s="111">
        <f>IF(RES_hhdet_tes!R64=0,"",RES_hhdet_tes!R64/RES_hhdet_fec!R64)</f>
        <v>0.61641848767588026</v>
      </c>
      <c r="S64" s="111">
        <f>IF(RES_hhdet_tes!S64=0,"",RES_hhdet_tes!S64/RES_hhdet_fec!S64)</f>
        <v>0.63680823562032329</v>
      </c>
      <c r="T64" s="111">
        <f>IF(RES_hhdet_tes!T64=0,"",RES_hhdet_tes!T64/RES_hhdet_fec!T64)</f>
        <v>0.65794540313627026</v>
      </c>
      <c r="U64" s="111">
        <f>IF(RES_hhdet_tes!U64=0,"",RES_hhdet_tes!U64/RES_hhdet_fec!U64)</f>
        <v>0.67641929735471218</v>
      </c>
      <c r="V64" s="111">
        <f>IF(RES_hhdet_tes!V64=0,"",RES_hhdet_tes!V64/RES_hhdet_fec!V64)</f>
        <v>0.69423577996966224</v>
      </c>
      <c r="W64" s="111">
        <f>IF(RES_hhdet_tes!W64=0,"",RES_hhdet_tes!W64/RES_hhdet_fec!W64)</f>
        <v>0.70851592854798828</v>
      </c>
      <c r="X64" s="111">
        <f>IF(RES_hhdet_tes!X64=0,"",RES_hhdet_tes!X64/RES_hhdet_fec!X64)</f>
        <v>0.72165515619884169</v>
      </c>
      <c r="Y64" s="111">
        <f>IF(RES_hhdet_tes!Y64=0,"",RES_hhdet_tes!Y64/RES_hhdet_fec!Y64)</f>
        <v>0.73207590411467904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2.0035364247184861</v>
      </c>
      <c r="C66" s="124">
        <f>IF(RES_hhdet_tes!C66=0,"",RES_hhdet_tes!C66/RES_hhdet_fec!C66)</f>
        <v>2.1101004683604923</v>
      </c>
      <c r="D66" s="124">
        <f>IF(RES_hhdet_tes!D66=0,"",RES_hhdet_tes!D66/RES_hhdet_fec!D66)</f>
        <v>2.3216708229084957</v>
      </c>
      <c r="E66" s="124">
        <f>IF(RES_hhdet_tes!E66=0,"",RES_hhdet_tes!E66/RES_hhdet_fec!E66)</f>
        <v>2.6130215134255139</v>
      </c>
      <c r="F66" s="124">
        <f>IF(RES_hhdet_tes!F66=0,"",RES_hhdet_tes!F66/RES_hhdet_fec!F66)</f>
        <v>2.8669916900253147</v>
      </c>
      <c r="G66" s="124">
        <f>IF(RES_hhdet_tes!G66=0,"",RES_hhdet_tes!G66/RES_hhdet_fec!G66)</f>
        <v>3.0269676850977101</v>
      </c>
      <c r="H66" s="124">
        <f>IF(RES_hhdet_tes!H66=0,"",RES_hhdet_tes!H66/RES_hhdet_fec!H66)</f>
        <v>3.2184633300871797</v>
      </c>
      <c r="I66" s="124">
        <f>IF(RES_hhdet_tes!I66=0,"",RES_hhdet_tes!I66/RES_hhdet_fec!I66)</f>
        <v>3.3062123230159068</v>
      </c>
      <c r="J66" s="124">
        <f>IF(RES_hhdet_tes!J66=0,"",RES_hhdet_tes!J66/RES_hhdet_fec!J66)</f>
        <v>3.388787763912509</v>
      </c>
      <c r="K66" s="124">
        <f>IF(RES_hhdet_tes!K66=0,"",RES_hhdet_tes!K66/RES_hhdet_fec!K66)</f>
        <v>3.4638773227176309</v>
      </c>
      <c r="L66" s="124">
        <f>IF(RES_hhdet_tes!L66=0,"",RES_hhdet_tes!L66/RES_hhdet_fec!L66)</f>
        <v>3.5354655548936393</v>
      </c>
      <c r="M66" s="124">
        <f>IF(RES_hhdet_tes!M66=0,"",RES_hhdet_tes!M66/RES_hhdet_fec!M66)</f>
        <v>3.6349367159226538</v>
      </c>
      <c r="N66" s="124">
        <f>IF(RES_hhdet_tes!N66=0,"",RES_hhdet_tes!N66/RES_hhdet_fec!N66)</f>
        <v>3.747984400349802</v>
      </c>
      <c r="O66" s="124">
        <f>IF(RES_hhdet_tes!O66=0,"",RES_hhdet_tes!O66/RES_hhdet_fec!O66)</f>
        <v>3.924575604090859</v>
      </c>
      <c r="P66" s="124">
        <f>IF(RES_hhdet_tes!P66=0,"",RES_hhdet_tes!P66/RES_hhdet_fec!P66)</f>
        <v>4.1495445650852236</v>
      </c>
      <c r="Q66" s="124">
        <f>IF(RES_hhdet_tes!Q66=0,"",RES_hhdet_tes!Q66/RES_hhdet_fec!Q66)</f>
        <v>4.4019888696478153</v>
      </c>
      <c r="R66" s="124">
        <f>IF(RES_hhdet_tes!R66=0,"",RES_hhdet_tes!R66/RES_hhdet_fec!R66)</f>
        <v>4.6055726707681925</v>
      </c>
      <c r="S66" s="124">
        <f>IF(RES_hhdet_tes!S66=0,"",RES_hhdet_tes!S66/RES_hhdet_fec!S66)</f>
        <v>4.7146478514185581</v>
      </c>
      <c r="T66" s="124">
        <f>IF(RES_hhdet_tes!T66=0,"",RES_hhdet_tes!T66/RES_hhdet_fec!T66)</f>
        <v>4.7755899350756099</v>
      </c>
      <c r="U66" s="124">
        <f>IF(RES_hhdet_tes!U66=0,"",RES_hhdet_tes!U66/RES_hhdet_fec!U66)</f>
        <v>4.8157301149487806</v>
      </c>
      <c r="V66" s="124">
        <f>IF(RES_hhdet_tes!V66=0,"",RES_hhdet_tes!V66/RES_hhdet_fec!V66)</f>
        <v>4.8477731882110247</v>
      </c>
      <c r="W66" s="124">
        <f>IF(RES_hhdet_tes!W66=0,"",RES_hhdet_tes!W66/RES_hhdet_fec!W66)</f>
        <v>4.8722009996467293</v>
      </c>
      <c r="X66" s="124">
        <f>IF(RES_hhdet_tes!X66=0,"",RES_hhdet_tes!X66/RES_hhdet_fec!X66)</f>
        <v>4.9003608161911112</v>
      </c>
      <c r="Y66" s="124">
        <f>IF(RES_hhdet_tes!Y66=0,"",RES_hhdet_tes!Y66/RES_hhdet_fec!Y66)</f>
        <v>4.9127319982077715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2.0035364247184861</v>
      </c>
      <c r="C67" s="111">
        <f>IF(RES_hhdet_tes!C67=0,"",RES_hhdet_tes!C67/RES_hhdet_fec!C67)</f>
        <v>2.1101004683604923</v>
      </c>
      <c r="D67" s="111">
        <f>IF(RES_hhdet_tes!D67=0,"",RES_hhdet_tes!D67/RES_hhdet_fec!D67)</f>
        <v>2.3216708229084957</v>
      </c>
      <c r="E67" s="111">
        <f>IF(RES_hhdet_tes!E67=0,"",RES_hhdet_tes!E67/RES_hhdet_fec!E67)</f>
        <v>2.6130215134255139</v>
      </c>
      <c r="F67" s="111">
        <f>IF(RES_hhdet_tes!F67=0,"",RES_hhdet_tes!F67/RES_hhdet_fec!F67)</f>
        <v>2.8669916900253147</v>
      </c>
      <c r="G67" s="111">
        <f>IF(RES_hhdet_tes!G67=0,"",RES_hhdet_tes!G67/RES_hhdet_fec!G67)</f>
        <v>3.0269676850977101</v>
      </c>
      <c r="H67" s="111">
        <f>IF(RES_hhdet_tes!H67=0,"",RES_hhdet_tes!H67/RES_hhdet_fec!H67)</f>
        <v>3.2184633300871797</v>
      </c>
      <c r="I67" s="111">
        <f>IF(RES_hhdet_tes!I67=0,"",RES_hhdet_tes!I67/RES_hhdet_fec!I67)</f>
        <v>3.3062123230159068</v>
      </c>
      <c r="J67" s="111">
        <f>IF(RES_hhdet_tes!J67=0,"",RES_hhdet_tes!J67/RES_hhdet_fec!J67)</f>
        <v>3.388787763912509</v>
      </c>
      <c r="K67" s="111">
        <f>IF(RES_hhdet_tes!K67=0,"",RES_hhdet_tes!K67/RES_hhdet_fec!K67)</f>
        <v>3.4638773227176309</v>
      </c>
      <c r="L67" s="111">
        <f>IF(RES_hhdet_tes!L67=0,"",RES_hhdet_tes!L67/RES_hhdet_fec!L67)</f>
        <v>3.5354655548936393</v>
      </c>
      <c r="M67" s="111">
        <f>IF(RES_hhdet_tes!M67=0,"",RES_hhdet_tes!M67/RES_hhdet_fec!M67)</f>
        <v>3.6349367159226538</v>
      </c>
      <c r="N67" s="111">
        <f>IF(RES_hhdet_tes!N67=0,"",RES_hhdet_tes!N67/RES_hhdet_fec!N67)</f>
        <v>3.747984400349802</v>
      </c>
      <c r="O67" s="111">
        <f>IF(RES_hhdet_tes!O67=0,"",RES_hhdet_tes!O67/RES_hhdet_fec!O67)</f>
        <v>3.924575604090859</v>
      </c>
      <c r="P67" s="111">
        <f>IF(RES_hhdet_tes!P67=0,"",RES_hhdet_tes!P67/RES_hhdet_fec!P67)</f>
        <v>4.1495445650852236</v>
      </c>
      <c r="Q67" s="111">
        <f>IF(RES_hhdet_tes!Q67=0,"",RES_hhdet_tes!Q67/RES_hhdet_fec!Q67)</f>
        <v>4.4019888696478153</v>
      </c>
      <c r="R67" s="111">
        <f>IF(RES_hhdet_tes!R67=0,"",RES_hhdet_tes!R67/RES_hhdet_fec!R67)</f>
        <v>4.6055726707681925</v>
      </c>
      <c r="S67" s="111">
        <f>IF(RES_hhdet_tes!S67=0,"",RES_hhdet_tes!S67/RES_hhdet_fec!S67)</f>
        <v>4.7146478514185581</v>
      </c>
      <c r="T67" s="111">
        <f>IF(RES_hhdet_tes!T67=0,"",RES_hhdet_tes!T67/RES_hhdet_fec!T67)</f>
        <v>4.7755899350756099</v>
      </c>
      <c r="U67" s="111">
        <f>IF(RES_hhdet_tes!U67=0,"",RES_hhdet_tes!U67/RES_hhdet_fec!U67)</f>
        <v>4.8157301149487806</v>
      </c>
      <c r="V67" s="111">
        <f>IF(RES_hhdet_tes!V67=0,"",RES_hhdet_tes!V67/RES_hhdet_fec!V67)</f>
        <v>4.8477731882110247</v>
      </c>
      <c r="W67" s="111">
        <f>IF(RES_hhdet_tes!W67=0,"",RES_hhdet_tes!W67/RES_hhdet_fec!W67)</f>
        <v>4.8722009996467293</v>
      </c>
      <c r="X67" s="111">
        <f>IF(RES_hhdet_tes!X67=0,"",RES_hhdet_tes!X67/RES_hhdet_fec!X67)</f>
        <v>4.9003608161911112</v>
      </c>
      <c r="Y67" s="111">
        <f>IF(RES_hhdet_tes!Y67=0,"",RES_hhdet_tes!Y67/RES_hhdet_fec!Y67)</f>
        <v>4.9127319982077715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0.52107441777177188</v>
      </c>
      <c r="C68" s="124">
        <f>IF(RES_hhdet_tes!C68=0,"",RES_hhdet_tes!C68/RES_hhdet_fec!C68)</f>
        <v>0.52676170509076092</v>
      </c>
      <c r="D68" s="124">
        <f>IF(RES_hhdet_tes!D68=0,"",RES_hhdet_tes!D68/RES_hhdet_fec!D68)</f>
        <v>0.5348172641986193</v>
      </c>
      <c r="E68" s="124">
        <f>IF(RES_hhdet_tes!E68=0,"",RES_hhdet_tes!E68/RES_hhdet_fec!E68)</f>
        <v>0.54282533021919765</v>
      </c>
      <c r="F68" s="124">
        <f>IF(RES_hhdet_tes!F68=0,"",RES_hhdet_tes!F68/RES_hhdet_fec!F68)</f>
        <v>0.55040544873074504</v>
      </c>
      <c r="G68" s="124">
        <f>IF(RES_hhdet_tes!G68=0,"",RES_hhdet_tes!G68/RES_hhdet_fec!G68)</f>
        <v>0.55752409237785761</v>
      </c>
      <c r="H68" s="124">
        <f>IF(RES_hhdet_tes!H68=0,"",RES_hhdet_tes!H68/RES_hhdet_fec!H68)</f>
        <v>0.56488919402087057</v>
      </c>
      <c r="I68" s="124">
        <f>IF(RES_hhdet_tes!I68=0,"",RES_hhdet_tes!I68/RES_hhdet_fec!I68)</f>
        <v>0.57143394378215917</v>
      </c>
      <c r="J68" s="124">
        <f>IF(RES_hhdet_tes!J68=0,"",RES_hhdet_tes!J68/RES_hhdet_fec!J68)</f>
        <v>0.5793986850798839</v>
      </c>
      <c r="K68" s="124">
        <f>IF(RES_hhdet_tes!K68=0,"",RES_hhdet_tes!K68/RES_hhdet_fec!K68)</f>
        <v>0.5869142623411836</v>
      </c>
      <c r="L68" s="124">
        <f>IF(RES_hhdet_tes!L68=0,"",RES_hhdet_tes!L68/RES_hhdet_fec!L68)</f>
        <v>0.59372698581165129</v>
      </c>
      <c r="M68" s="124">
        <f>IF(RES_hhdet_tes!M68=0,"",RES_hhdet_tes!M68/RES_hhdet_fec!M68)</f>
        <v>0.60268781556757334</v>
      </c>
      <c r="N68" s="124">
        <f>IF(RES_hhdet_tes!N68=0,"",RES_hhdet_tes!N68/RES_hhdet_fec!N68)</f>
        <v>0.6139775765762171</v>
      </c>
      <c r="O68" s="124">
        <f>IF(RES_hhdet_tes!O68=0,"",RES_hhdet_tes!O68/RES_hhdet_fec!O68)</f>
        <v>0.62618369709850397</v>
      </c>
      <c r="P68" s="124">
        <f>IF(RES_hhdet_tes!P68=0,"",RES_hhdet_tes!P68/RES_hhdet_fec!P68)</f>
        <v>0.63641131124041028</v>
      </c>
      <c r="Q68" s="124">
        <f>IF(RES_hhdet_tes!Q68=0,"",RES_hhdet_tes!Q68/RES_hhdet_fec!Q68)</f>
        <v>0.65325313744932556</v>
      </c>
      <c r="R68" s="124">
        <f>IF(RES_hhdet_tes!R68=0,"",RES_hhdet_tes!R68/RES_hhdet_fec!R68)</f>
        <v>0.67112679795411501</v>
      </c>
      <c r="S68" s="124">
        <f>IF(RES_hhdet_tes!S68=0,"",RES_hhdet_tes!S68/RES_hhdet_fec!S68)</f>
        <v>0.69201768036387323</v>
      </c>
      <c r="T68" s="124">
        <f>IF(RES_hhdet_tes!T68=0,"",RES_hhdet_tes!T68/RES_hhdet_fec!T68)</f>
        <v>0.71356909622598719</v>
      </c>
      <c r="U68" s="124">
        <f>IF(RES_hhdet_tes!U68=0,"",RES_hhdet_tes!U68/RES_hhdet_fec!U68)</f>
        <v>0.73249537576319379</v>
      </c>
      <c r="V68" s="124">
        <f>IF(RES_hhdet_tes!V68=0,"",RES_hhdet_tes!V68/RES_hhdet_fec!V68)</f>
        <v>0.75058858991069199</v>
      </c>
      <c r="W68" s="124">
        <f>IF(RES_hhdet_tes!W68=0,"",RES_hhdet_tes!W68/RES_hhdet_fec!W68)</f>
        <v>0.76432063422417418</v>
      </c>
      <c r="X68" s="124">
        <f>IF(RES_hhdet_tes!X68=0,"",RES_hhdet_tes!X68/RES_hhdet_fec!X68)</f>
        <v>0.77700554676622435</v>
      </c>
      <c r="Y68" s="124">
        <f>IF(RES_hhdet_tes!Y68=0,"",RES_hhdet_tes!Y68/RES_hhdet_fec!Y68)</f>
        <v>0.78674157317476023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0.5177048483337815</v>
      </c>
      <c r="C69" s="111">
        <f>IF(RES_hhdet_tes!C69=0,"",RES_hhdet_tes!C69/RES_hhdet_fec!C69)</f>
        <v>0.5234479370906725</v>
      </c>
      <c r="D69" s="111">
        <f>IF(RES_hhdet_tes!D69=0,"",RES_hhdet_tes!D69/RES_hhdet_fec!D69)</f>
        <v>0.53157958973098907</v>
      </c>
      <c r="E69" s="111">
        <f>IF(RES_hhdet_tes!E69=0,"",RES_hhdet_tes!E69/RES_hhdet_fec!E69)</f>
        <v>0.53944608768936075</v>
      </c>
      <c r="F69" s="111">
        <f>IF(RES_hhdet_tes!F69=0,"",RES_hhdet_tes!F69/RES_hhdet_fec!F69)</f>
        <v>0.54745282015239027</v>
      </c>
      <c r="G69" s="111">
        <f>IF(RES_hhdet_tes!G69=0,"",RES_hhdet_tes!G69/RES_hhdet_fec!G69)</f>
        <v>0.55468316719690403</v>
      </c>
      <c r="H69" s="111">
        <f>IF(RES_hhdet_tes!H69=0,"",RES_hhdet_tes!H69/RES_hhdet_fec!H69)</f>
        <v>0.5618283642827222</v>
      </c>
      <c r="I69" s="111">
        <f>IF(RES_hhdet_tes!I69=0,"",RES_hhdet_tes!I69/RES_hhdet_fec!I69)</f>
        <v>0.56861683362523552</v>
      </c>
      <c r="J69" s="111">
        <f>IF(RES_hhdet_tes!J69=0,"",RES_hhdet_tes!J69/RES_hhdet_fec!J69)</f>
        <v>0.57614776668466727</v>
      </c>
      <c r="K69" s="111">
        <f>IF(RES_hhdet_tes!K69=0,"",RES_hhdet_tes!K69/RES_hhdet_fec!K69)</f>
        <v>0.58386992640371627</v>
      </c>
      <c r="L69" s="111">
        <f>IF(RES_hhdet_tes!L69=0,"",RES_hhdet_tes!L69/RES_hhdet_fec!L69)</f>
        <v>0.59333993773242988</v>
      </c>
      <c r="M69" s="111">
        <f>IF(RES_hhdet_tes!M69=0,"",RES_hhdet_tes!M69/RES_hhdet_fec!M69)</f>
        <v>0.60137938873173868</v>
      </c>
      <c r="N69" s="111">
        <f>IF(RES_hhdet_tes!N69=0,"",RES_hhdet_tes!N69/RES_hhdet_fec!N69)</f>
        <v>0.61191250234668504</v>
      </c>
      <c r="O69" s="111">
        <f>IF(RES_hhdet_tes!O69=0,"",RES_hhdet_tes!O69/RES_hhdet_fec!O69)</f>
        <v>0.62423368348093522</v>
      </c>
      <c r="P69" s="111">
        <f>IF(RES_hhdet_tes!P69=0,"",RES_hhdet_tes!P69/RES_hhdet_fec!P69)</f>
        <v>0.63493624781345803</v>
      </c>
      <c r="Q69" s="111">
        <f>IF(RES_hhdet_tes!Q69=0,"",RES_hhdet_tes!Q69/RES_hhdet_fec!Q69)</f>
        <v>0.6520026939756105</v>
      </c>
      <c r="R69" s="111">
        <f>IF(RES_hhdet_tes!R69=0,"",RES_hhdet_tes!R69/RES_hhdet_fec!R69)</f>
        <v>0.6702080894893534</v>
      </c>
      <c r="S69" s="111">
        <f>IF(RES_hhdet_tes!S69=0,"",RES_hhdet_tes!S69/RES_hhdet_fec!S69)</f>
        <v>0.6915705856232045</v>
      </c>
      <c r="T69" s="111">
        <f>IF(RES_hhdet_tes!T69=0,"",RES_hhdet_tes!T69/RES_hhdet_fec!T69)</f>
        <v>0.71329935649518417</v>
      </c>
      <c r="U69" s="111">
        <f>IF(RES_hhdet_tes!U69=0,"",RES_hhdet_tes!U69/RES_hhdet_fec!U69)</f>
        <v>0.73199754696595853</v>
      </c>
      <c r="V69" s="111">
        <f>IF(RES_hhdet_tes!V69=0,"",RES_hhdet_tes!V69/RES_hhdet_fec!V69)</f>
        <v>0.75006282905364385</v>
      </c>
      <c r="W69" s="111">
        <f>IF(RES_hhdet_tes!W69=0,"",RES_hhdet_tes!W69/RES_hhdet_fec!W69)</f>
        <v>0.76417285204615915</v>
      </c>
      <c r="X69" s="111">
        <f>IF(RES_hhdet_tes!X69=0,"",RES_hhdet_tes!X69/RES_hhdet_fec!X69)</f>
        <v>0.77708475941431587</v>
      </c>
      <c r="Y69" s="111">
        <f>IF(RES_hhdet_tes!Y69=0,"",RES_hhdet_tes!Y69/RES_hhdet_fec!Y69)</f>
        <v>0.78700590787149816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X70" s="111" t="str">
        <f>IF(RES_hhdet_tes!X70=0,"",RES_hhdet_tes!X70/RES_hhdet_fec!X70)</f>
        <v/>
      </c>
      <c r="Y70" s="111" t="str">
        <f>IF(RES_hhdet_tes!Y70=0,"",RES_hhdet_tes!Y70/RES_hhdet_fec!Y70)</f>
        <v/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X71" s="112" t="str">
        <f>IF(RES_hhdet_tes!X71=0,"",RES_hhdet_tes!X71/RES_hhdet_fec!X71)</f>
        <v/>
      </c>
      <c r="Y71" s="112" t="str">
        <f>IF(RES_hhdet_tes!Y71=0,"",RES_hhdet_tes!Y71/RES_hhdet_fec!Y71)</f>
        <v/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X72" s="113" t="str">
        <f>IF(RES_hhdet_tes!X72=0,"",RES_hhdet_tes!X72/RES_hhdet_fec!X72)</f>
        <v/>
      </c>
      <c r="Y72" s="113" t="str">
        <f>IF(RES_hhdet_tes!Y72=0,"",RES_hhdet_tes!Y72/RES_hhdet_fec!Y72)</f>
        <v/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0.62583632327045269</v>
      </c>
      <c r="C73" s="112">
        <f>IF(RES_hhdet_tes!C73=0,"",RES_hhdet_tes!C73/RES_hhdet_fec!C73)</f>
        <v>0.62953659237428505</v>
      </c>
      <c r="D73" s="112">
        <f>IF(RES_hhdet_tes!D73=0,"",RES_hhdet_tes!D73/RES_hhdet_fec!D73)</f>
        <v>0.63388468868887249</v>
      </c>
      <c r="E73" s="112">
        <f>IF(RES_hhdet_tes!E73=0,"",RES_hhdet_tes!E73/RES_hhdet_fec!E73)</f>
        <v>0.63788926279863345</v>
      </c>
      <c r="F73" s="112">
        <f>IF(RES_hhdet_tes!F73=0,"",RES_hhdet_tes!F73/RES_hhdet_fec!F73)</f>
        <v>0.64175339899634087</v>
      </c>
      <c r="G73" s="112">
        <f>IF(RES_hhdet_tes!G73=0,"",RES_hhdet_tes!G73/RES_hhdet_fec!G73)</f>
        <v>0.64539441035415002</v>
      </c>
      <c r="H73" s="112">
        <f>IF(RES_hhdet_tes!H73=0,"",RES_hhdet_tes!H73/RES_hhdet_fec!H73)</f>
        <v>0.64912690930078265</v>
      </c>
      <c r="I73" s="112">
        <f>IF(RES_hhdet_tes!I73=0,"",RES_hhdet_tes!I73/RES_hhdet_fec!I73)</f>
        <v>0.65118484131639254</v>
      </c>
      <c r="J73" s="112">
        <f>IF(RES_hhdet_tes!J73=0,"",RES_hhdet_tes!J73/RES_hhdet_fec!J73)</f>
        <v>0.6523726731655376</v>
      </c>
      <c r="K73" s="112">
        <f>IF(RES_hhdet_tes!K73=0,"",RES_hhdet_tes!K73/RES_hhdet_fec!K73)</f>
        <v>0.6542782449984974</v>
      </c>
      <c r="L73" s="112">
        <f>IF(RES_hhdet_tes!L73=0,"",RES_hhdet_tes!L73/RES_hhdet_fec!L73)</f>
        <v>0.66072257007018642</v>
      </c>
      <c r="M73" s="112">
        <f>IF(RES_hhdet_tes!M73=0,"",RES_hhdet_tes!M73/RES_hhdet_fec!M73)</f>
        <v>0.66766947562458567</v>
      </c>
      <c r="N73" s="112">
        <f>IF(RES_hhdet_tes!N73=0,"",RES_hhdet_tes!N73/RES_hhdet_fec!N73)</f>
        <v>0.67279096272815009</v>
      </c>
      <c r="O73" s="112">
        <f>IF(RES_hhdet_tes!O73=0,"",RES_hhdet_tes!O73/RES_hhdet_fec!O73)</f>
        <v>0.67376633414262821</v>
      </c>
      <c r="P73" s="112">
        <f>IF(RES_hhdet_tes!P73=0,"",RES_hhdet_tes!P73/RES_hhdet_fec!P73)</f>
        <v>0.67590583097797652</v>
      </c>
      <c r="Q73" s="112">
        <f>IF(RES_hhdet_tes!Q73=0,"",RES_hhdet_tes!Q73/RES_hhdet_fec!Q73)</f>
        <v>0.68165527727800379</v>
      </c>
      <c r="R73" s="112">
        <f>IF(RES_hhdet_tes!R73=0,"",RES_hhdet_tes!R73/RES_hhdet_fec!R73)</f>
        <v>0.69238166132525925</v>
      </c>
      <c r="S73" s="112">
        <f>IF(RES_hhdet_tes!S73=0,"",RES_hhdet_tes!S73/RES_hhdet_fec!S73)</f>
        <v>0.70535246743474267</v>
      </c>
      <c r="T73" s="112">
        <f>IF(RES_hhdet_tes!T73=0,"",RES_hhdet_tes!T73/RES_hhdet_fec!T73)</f>
        <v>0.72180258102019523</v>
      </c>
      <c r="U73" s="112">
        <f>IF(RES_hhdet_tes!U73=0,"",RES_hhdet_tes!U73/RES_hhdet_fec!U73)</f>
        <v>0.74807046514270181</v>
      </c>
      <c r="V73" s="112">
        <f>IF(RES_hhdet_tes!V73=0,"",RES_hhdet_tes!V73/RES_hhdet_fec!V73)</f>
        <v>0.76606737354375154</v>
      </c>
      <c r="W73" s="112">
        <f>IF(RES_hhdet_tes!W73=0,"",RES_hhdet_tes!W73/RES_hhdet_fec!W73)</f>
        <v>0.76909164513505157</v>
      </c>
      <c r="X73" s="112">
        <f>IF(RES_hhdet_tes!X73=0,"",RES_hhdet_tes!X73/RES_hhdet_fec!X73)</f>
        <v>0.77394197625300143</v>
      </c>
      <c r="Y73" s="112">
        <f>IF(RES_hhdet_tes!Y73=0,"",RES_hhdet_tes!Y73/RES_hhdet_fec!Y73)</f>
        <v>0.77653119723756381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X74" s="113" t="str">
        <f>IF(RES_hhdet_tes!X74=0,"",RES_hhdet_tes!X74/RES_hhdet_fec!X74)</f>
        <v/>
      </c>
      <c r="Y74" s="113" t="str">
        <f>IF(RES_hhdet_tes!Y74=0,"",RES_hhdet_tes!Y74/RES_hhdet_fec!Y74)</f>
        <v/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X75" s="111" t="str">
        <f>IF(RES_hhdet_tes!X75=0,"",RES_hhdet_tes!X75/RES_hhdet_fec!X75)</f>
        <v/>
      </c>
      <c r="Y75" s="111" t="str">
        <f>IF(RES_hhdet_tes!Y75=0,"",RES_hhdet_tes!Y75/RES_hhdet_fec!Y75)</f>
        <v/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X76" s="111" t="str">
        <f>IF(RES_hhdet_tes!X76=0,"",RES_hhdet_tes!X76/RES_hhdet_fec!X76)</f>
        <v/>
      </c>
      <c r="Y76" s="111" t="str">
        <f>IF(RES_hhdet_tes!Y76=0,"",RES_hhdet_tes!Y76/RES_hhdet_fec!Y76)</f>
        <v/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0.58638142230086909</v>
      </c>
      <c r="C77" s="124">
        <f>IF(RES_hhdet_tes!C77=0,"",RES_hhdet_tes!C77/RES_hhdet_fec!C77)</f>
        <v>0.58778477492377623</v>
      </c>
      <c r="D77" s="124">
        <f>IF(RES_hhdet_tes!D77=0,"",RES_hhdet_tes!D77/RES_hhdet_fec!D77)</f>
        <v>0.58933654766262511</v>
      </c>
      <c r="E77" s="124">
        <f>IF(RES_hhdet_tes!E77=0,"",RES_hhdet_tes!E77/RES_hhdet_fec!E77)</f>
        <v>0.59085835878919823</v>
      </c>
      <c r="F77" s="124">
        <f>IF(RES_hhdet_tes!F77=0,"",RES_hhdet_tes!F77/RES_hhdet_fec!F77)</f>
        <v>0.5914581085686913</v>
      </c>
      <c r="G77" s="124">
        <f>IF(RES_hhdet_tes!G77=0,"",RES_hhdet_tes!G77/RES_hhdet_fec!G77)</f>
        <v>0.59286687001273553</v>
      </c>
      <c r="H77" s="124">
        <f>IF(RES_hhdet_tes!H77=0,"",RES_hhdet_tes!H77/RES_hhdet_fec!H77)</f>
        <v>0.59449535329508107</v>
      </c>
      <c r="I77" s="124">
        <f>IF(RES_hhdet_tes!I77=0,"",RES_hhdet_tes!I77/RES_hhdet_fec!I77)</f>
        <v>0.59470682338363579</v>
      </c>
      <c r="J77" s="124">
        <f>IF(RES_hhdet_tes!J77=0,"",RES_hhdet_tes!J77/RES_hhdet_fec!J77)</f>
        <v>0.59611304946256638</v>
      </c>
      <c r="K77" s="124">
        <f>IF(RES_hhdet_tes!K77=0,"",RES_hhdet_tes!K77/RES_hhdet_fec!K77)</f>
        <v>0.59671739954934622</v>
      </c>
      <c r="L77" s="124">
        <f>IF(RES_hhdet_tes!L77=0,"",RES_hhdet_tes!L77/RES_hhdet_fec!L77)</f>
        <v>0.59442026840188289</v>
      </c>
      <c r="M77" s="124">
        <f>IF(RES_hhdet_tes!M77=0,"",RES_hhdet_tes!M77/RES_hhdet_fec!M77)</f>
        <v>0.59504120652069126</v>
      </c>
      <c r="N77" s="124">
        <f>IF(RES_hhdet_tes!N77=0,"",RES_hhdet_tes!N77/RES_hhdet_fec!N77)</f>
        <v>0.59788159709710165</v>
      </c>
      <c r="O77" s="124">
        <f>IF(RES_hhdet_tes!O77=0,"",RES_hhdet_tes!O77/RES_hhdet_fec!O77)</f>
        <v>0.59903650124579833</v>
      </c>
      <c r="P77" s="124">
        <f>IF(RES_hhdet_tes!P77=0,"",RES_hhdet_tes!P77/RES_hhdet_fec!P77)</f>
        <v>0.59836487254159676</v>
      </c>
      <c r="Q77" s="124">
        <f>IF(RES_hhdet_tes!Q77=0,"",RES_hhdet_tes!Q77/RES_hhdet_fec!Q77)</f>
        <v>0.60017482894515872</v>
      </c>
      <c r="R77" s="124">
        <f>IF(RES_hhdet_tes!R77=0,"",RES_hhdet_tes!R77/RES_hhdet_fec!R77)</f>
        <v>0.60141102542138192</v>
      </c>
      <c r="S77" s="124">
        <f>IF(RES_hhdet_tes!S77=0,"",RES_hhdet_tes!S77/RES_hhdet_fec!S77)</f>
        <v>0.60122894968085616</v>
      </c>
      <c r="T77" s="124">
        <f>IF(RES_hhdet_tes!T77=0,"",RES_hhdet_tes!T77/RES_hhdet_fec!T77)</f>
        <v>0.60411302923249743</v>
      </c>
      <c r="U77" s="124">
        <f>IF(RES_hhdet_tes!U77=0,"",RES_hhdet_tes!U77/RES_hhdet_fec!U77)</f>
        <v>0.6058047342457894</v>
      </c>
      <c r="V77" s="124">
        <f>IF(RES_hhdet_tes!V77=0,"",RES_hhdet_tes!V77/RES_hhdet_fec!V77)</f>
        <v>0.61178833156493495</v>
      </c>
      <c r="W77" s="124">
        <f>IF(RES_hhdet_tes!W77=0,"",RES_hhdet_tes!W77/RES_hhdet_fec!W77)</f>
        <v>0.61541507112232285</v>
      </c>
      <c r="X77" s="124">
        <f>IF(RES_hhdet_tes!X77=0,"",RES_hhdet_tes!X77/RES_hhdet_fec!X77)</f>
        <v>0.61934615007917182</v>
      </c>
      <c r="Y77" s="124">
        <f>IF(RES_hhdet_tes!Y77=0,"",RES_hhdet_tes!Y77/RES_hhdet_fec!Y77)</f>
        <v>0.62414645094256815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0.58137043315948189</v>
      </c>
      <c r="C78" s="111">
        <f>IF(RES_hhdet_tes!C78=0,"",RES_hhdet_tes!C78/RES_hhdet_fec!C78)</f>
        <v>0.58257955881992141</v>
      </c>
      <c r="D78" s="111">
        <f>IF(RES_hhdet_tes!D78=0,"",RES_hhdet_tes!D78/RES_hhdet_fec!D78)</f>
        <v>0.5839785973457825</v>
      </c>
      <c r="E78" s="111">
        <f>IF(RES_hhdet_tes!E78=0,"",RES_hhdet_tes!E78/RES_hhdet_fec!E78)</f>
        <v>0.58525974092526034</v>
      </c>
      <c r="F78" s="111">
        <f>IF(RES_hhdet_tes!F78=0,"",RES_hhdet_tes!F78/RES_hhdet_fec!F78)</f>
        <v>0.58647937058789823</v>
      </c>
      <c r="G78" s="111">
        <f>IF(RES_hhdet_tes!G78=0,"",RES_hhdet_tes!G78/RES_hhdet_fec!G78)</f>
        <v>0.58760902327904674</v>
      </c>
      <c r="H78" s="111">
        <f>IF(RES_hhdet_tes!H78=0,"",RES_hhdet_tes!H78/RES_hhdet_fec!H78)</f>
        <v>0.58873736105188246</v>
      </c>
      <c r="I78" s="111">
        <f>IF(RES_hhdet_tes!I78=0,"",RES_hhdet_tes!I78/RES_hhdet_fec!I78)</f>
        <v>0.58932792037662729</v>
      </c>
      <c r="J78" s="111">
        <f>IF(RES_hhdet_tes!J78=0,"",RES_hhdet_tes!J78/RES_hhdet_fec!J78)</f>
        <v>0.58968375183749611</v>
      </c>
      <c r="K78" s="111">
        <f>IF(RES_hhdet_tes!K78=0,"",RES_hhdet_tes!K78/RES_hhdet_fec!K78)</f>
        <v>0.59017262162231876</v>
      </c>
      <c r="L78" s="111">
        <f>IF(RES_hhdet_tes!L78=0,"",RES_hhdet_tes!L78/RES_hhdet_fec!L78)</f>
        <v>0.59070442656173949</v>
      </c>
      <c r="M78" s="111">
        <f>IF(RES_hhdet_tes!M78=0,"",RES_hhdet_tes!M78/RES_hhdet_fec!M78)</f>
        <v>0.59118143756822816</v>
      </c>
      <c r="N78" s="111">
        <f>IF(RES_hhdet_tes!N78=0,"",RES_hhdet_tes!N78/RES_hhdet_fec!N78)</f>
        <v>0.59161915764389617</v>
      </c>
      <c r="O78" s="111">
        <f>IF(RES_hhdet_tes!O78=0,"",RES_hhdet_tes!O78/RES_hhdet_fec!O78)</f>
        <v>0.59199972581702132</v>
      </c>
      <c r="P78" s="111">
        <f>IF(RES_hhdet_tes!P78=0,"",RES_hhdet_tes!P78/RES_hhdet_fec!P78)</f>
        <v>0.59230570934737192</v>
      </c>
      <c r="Q78" s="111">
        <f>IF(RES_hhdet_tes!Q78=0,"",RES_hhdet_tes!Q78/RES_hhdet_fec!Q78)</f>
        <v>0.59283279482764595</v>
      </c>
      <c r="R78" s="111">
        <f>IF(RES_hhdet_tes!R78=0,"",RES_hhdet_tes!R78/RES_hhdet_fec!R78)</f>
        <v>0.59397124734361417</v>
      </c>
      <c r="S78" s="111">
        <f>IF(RES_hhdet_tes!S78=0,"",RES_hhdet_tes!S78/RES_hhdet_fec!S78)</f>
        <v>0.59596069939983687</v>
      </c>
      <c r="T78" s="111">
        <f>IF(RES_hhdet_tes!T78=0,"",RES_hhdet_tes!T78/RES_hhdet_fec!T78)</f>
        <v>0.59871885316131024</v>
      </c>
      <c r="U78" s="111">
        <f>IF(RES_hhdet_tes!U78=0,"",RES_hhdet_tes!U78/RES_hhdet_fec!U78)</f>
        <v>0.60189006114189281</v>
      </c>
      <c r="V78" s="111">
        <f>IF(RES_hhdet_tes!V78=0,"",RES_hhdet_tes!V78/RES_hhdet_fec!V78)</f>
        <v>0.60509471564373085</v>
      </c>
      <c r="W78" s="111">
        <f>IF(RES_hhdet_tes!W78=0,"",RES_hhdet_tes!W78/RES_hhdet_fec!W78)</f>
        <v>0.60818214147838834</v>
      </c>
      <c r="X78" s="111">
        <f>IF(RES_hhdet_tes!X78=0,"",RES_hhdet_tes!X78/RES_hhdet_fec!X78)</f>
        <v>0.61119364531567333</v>
      </c>
      <c r="Y78" s="111">
        <f>IF(RES_hhdet_tes!Y78=0,"",RES_hhdet_tes!Y78/RES_hhdet_fec!Y78)</f>
        <v>0.61392213224846481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0.73978103670112372</v>
      </c>
      <c r="C79" s="45">
        <f>IF(RES_hhdet_tes!C79=0,"",RES_hhdet_tes!C79/RES_hhdet_fec!C79)</f>
        <v>0.74183991335134147</v>
      </c>
      <c r="D79" s="45">
        <f>IF(RES_hhdet_tes!D79=0,"",RES_hhdet_tes!D79/RES_hhdet_fec!D79)</f>
        <v>0.74482705154127682</v>
      </c>
      <c r="E79" s="45">
        <f>IF(RES_hhdet_tes!E79=0,"",RES_hhdet_tes!E79/RES_hhdet_fec!E79)</f>
        <v>0.74766638844286404</v>
      </c>
      <c r="F79" s="45">
        <f>IF(RES_hhdet_tes!F79=0,"",RES_hhdet_tes!F79/RES_hhdet_fec!F79)</f>
        <v>0.7504540477083359</v>
      </c>
      <c r="G79" s="45">
        <f>IF(RES_hhdet_tes!G79=0,"",RES_hhdet_tes!G79/RES_hhdet_fec!G79)</f>
        <v>0.75301649128195358</v>
      </c>
      <c r="H79" s="45">
        <f>IF(RES_hhdet_tes!H79=0,"",RES_hhdet_tes!H79/RES_hhdet_fec!H79)</f>
        <v>0.7556163462963027</v>
      </c>
      <c r="I79" s="45">
        <f>IF(RES_hhdet_tes!I79=0,"",RES_hhdet_tes!I79/RES_hhdet_fec!I79)</f>
        <v>0.75707063235410066</v>
      </c>
      <c r="J79" s="45">
        <f>IF(RES_hhdet_tes!J79=0,"",RES_hhdet_tes!J79/RES_hhdet_fec!J79)</f>
        <v>0.75788707265669786</v>
      </c>
      <c r="K79" s="45">
        <f>IF(RES_hhdet_tes!K79=0,"",RES_hhdet_tes!K79/RES_hhdet_fec!K79)</f>
        <v>0.75915983078037264</v>
      </c>
      <c r="L79" s="45">
        <f>IF(RES_hhdet_tes!L79=0,"",RES_hhdet_tes!L79/RES_hhdet_fec!L79)</f>
        <v>0.76207902398621097</v>
      </c>
      <c r="M79" s="45">
        <f>IF(RES_hhdet_tes!M79=0,"",RES_hhdet_tes!M79/RES_hhdet_fec!M79)</f>
        <v>0.76339385178023789</v>
      </c>
      <c r="N79" s="45">
        <f>IF(RES_hhdet_tes!N79=0,"",RES_hhdet_tes!N79/RES_hhdet_fec!N79)</f>
        <v>0.76742928450435333</v>
      </c>
      <c r="O79" s="45">
        <f>IF(RES_hhdet_tes!O79=0,"",RES_hhdet_tes!O79/RES_hhdet_fec!O79)</f>
        <v>0.76929886085830401</v>
      </c>
      <c r="P79" s="45">
        <f>IF(RES_hhdet_tes!P79=0,"",RES_hhdet_tes!P79/RES_hhdet_fec!P79)</f>
        <v>0.77248106671444494</v>
      </c>
      <c r="Q79" s="45">
        <f>IF(RES_hhdet_tes!Q79=0,"",RES_hhdet_tes!Q79/RES_hhdet_fec!Q79)</f>
        <v>0.77633234056265554</v>
      </c>
      <c r="R79" s="45">
        <f>IF(RES_hhdet_tes!R79=0,"",RES_hhdet_tes!R79/RES_hhdet_fec!R79)</f>
        <v>0.7809243783906149</v>
      </c>
      <c r="S79" s="45">
        <f>IF(RES_hhdet_tes!S79=0,"",RES_hhdet_tes!S79/RES_hhdet_fec!S79)</f>
        <v>0.78733056431209747</v>
      </c>
      <c r="T79" s="45">
        <f>IF(RES_hhdet_tes!T79=0,"",RES_hhdet_tes!T79/RES_hhdet_fec!T79)</f>
        <v>0.79627544178045151</v>
      </c>
      <c r="U79" s="45">
        <f>IF(RES_hhdet_tes!U79=0,"",RES_hhdet_tes!U79/RES_hhdet_fec!U79)</f>
        <v>0.813518414919986</v>
      </c>
      <c r="V79" s="45">
        <f>IF(RES_hhdet_tes!V79=0,"",RES_hhdet_tes!V79/RES_hhdet_fec!V79)</f>
        <v>0.8329311564940679</v>
      </c>
      <c r="W79" s="45">
        <f>IF(RES_hhdet_tes!W79=0,"",RES_hhdet_tes!W79/RES_hhdet_fec!W79)</f>
        <v>0.84119847497126998</v>
      </c>
      <c r="X79" s="45">
        <f>IF(RES_hhdet_tes!X79=0,"",RES_hhdet_tes!X79/RES_hhdet_fec!X79)</f>
        <v>0.85505547824041017</v>
      </c>
      <c r="Y79" s="45">
        <f>IF(RES_hhdet_tes!Y79=0,"",RES_hhdet_tes!Y79/RES_hhdet_fec!Y79)</f>
        <v>0.86736482565673889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0.44623907934771923</v>
      </c>
      <c r="C81" s="119">
        <f>IF(RES_hhdet_tes!C81=0,"",RES_hhdet_tes!C81/RES_hhdet_fec!C81)</f>
        <v>0.453622906843552</v>
      </c>
      <c r="D81" s="119">
        <f>IF(RES_hhdet_tes!D81=0,"",RES_hhdet_tes!D81/RES_hhdet_fec!D81)</f>
        <v>0.46400559089518262</v>
      </c>
      <c r="E81" s="119">
        <f>IF(RES_hhdet_tes!E81=0,"",RES_hhdet_tes!E81/RES_hhdet_fec!E81)</f>
        <v>0.47544474641200579</v>
      </c>
      <c r="F81" s="119">
        <f>IF(RES_hhdet_tes!F81=0,"",RES_hhdet_tes!F81/RES_hhdet_fec!F81)</f>
        <v>0.48823717831164698</v>
      </c>
      <c r="G81" s="119">
        <f>IF(RES_hhdet_tes!G81=0,"",RES_hhdet_tes!G81/RES_hhdet_fec!G81)</f>
        <v>0.50046648674679106</v>
      </c>
      <c r="H81" s="119">
        <f>IF(RES_hhdet_tes!H81=0,"",RES_hhdet_tes!H81/RES_hhdet_fec!H81)</f>
        <v>0.51120274700541291</v>
      </c>
      <c r="I81" s="119">
        <f>IF(RES_hhdet_tes!I81=0,"",RES_hhdet_tes!I81/RES_hhdet_fec!I81)</f>
        <v>0.5244413039574759</v>
      </c>
      <c r="J81" s="119">
        <f>IF(RES_hhdet_tes!J81=0,"",RES_hhdet_tes!J81/RES_hhdet_fec!J81)</f>
        <v>0.54004740114948679</v>
      </c>
      <c r="K81" s="119">
        <f>IF(RES_hhdet_tes!K81=0,"",RES_hhdet_tes!K81/RES_hhdet_fec!K81)</f>
        <v>0.55404497914932427</v>
      </c>
      <c r="L81" s="119">
        <f>IF(RES_hhdet_tes!L81=0,"",RES_hhdet_tes!L81/RES_hhdet_fec!L81)</f>
        <v>0.57195410644009903</v>
      </c>
      <c r="M81" s="119">
        <f>IF(RES_hhdet_tes!M81=0,"",RES_hhdet_tes!M81/RES_hhdet_fec!M81)</f>
        <v>0.58953337536677131</v>
      </c>
      <c r="N81" s="119">
        <f>IF(RES_hhdet_tes!N81=0,"",RES_hhdet_tes!N81/RES_hhdet_fec!N81)</f>
        <v>0.61210744391723249</v>
      </c>
      <c r="O81" s="119">
        <f>IF(RES_hhdet_tes!O81=0,"",RES_hhdet_tes!O81/RES_hhdet_fec!O81)</f>
        <v>0.63304870085498322</v>
      </c>
      <c r="P81" s="119">
        <f>IF(RES_hhdet_tes!P81=0,"",RES_hhdet_tes!P81/RES_hhdet_fec!P81)</f>
        <v>0.63741308793301776</v>
      </c>
      <c r="Q81" s="119">
        <f>IF(RES_hhdet_tes!Q81=0,"",RES_hhdet_tes!Q81/RES_hhdet_fec!Q81)</f>
        <v>0.64404878003558963</v>
      </c>
      <c r="R81" s="119">
        <f>IF(RES_hhdet_tes!R81=0,"",RES_hhdet_tes!R81/RES_hhdet_fec!R81)</f>
        <v>0.65174369051775338</v>
      </c>
      <c r="S81" s="119">
        <f>IF(RES_hhdet_tes!S81=0,"",RES_hhdet_tes!S81/RES_hhdet_fec!S81)</f>
        <v>0.66239376462046617</v>
      </c>
      <c r="T81" s="119">
        <f>IF(RES_hhdet_tes!T81=0,"",RES_hhdet_tes!T81/RES_hhdet_fec!T81)</f>
        <v>0.67477186543346734</v>
      </c>
      <c r="U81" s="119">
        <f>IF(RES_hhdet_tes!U81=0,"",RES_hhdet_tes!U81/RES_hhdet_fec!U81)</f>
        <v>0.68601864610481955</v>
      </c>
      <c r="V81" s="119">
        <f>IF(RES_hhdet_tes!V81=0,"",RES_hhdet_tes!V81/RES_hhdet_fec!V81)</f>
        <v>0.69708755362701702</v>
      </c>
      <c r="W81" s="119">
        <f>IF(RES_hhdet_tes!W81=0,"",RES_hhdet_tes!W81/RES_hhdet_fec!W81)</f>
        <v>0.70785368010640937</v>
      </c>
      <c r="X81" s="119">
        <f>IF(RES_hhdet_tes!X81=0,"",RES_hhdet_tes!X81/RES_hhdet_fec!X81)</f>
        <v>0.71885994276442</v>
      </c>
      <c r="Y81" s="119">
        <f>IF(RES_hhdet_tes!Y81=0,"",RES_hhdet_tes!Y81/RES_hhdet_fec!Y81)</f>
        <v>0.73087020883892939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0.43818331355756207</v>
      </c>
      <c r="C82" s="124">
        <f>IF(RES_hhdet_tes!C82=0,"",RES_hhdet_tes!C82/RES_hhdet_fec!C82)</f>
        <v>0.44624760321406282</v>
      </c>
      <c r="D82" s="124">
        <f>IF(RES_hhdet_tes!D82=0,"",RES_hhdet_tes!D82/RES_hhdet_fec!D82)</f>
        <v>0.4561389221404003</v>
      </c>
      <c r="E82" s="124">
        <f>IF(RES_hhdet_tes!E82=0,"",RES_hhdet_tes!E82/RES_hhdet_fec!E82)</f>
        <v>0.46751828722360128</v>
      </c>
      <c r="F82" s="124">
        <f>IF(RES_hhdet_tes!F82=0,"",RES_hhdet_tes!F82/RES_hhdet_fec!F82)</f>
        <v>0.48045541909702866</v>
      </c>
      <c r="G82" s="124">
        <f>IF(RES_hhdet_tes!G82=0,"",RES_hhdet_tes!G82/RES_hhdet_fec!G82)</f>
        <v>0.49301692780499418</v>
      </c>
      <c r="H82" s="124">
        <f>IF(RES_hhdet_tes!H82=0,"",RES_hhdet_tes!H82/RES_hhdet_fec!H82)</f>
        <v>0.50323511922370812</v>
      </c>
      <c r="I82" s="124">
        <f>IF(RES_hhdet_tes!I82=0,"",RES_hhdet_tes!I82/RES_hhdet_fec!I82)</f>
        <v>0.51670294691338226</v>
      </c>
      <c r="J82" s="124">
        <f>IF(RES_hhdet_tes!J82=0,"",RES_hhdet_tes!J82/RES_hhdet_fec!J82)</f>
        <v>0.53120424267919408</v>
      </c>
      <c r="K82" s="124">
        <f>IF(RES_hhdet_tes!K82=0,"",RES_hhdet_tes!K82/RES_hhdet_fec!K82)</f>
        <v>0.54707622534353506</v>
      </c>
      <c r="L82" s="124">
        <f>IF(RES_hhdet_tes!L82=0,"",RES_hhdet_tes!L82/RES_hhdet_fec!L82)</f>
        <v>0.56364673649414254</v>
      </c>
      <c r="M82" s="124">
        <f>IF(RES_hhdet_tes!M82=0,"",RES_hhdet_tes!M82/RES_hhdet_fec!M82)</f>
        <v>0.58262604830650211</v>
      </c>
      <c r="N82" s="124">
        <f>IF(RES_hhdet_tes!N82=0,"",RES_hhdet_tes!N82/RES_hhdet_fec!N82)</f>
        <v>0.60582048932637733</v>
      </c>
      <c r="O82" s="124">
        <f>IF(RES_hhdet_tes!O82=0,"",RES_hhdet_tes!O82/RES_hhdet_fec!O82)</f>
        <v>0.6272948753469636</v>
      </c>
      <c r="P82" s="124">
        <f>IF(RES_hhdet_tes!P82=0,"",RES_hhdet_tes!P82/RES_hhdet_fec!P82)</f>
        <v>0.63163776953931217</v>
      </c>
      <c r="Q82" s="124">
        <f>IF(RES_hhdet_tes!Q82=0,"",RES_hhdet_tes!Q82/RES_hhdet_fec!Q82)</f>
        <v>0.6371414741087853</v>
      </c>
      <c r="R82" s="124">
        <f>IF(RES_hhdet_tes!R82=0,"",RES_hhdet_tes!R82/RES_hhdet_fec!R82)</f>
        <v>0.64450831924527563</v>
      </c>
      <c r="S82" s="124">
        <f>IF(RES_hhdet_tes!S82=0,"",RES_hhdet_tes!S82/RES_hhdet_fec!S82)</f>
        <v>0.65666586663029658</v>
      </c>
      <c r="T82" s="124">
        <f>IF(RES_hhdet_tes!T82=0,"",RES_hhdet_tes!T82/RES_hhdet_fec!T82)</f>
        <v>0.6695221721760215</v>
      </c>
      <c r="U82" s="124">
        <f>IF(RES_hhdet_tes!U82=0,"",RES_hhdet_tes!U82/RES_hhdet_fec!U82)</f>
        <v>0.68131646712181115</v>
      </c>
      <c r="V82" s="124">
        <f>IF(RES_hhdet_tes!V82=0,"",RES_hhdet_tes!V82/RES_hhdet_fec!V82)</f>
        <v>0.69170216512966609</v>
      </c>
      <c r="W82" s="124">
        <f>IF(RES_hhdet_tes!W82=0,"",RES_hhdet_tes!W82/RES_hhdet_fec!W82)</f>
        <v>0.7024565178567107</v>
      </c>
      <c r="X82" s="124">
        <f>IF(RES_hhdet_tes!X82=0,"",RES_hhdet_tes!X82/RES_hhdet_fec!X82)</f>
        <v>0.71404440114402945</v>
      </c>
      <c r="Y82" s="124">
        <f>IF(RES_hhdet_tes!Y82=0,"",RES_hhdet_tes!Y82/RES_hhdet_fec!Y82)</f>
        <v>0.72695038701382253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0.43592428676162431</v>
      </c>
      <c r="C83" s="111">
        <f>IF(RES_hhdet_tes!C83=0,"",RES_hhdet_tes!C83/RES_hhdet_fec!C83)</f>
        <v>0.44401854192967871</v>
      </c>
      <c r="D83" s="111">
        <f>IF(RES_hhdet_tes!D83=0,"",RES_hhdet_tes!D83/RES_hhdet_fec!D83)</f>
        <v>0.45397101920118904</v>
      </c>
      <c r="E83" s="111">
        <f>IF(RES_hhdet_tes!E83=0,"",RES_hhdet_tes!E83/RES_hhdet_fec!E83)</f>
        <v>0.465381966582958</v>
      </c>
      <c r="F83" s="111">
        <f>IF(RES_hhdet_tes!F83=0,"",RES_hhdet_tes!F83/RES_hhdet_fec!F83)</f>
        <v>0.47836920474225747</v>
      </c>
      <c r="G83" s="111">
        <f>IF(RES_hhdet_tes!G83=0,"",RES_hhdet_tes!G83/RES_hhdet_fec!G83)</f>
        <v>0.49095657953237881</v>
      </c>
      <c r="H83" s="111">
        <f>IF(RES_hhdet_tes!H83=0,"",RES_hhdet_tes!H83/RES_hhdet_fec!H83)</f>
        <v>0.50121298933367864</v>
      </c>
      <c r="I83" s="111">
        <f>IF(RES_hhdet_tes!I83=0,"",RES_hhdet_tes!I83/RES_hhdet_fec!I83)</f>
        <v>0.51472483533414937</v>
      </c>
      <c r="J83" s="111">
        <f>IF(RES_hhdet_tes!J83=0,"",RES_hhdet_tes!J83/RES_hhdet_fec!J83)</f>
        <v>0.52924631856301874</v>
      </c>
      <c r="K83" s="111">
        <f>IF(RES_hhdet_tes!K83=0,"",RES_hhdet_tes!K83/RES_hhdet_fec!K83)</f>
        <v>0.54513866771093078</v>
      </c>
      <c r="L83" s="111">
        <f>IF(RES_hhdet_tes!L83=0,"",RES_hhdet_tes!L83/RES_hhdet_fec!L83)</f>
        <v>0.56180387776059648</v>
      </c>
      <c r="M83" s="111">
        <f>IF(RES_hhdet_tes!M83=0,"",RES_hhdet_tes!M83/RES_hhdet_fec!M83)</f>
        <v>0.58079683656710801</v>
      </c>
      <c r="N83" s="111">
        <f>IF(RES_hhdet_tes!N83=0,"",RES_hhdet_tes!N83/RES_hhdet_fec!N83)</f>
        <v>0.60403731707310471</v>
      </c>
      <c r="O83" s="111">
        <f>IF(RES_hhdet_tes!O83=0,"",RES_hhdet_tes!O83/RES_hhdet_fec!O83)</f>
        <v>0.62556480122990776</v>
      </c>
      <c r="P83" s="111">
        <f>IF(RES_hhdet_tes!P83=0,"",RES_hhdet_tes!P83/RES_hhdet_fec!P83)</f>
        <v>0.62993495513668885</v>
      </c>
      <c r="Q83" s="111">
        <f>IF(RES_hhdet_tes!Q83=0,"",RES_hhdet_tes!Q83/RES_hhdet_fec!Q83)</f>
        <v>0.63546674754312471</v>
      </c>
      <c r="R83" s="111">
        <f>IF(RES_hhdet_tes!R83=0,"",RES_hhdet_tes!R83/RES_hhdet_fec!R83)</f>
        <v>0.64286601143515965</v>
      </c>
      <c r="S83" s="111">
        <f>IF(RES_hhdet_tes!S83=0,"",RES_hhdet_tes!S83/RES_hhdet_fec!S83)</f>
        <v>0.65506982150994764</v>
      </c>
      <c r="T83" s="111">
        <f>IF(RES_hhdet_tes!T83=0,"",RES_hhdet_tes!T83/RES_hhdet_fec!T83)</f>
        <v>0.66796427538856185</v>
      </c>
      <c r="U83" s="111">
        <f>IF(RES_hhdet_tes!U83=0,"",RES_hhdet_tes!U83/RES_hhdet_fec!U83)</f>
        <v>0.67979024637913343</v>
      </c>
      <c r="V83" s="111">
        <f>IF(RES_hhdet_tes!V83=0,"",RES_hhdet_tes!V83/RES_hhdet_fec!V83)</f>
        <v>0.6902017614568311</v>
      </c>
      <c r="W83" s="111">
        <f>IF(RES_hhdet_tes!W83=0,"",RES_hhdet_tes!W83/RES_hhdet_fec!W83)</f>
        <v>0.70099386463247715</v>
      </c>
      <c r="X83" s="111">
        <f>IF(RES_hhdet_tes!X83=0,"",RES_hhdet_tes!X83/RES_hhdet_fec!X83)</f>
        <v>0.71261196274009575</v>
      </c>
      <c r="Y83" s="111">
        <f>IF(RES_hhdet_tes!Y83=0,"",RES_hhdet_tes!Y83/RES_hhdet_fec!Y83)</f>
        <v>0.72553692650934354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2.0035364247184861</v>
      </c>
      <c r="C85" s="124">
        <f>IF(RES_hhdet_tes!C85=0,"",RES_hhdet_tes!C85/RES_hhdet_fec!C85)</f>
        <v>2.099571799940517</v>
      </c>
      <c r="D85" s="124">
        <f>IF(RES_hhdet_tes!D85=0,"",RES_hhdet_tes!D85/RES_hhdet_fec!D85)</f>
        <v>2.2565934921346686</v>
      </c>
      <c r="E85" s="124">
        <f>IF(RES_hhdet_tes!E85=0,"",RES_hhdet_tes!E85/RES_hhdet_fec!E85)</f>
        <v>2.5708160259425417</v>
      </c>
      <c r="F85" s="124">
        <f>IF(RES_hhdet_tes!F85=0,"",RES_hhdet_tes!F85/RES_hhdet_fec!F85)</f>
        <v>2.838137383184602</v>
      </c>
      <c r="G85" s="124">
        <f>IF(RES_hhdet_tes!G85=0,"",RES_hhdet_tes!G85/RES_hhdet_fec!G85)</f>
        <v>3.0102679145488747</v>
      </c>
      <c r="H85" s="124">
        <f>IF(RES_hhdet_tes!H85=0,"",RES_hhdet_tes!H85/RES_hhdet_fec!H85)</f>
        <v>3.2092149219847377</v>
      </c>
      <c r="I85" s="124">
        <f>IF(RES_hhdet_tes!I85=0,"",RES_hhdet_tes!I85/RES_hhdet_fec!I85)</f>
        <v>3.3057864594252142</v>
      </c>
      <c r="J85" s="124">
        <f>IF(RES_hhdet_tes!J85=0,"",RES_hhdet_tes!J85/RES_hhdet_fec!J85)</f>
        <v>3.3906090622677252</v>
      </c>
      <c r="K85" s="124">
        <f>IF(RES_hhdet_tes!K85=0,"",RES_hhdet_tes!K85/RES_hhdet_fec!K85)</f>
        <v>3.4617411507942335</v>
      </c>
      <c r="L85" s="124">
        <f>IF(RES_hhdet_tes!L85=0,"",RES_hhdet_tes!L85/RES_hhdet_fec!L85)</f>
        <v>3.5433454554276511</v>
      </c>
      <c r="M85" s="124">
        <f>IF(RES_hhdet_tes!M85=0,"",RES_hhdet_tes!M85/RES_hhdet_fec!M85)</f>
        <v>3.6468482025184992</v>
      </c>
      <c r="N85" s="124">
        <f>IF(RES_hhdet_tes!N85=0,"",RES_hhdet_tes!N85/RES_hhdet_fec!N85)</f>
        <v>3.7751327903028704</v>
      </c>
      <c r="O85" s="124">
        <f>IF(RES_hhdet_tes!O85=0,"",RES_hhdet_tes!O85/RES_hhdet_fec!O85)</f>
        <v>3.9497015132135993</v>
      </c>
      <c r="P85" s="124">
        <f>IF(RES_hhdet_tes!P85=0,"",RES_hhdet_tes!P85/RES_hhdet_fec!P85)</f>
        <v>4.131771483019997</v>
      </c>
      <c r="Q85" s="124">
        <f>IF(RES_hhdet_tes!Q85=0,"",RES_hhdet_tes!Q85/RES_hhdet_fec!Q85)</f>
        <v>4.3079122657595184</v>
      </c>
      <c r="R85" s="124">
        <f>IF(RES_hhdet_tes!R85=0,"",RES_hhdet_tes!R85/RES_hhdet_fec!R85)</f>
        <v>4.4691413936071314</v>
      </c>
      <c r="S85" s="124">
        <f>IF(RES_hhdet_tes!S85=0,"",RES_hhdet_tes!S85/RES_hhdet_fec!S85)</f>
        <v>4.6009883410228962</v>
      </c>
      <c r="T85" s="124">
        <f>IF(RES_hhdet_tes!T85=0,"",RES_hhdet_tes!T85/RES_hhdet_fec!T85)</f>
        <v>4.699112634886693</v>
      </c>
      <c r="U85" s="124">
        <f>IF(RES_hhdet_tes!U85=0,"",RES_hhdet_tes!U85/RES_hhdet_fec!U85)</f>
        <v>4.7745698203880131</v>
      </c>
      <c r="V85" s="124">
        <f>IF(RES_hhdet_tes!V85=0,"",RES_hhdet_tes!V85/RES_hhdet_fec!V85)</f>
        <v>4.8335748218803296</v>
      </c>
      <c r="W85" s="124">
        <f>IF(RES_hhdet_tes!W85=0,"",RES_hhdet_tes!W85/RES_hhdet_fec!W85)</f>
        <v>4.8729037946367448</v>
      </c>
      <c r="X85" s="124">
        <f>IF(RES_hhdet_tes!X85=0,"",RES_hhdet_tes!X85/RES_hhdet_fec!X85)</f>
        <v>4.9128428207251442</v>
      </c>
      <c r="Y85" s="124">
        <f>IF(RES_hhdet_tes!Y85=0,"",RES_hhdet_tes!Y85/RES_hhdet_fec!Y85)</f>
        <v>4.9288142520800502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2.0035364247184861</v>
      </c>
      <c r="C86" s="111">
        <f>IF(RES_hhdet_tes!C86=0,"",RES_hhdet_tes!C86/RES_hhdet_fec!C86)</f>
        <v>2.099571799940517</v>
      </c>
      <c r="D86" s="111">
        <f>IF(RES_hhdet_tes!D86=0,"",RES_hhdet_tes!D86/RES_hhdet_fec!D86)</f>
        <v>2.2565934921346686</v>
      </c>
      <c r="E86" s="111">
        <f>IF(RES_hhdet_tes!E86=0,"",RES_hhdet_tes!E86/RES_hhdet_fec!E86)</f>
        <v>2.5708160259425417</v>
      </c>
      <c r="F86" s="111">
        <f>IF(RES_hhdet_tes!F86=0,"",RES_hhdet_tes!F86/RES_hhdet_fec!F86)</f>
        <v>2.838137383184602</v>
      </c>
      <c r="G86" s="111">
        <f>IF(RES_hhdet_tes!G86=0,"",RES_hhdet_tes!G86/RES_hhdet_fec!G86)</f>
        <v>3.0102679145488747</v>
      </c>
      <c r="H86" s="111">
        <f>IF(RES_hhdet_tes!H86=0,"",RES_hhdet_tes!H86/RES_hhdet_fec!H86)</f>
        <v>3.2092149219847377</v>
      </c>
      <c r="I86" s="111">
        <f>IF(RES_hhdet_tes!I86=0,"",RES_hhdet_tes!I86/RES_hhdet_fec!I86)</f>
        <v>3.3057864594252142</v>
      </c>
      <c r="J86" s="111">
        <f>IF(RES_hhdet_tes!J86=0,"",RES_hhdet_tes!J86/RES_hhdet_fec!J86)</f>
        <v>3.3906090622677252</v>
      </c>
      <c r="K86" s="111">
        <f>IF(RES_hhdet_tes!K86=0,"",RES_hhdet_tes!K86/RES_hhdet_fec!K86)</f>
        <v>3.4617411507942335</v>
      </c>
      <c r="L86" s="111">
        <f>IF(RES_hhdet_tes!L86=0,"",RES_hhdet_tes!L86/RES_hhdet_fec!L86)</f>
        <v>3.5433454554276511</v>
      </c>
      <c r="M86" s="111">
        <f>IF(RES_hhdet_tes!M86=0,"",RES_hhdet_tes!M86/RES_hhdet_fec!M86)</f>
        <v>3.6468482025184992</v>
      </c>
      <c r="N86" s="111">
        <f>IF(RES_hhdet_tes!N86=0,"",RES_hhdet_tes!N86/RES_hhdet_fec!N86)</f>
        <v>3.7751327903028704</v>
      </c>
      <c r="O86" s="111">
        <f>IF(RES_hhdet_tes!O86=0,"",RES_hhdet_tes!O86/RES_hhdet_fec!O86)</f>
        <v>3.9497015132135993</v>
      </c>
      <c r="P86" s="111">
        <f>IF(RES_hhdet_tes!P86=0,"",RES_hhdet_tes!P86/RES_hhdet_fec!P86)</f>
        <v>4.131771483019997</v>
      </c>
      <c r="Q86" s="111">
        <f>IF(RES_hhdet_tes!Q86=0,"",RES_hhdet_tes!Q86/RES_hhdet_fec!Q86)</f>
        <v>4.3079122657595184</v>
      </c>
      <c r="R86" s="111">
        <f>IF(RES_hhdet_tes!R86=0,"",RES_hhdet_tes!R86/RES_hhdet_fec!R86)</f>
        <v>4.4691413936071314</v>
      </c>
      <c r="S86" s="111">
        <f>IF(RES_hhdet_tes!S86=0,"",RES_hhdet_tes!S86/RES_hhdet_fec!S86)</f>
        <v>4.6009883410228962</v>
      </c>
      <c r="T86" s="111">
        <f>IF(RES_hhdet_tes!T86=0,"",RES_hhdet_tes!T86/RES_hhdet_fec!T86)</f>
        <v>4.699112634886693</v>
      </c>
      <c r="U86" s="111">
        <f>IF(RES_hhdet_tes!U86=0,"",RES_hhdet_tes!U86/RES_hhdet_fec!U86)</f>
        <v>4.7745698203880131</v>
      </c>
      <c r="V86" s="111">
        <f>IF(RES_hhdet_tes!V86=0,"",RES_hhdet_tes!V86/RES_hhdet_fec!V86)</f>
        <v>4.8335748218803296</v>
      </c>
      <c r="W86" s="111">
        <f>IF(RES_hhdet_tes!W86=0,"",RES_hhdet_tes!W86/RES_hhdet_fec!W86)</f>
        <v>4.8729037946367448</v>
      </c>
      <c r="X86" s="111">
        <f>IF(RES_hhdet_tes!X86=0,"",RES_hhdet_tes!X86/RES_hhdet_fec!X86)</f>
        <v>4.9128428207251442</v>
      </c>
      <c r="Y86" s="111">
        <f>IF(RES_hhdet_tes!Y86=0,"",RES_hhdet_tes!Y86/RES_hhdet_fec!Y86)</f>
        <v>4.9288142520800502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0.46125188741208778</v>
      </c>
      <c r="C87" s="124">
        <f>IF(RES_hhdet_tes!C87=0,"",RES_hhdet_tes!C87/RES_hhdet_fec!C87)</f>
        <v>0.47011703895221468</v>
      </c>
      <c r="D87" s="124">
        <f>IF(RES_hhdet_tes!D87=0,"",RES_hhdet_tes!D87/RES_hhdet_fec!D87)</f>
        <v>0.48205360559381694</v>
      </c>
      <c r="E87" s="124">
        <f>IF(RES_hhdet_tes!E87=0,"",RES_hhdet_tes!E87/RES_hhdet_fec!E87)</f>
        <v>0.49624775971109675</v>
      </c>
      <c r="F87" s="124">
        <f>IF(RES_hhdet_tes!F87=0,"",RES_hhdet_tes!F87/RES_hhdet_fec!F87)</f>
        <v>0.50841949265732644</v>
      </c>
      <c r="G87" s="124">
        <f>IF(RES_hhdet_tes!G87=0,"",RES_hhdet_tes!G87/RES_hhdet_fec!G87)</f>
        <v>0.52150443657854206</v>
      </c>
      <c r="H87" s="124">
        <f>IF(RES_hhdet_tes!H87=0,"",RES_hhdet_tes!H87/RES_hhdet_fec!H87)</f>
        <v>0.5362699646683724</v>
      </c>
      <c r="I87" s="124">
        <f>IF(RES_hhdet_tes!I87=0,"",RES_hhdet_tes!I87/RES_hhdet_fec!I87)</f>
        <v>0.55116525795913984</v>
      </c>
      <c r="J87" s="124">
        <f>IF(RES_hhdet_tes!J87=0,"",RES_hhdet_tes!J87/RES_hhdet_fec!J87)</f>
        <v>0.57629073722919533</v>
      </c>
      <c r="K87" s="124">
        <f>IF(RES_hhdet_tes!K87=0,"",RES_hhdet_tes!K87/RES_hhdet_fec!K87)</f>
        <v>0.58714838305692896</v>
      </c>
      <c r="L87" s="124">
        <f>IF(RES_hhdet_tes!L87=0,"",RES_hhdet_tes!L87/RES_hhdet_fec!L87)</f>
        <v>0.60618374425970434</v>
      </c>
      <c r="M87" s="124">
        <f>IF(RES_hhdet_tes!M87=0,"",RES_hhdet_tes!M87/RES_hhdet_fec!M87)</f>
        <v>0.62827997964357973</v>
      </c>
      <c r="N87" s="124">
        <f>IF(RES_hhdet_tes!N87=0,"",RES_hhdet_tes!N87/RES_hhdet_fec!N87)</f>
        <v>0.65629230717810683</v>
      </c>
      <c r="O87" s="124">
        <f>IF(RES_hhdet_tes!O87=0,"",RES_hhdet_tes!O87/RES_hhdet_fec!O87)</f>
        <v>0.67907324934690405</v>
      </c>
      <c r="P87" s="124">
        <f>IF(RES_hhdet_tes!P87=0,"",RES_hhdet_tes!P87/RES_hhdet_fec!P87)</f>
        <v>0.68569523547900724</v>
      </c>
      <c r="Q87" s="124">
        <f>IF(RES_hhdet_tes!Q87=0,"",RES_hhdet_tes!Q87/RES_hhdet_fec!Q87)</f>
        <v>0.6934970248440695</v>
      </c>
      <c r="R87" s="124">
        <f>IF(RES_hhdet_tes!R87=0,"",RES_hhdet_tes!R87/RES_hhdet_fec!R87)</f>
        <v>0.70312370632746157</v>
      </c>
      <c r="S87" s="124">
        <f>IF(RES_hhdet_tes!S87=0,"",RES_hhdet_tes!S87/RES_hhdet_fec!S87)</f>
        <v>0.7164488798643952</v>
      </c>
      <c r="T87" s="124">
        <f>IF(RES_hhdet_tes!T87=0,"",RES_hhdet_tes!T87/RES_hhdet_fec!T87)</f>
        <v>0.73069924815196119</v>
      </c>
      <c r="U87" s="124">
        <f>IF(RES_hhdet_tes!U87=0,"",RES_hhdet_tes!U87/RES_hhdet_fec!U87)</f>
        <v>0.74313780813924346</v>
      </c>
      <c r="V87" s="124">
        <f>IF(RES_hhdet_tes!V87=0,"",RES_hhdet_tes!V87/RES_hhdet_fec!V87)</f>
        <v>0.75591431244723517</v>
      </c>
      <c r="W87" s="124">
        <f>IF(RES_hhdet_tes!W87=0,"",RES_hhdet_tes!W87/RES_hhdet_fec!W87)</f>
        <v>0.76817514210157223</v>
      </c>
      <c r="X87" s="124">
        <f>IF(RES_hhdet_tes!X87=0,"",RES_hhdet_tes!X87/RES_hhdet_fec!X87)</f>
        <v>0.78107246788054474</v>
      </c>
      <c r="Y87" s="124">
        <f>IF(RES_hhdet_tes!Y87=0,"",RES_hhdet_tes!Y87/RES_hhdet_fec!Y87)</f>
        <v>0.79630954468157533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0.45241148758859595</v>
      </c>
      <c r="C88" s="111">
        <f>IF(RES_hhdet_tes!C88=0,"",RES_hhdet_tes!C88/RES_hhdet_fec!C88)</f>
        <v>0.45902167518506087</v>
      </c>
      <c r="D88" s="111">
        <f>IF(RES_hhdet_tes!D88=0,"",RES_hhdet_tes!D88/RES_hhdet_fec!D88)</f>
        <v>0.46591494092610763</v>
      </c>
      <c r="E88" s="111">
        <f>IF(RES_hhdet_tes!E88=0,"",RES_hhdet_tes!E88/RES_hhdet_fec!E88)</f>
        <v>0.47473572582154805</v>
      </c>
      <c r="F88" s="111">
        <f>IF(RES_hhdet_tes!F88=0,"",RES_hhdet_tes!F88/RES_hhdet_fec!F88)</f>
        <v>0.48497028654209162</v>
      </c>
      <c r="G88" s="111">
        <f>IF(RES_hhdet_tes!G88=0,"",RES_hhdet_tes!G88/RES_hhdet_fec!G88)</f>
        <v>0.49404379052974273</v>
      </c>
      <c r="H88" s="111">
        <f>IF(RES_hhdet_tes!H88=0,"",RES_hhdet_tes!H88/RES_hhdet_fec!H88)</f>
        <v>0.50082978429370806</v>
      </c>
      <c r="I88" s="111">
        <f>IF(RES_hhdet_tes!I88=0,"",RES_hhdet_tes!I88/RES_hhdet_fec!I88)</f>
        <v>0.51609667328616826</v>
      </c>
      <c r="J88" s="111">
        <f>IF(RES_hhdet_tes!J88=0,"",RES_hhdet_tes!J88/RES_hhdet_fec!J88)</f>
        <v>0.53582043983416527</v>
      </c>
      <c r="K88" s="111">
        <f>IF(RES_hhdet_tes!K88=0,"",RES_hhdet_tes!K88/RES_hhdet_fec!K88)</f>
        <v>0.55935078091570356</v>
      </c>
      <c r="L88" s="111">
        <f>IF(RES_hhdet_tes!L88=0,"",RES_hhdet_tes!L88/RES_hhdet_fec!L88)</f>
        <v>0.58657984291045351</v>
      </c>
      <c r="M88" s="111">
        <f>IF(RES_hhdet_tes!M88=0,"",RES_hhdet_tes!M88/RES_hhdet_fec!M88)</f>
        <v>0.62077173989167522</v>
      </c>
      <c r="N88" s="111">
        <f>IF(RES_hhdet_tes!N88=0,"",RES_hhdet_tes!N88/RES_hhdet_fec!N88)</f>
        <v>0.65508930625795103</v>
      </c>
      <c r="O88" s="111">
        <f>IF(RES_hhdet_tes!O88=0,"",RES_hhdet_tes!O88/RES_hhdet_fec!O88)</f>
        <v>0.68213534932614117</v>
      </c>
      <c r="P88" s="111">
        <f>IF(RES_hhdet_tes!P88=0,"",RES_hhdet_tes!P88/RES_hhdet_fec!P88)</f>
        <v>0.68658260000191573</v>
      </c>
      <c r="Q88" s="111">
        <f>IF(RES_hhdet_tes!Q88=0,"",RES_hhdet_tes!Q88/RES_hhdet_fec!Q88)</f>
        <v>0.69315338060592302</v>
      </c>
      <c r="R88" s="111">
        <f>IF(RES_hhdet_tes!R88=0,"",RES_hhdet_tes!R88/RES_hhdet_fec!R88)</f>
        <v>0.70163598690853701</v>
      </c>
      <c r="S88" s="111">
        <f>IF(RES_hhdet_tes!S88=0,"",RES_hhdet_tes!S88/RES_hhdet_fec!S88)</f>
        <v>0.71613859781849976</v>
      </c>
      <c r="T88" s="111">
        <f>IF(RES_hhdet_tes!T88=0,"",RES_hhdet_tes!T88/RES_hhdet_fec!T88)</f>
        <v>0.73241551480167444</v>
      </c>
      <c r="U88" s="111">
        <f>IF(RES_hhdet_tes!U88=0,"",RES_hhdet_tes!U88/RES_hhdet_fec!U88)</f>
        <v>0.74552168052664147</v>
      </c>
      <c r="V88" s="111">
        <f>IF(RES_hhdet_tes!V88=0,"",RES_hhdet_tes!V88/RES_hhdet_fec!V88)</f>
        <v>0.75648603103843215</v>
      </c>
      <c r="W88" s="111">
        <f>IF(RES_hhdet_tes!W88=0,"",RES_hhdet_tes!W88/RES_hhdet_fec!W88)</f>
        <v>0.76615191299520291</v>
      </c>
      <c r="X88" s="111">
        <f>IF(RES_hhdet_tes!X88=0,"",RES_hhdet_tes!X88/RES_hhdet_fec!X88)</f>
        <v>0.77767493887123273</v>
      </c>
      <c r="Y88" s="111">
        <f>IF(RES_hhdet_tes!Y88=0,"",RES_hhdet_tes!Y88/RES_hhdet_fec!Y88)</f>
        <v>0.79329649929716217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X89" s="111" t="str">
        <f>IF(RES_hhdet_tes!X89=0,"",RES_hhdet_tes!X89/RES_hhdet_fec!X89)</f>
        <v/>
      </c>
      <c r="Y89" s="111" t="str">
        <f>IF(RES_hhdet_tes!Y89=0,"",RES_hhdet_tes!Y89/RES_hhdet_fec!Y89)</f>
        <v/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X90" s="112" t="str">
        <f>IF(RES_hhdet_tes!X90=0,"",RES_hhdet_tes!X90/RES_hhdet_fec!X90)</f>
        <v/>
      </c>
      <c r="Y90" s="112" t="str">
        <f>IF(RES_hhdet_tes!Y90=0,"",RES_hhdet_tes!Y90/RES_hhdet_fec!Y90)</f>
        <v/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X91" s="113" t="str">
        <f>IF(RES_hhdet_tes!X91=0,"",RES_hhdet_tes!X91/RES_hhdet_fec!X91)</f>
        <v/>
      </c>
      <c r="Y91" s="113" t="str">
        <f>IF(RES_hhdet_tes!Y91=0,"",RES_hhdet_tes!Y91/RES_hhdet_fec!Y91)</f>
        <v/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0.5547534899077331</v>
      </c>
      <c r="C92" s="112">
        <f>IF(RES_hhdet_tes!C92=0,"",RES_hhdet_tes!C92/RES_hhdet_fec!C92)</f>
        <v>0.55995561370290425</v>
      </c>
      <c r="D92" s="112">
        <f>IF(RES_hhdet_tes!D92=0,"",RES_hhdet_tes!D92/RES_hhdet_fec!D92)</f>
        <v>0.56365958402244121</v>
      </c>
      <c r="E92" s="112">
        <f>IF(RES_hhdet_tes!E92=0,"",RES_hhdet_tes!E92/RES_hhdet_fec!E92)</f>
        <v>0.56857234742783758</v>
      </c>
      <c r="F92" s="112">
        <f>IF(RES_hhdet_tes!F92=0,"",RES_hhdet_tes!F92/RES_hhdet_fec!F92)</f>
        <v>0.57456899825982588</v>
      </c>
      <c r="G92" s="112">
        <f>IF(RES_hhdet_tes!G92=0,"",RES_hhdet_tes!G92/RES_hhdet_fec!G92)</f>
        <v>0.58019062449657743</v>
      </c>
      <c r="H92" s="112">
        <f>IF(RES_hhdet_tes!H92=0,"",RES_hhdet_tes!H92/RES_hhdet_fec!H92)</f>
        <v>0.58575140993752484</v>
      </c>
      <c r="I92" s="112">
        <f>IF(RES_hhdet_tes!I92=0,"",RES_hhdet_tes!I92/RES_hhdet_fec!I92)</f>
        <v>0.58843139285868384</v>
      </c>
      <c r="J92" s="112">
        <f>IF(RES_hhdet_tes!J92=0,"",RES_hhdet_tes!J92/RES_hhdet_fec!J92)</f>
        <v>0.58959762743613198</v>
      </c>
      <c r="K92" s="112">
        <f>IF(RES_hhdet_tes!K92=0,"",RES_hhdet_tes!K92/RES_hhdet_fec!K92)</f>
        <v>0.59299854453291156</v>
      </c>
      <c r="L92" s="112">
        <f>IF(RES_hhdet_tes!L92=0,"",RES_hhdet_tes!L92/RES_hhdet_fec!L92)</f>
        <v>0.60055797107291842</v>
      </c>
      <c r="M92" s="112">
        <f>IF(RES_hhdet_tes!M92=0,"",RES_hhdet_tes!M92/RES_hhdet_fec!M92)</f>
        <v>0.60370699924782389</v>
      </c>
      <c r="N92" s="112">
        <f>IF(RES_hhdet_tes!N92=0,"",RES_hhdet_tes!N92/RES_hhdet_fec!N92)</f>
        <v>0.62010483585040987</v>
      </c>
      <c r="O92" s="112">
        <f>IF(RES_hhdet_tes!O92=0,"",RES_hhdet_tes!O92/RES_hhdet_fec!O92)</f>
        <v>0.64338493565372723</v>
      </c>
      <c r="P92" s="112">
        <f>IF(RES_hhdet_tes!P92=0,"",RES_hhdet_tes!P92/RES_hhdet_fec!P92)</f>
        <v>0.66662347465787397</v>
      </c>
      <c r="Q92" s="112">
        <f>IF(RES_hhdet_tes!Q92=0,"",RES_hhdet_tes!Q92/RES_hhdet_fec!Q92)</f>
        <v>0.67717584364705208</v>
      </c>
      <c r="R92" s="112">
        <f>IF(RES_hhdet_tes!R92=0,"",RES_hhdet_tes!R92/RES_hhdet_fec!R92)</f>
        <v>0.69320942453273171</v>
      </c>
      <c r="S92" s="112">
        <f>IF(RES_hhdet_tes!S92=0,"",RES_hhdet_tes!S92/RES_hhdet_fec!S92)</f>
        <v>0.7239579470282369</v>
      </c>
      <c r="T92" s="112">
        <f>IF(RES_hhdet_tes!T92=0,"",RES_hhdet_tes!T92/RES_hhdet_fec!T92)</f>
        <v>0.76043228372708338</v>
      </c>
      <c r="U92" s="112">
        <f>IF(RES_hhdet_tes!U92=0,"",RES_hhdet_tes!U92/RES_hhdet_fec!U92)</f>
        <v>0.78717246620450843</v>
      </c>
      <c r="V92" s="112">
        <f>IF(RES_hhdet_tes!V92=0,"",RES_hhdet_tes!V92/RES_hhdet_fec!V92)</f>
        <v>0.830900267271517</v>
      </c>
      <c r="W92" s="112">
        <f>IF(RES_hhdet_tes!W92=0,"",RES_hhdet_tes!W92/RES_hhdet_fec!W92)</f>
        <v>0.86835045741107564</v>
      </c>
      <c r="X92" s="112">
        <f>IF(RES_hhdet_tes!X92=0,"",RES_hhdet_tes!X92/RES_hhdet_fec!X92)</f>
        <v>0.88738153056142088</v>
      </c>
      <c r="Y92" s="112">
        <f>IF(RES_hhdet_tes!Y92=0,"",RES_hhdet_tes!Y92/RES_hhdet_fec!Y92)</f>
        <v>0.89698968969024473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0.62583632327045269</v>
      </c>
      <c r="C96" s="112">
        <f>IF(RES_hhdet_tes!C96=0,"",RES_hhdet_tes!C96/RES_hhdet_fec!C96)</f>
        <v>0.63263449306188047</v>
      </c>
      <c r="D96" s="112">
        <f>IF(RES_hhdet_tes!D96=0,"",RES_hhdet_tes!D96/RES_hhdet_fec!D96)</f>
        <v>0.6388068582540356</v>
      </c>
      <c r="E96" s="112">
        <f>IF(RES_hhdet_tes!E96=0,"",RES_hhdet_tes!E96/RES_hhdet_fec!E96)</f>
        <v>0.64259678235435846</v>
      </c>
      <c r="F96" s="112">
        <f>IF(RES_hhdet_tes!F96=0,"",RES_hhdet_tes!F96/RES_hhdet_fec!F96)</f>
        <v>0.64557597423174073</v>
      </c>
      <c r="G96" s="112">
        <f>IF(RES_hhdet_tes!G96=0,"",RES_hhdet_tes!G96/RES_hhdet_fec!G96)</f>
        <v>0.64808232761336237</v>
      </c>
      <c r="H96" s="112">
        <f>IF(RES_hhdet_tes!H96=0,"",RES_hhdet_tes!H96/RES_hhdet_fec!H96)</f>
        <v>0.65012123792960463</v>
      </c>
      <c r="I96" s="112">
        <f>IF(RES_hhdet_tes!I96=0,"",RES_hhdet_tes!I96/RES_hhdet_fec!I96)</f>
        <v>0.65139367735496767</v>
      </c>
      <c r="J96" s="112">
        <f>IF(RES_hhdet_tes!J96=0,"",RES_hhdet_tes!J96/RES_hhdet_fec!J96)</f>
        <v>0.65254244235076297</v>
      </c>
      <c r="K96" s="112">
        <f>IF(RES_hhdet_tes!K96=0,"",RES_hhdet_tes!K96/RES_hhdet_fec!K96)</f>
        <v>0.65428607710962383</v>
      </c>
      <c r="L96" s="112">
        <f>IF(RES_hhdet_tes!L96=0,"",RES_hhdet_tes!L96/RES_hhdet_fec!L96)</f>
        <v>0.65611511519038823</v>
      </c>
      <c r="M96" s="112">
        <f>IF(RES_hhdet_tes!M96=0,"",RES_hhdet_tes!M96/RES_hhdet_fec!M96)</f>
        <v>0.65729320557494453</v>
      </c>
      <c r="N96" s="112">
        <f>IF(RES_hhdet_tes!N96=0,"",RES_hhdet_tes!N96/RES_hhdet_fec!N96)</f>
        <v>0.66233627812400186</v>
      </c>
      <c r="O96" s="112">
        <f>IF(RES_hhdet_tes!O96=0,"",RES_hhdet_tes!O96/RES_hhdet_fec!O96)</f>
        <v>0.6700994926792323</v>
      </c>
      <c r="P96" s="112">
        <f>IF(RES_hhdet_tes!P96=0,"",RES_hhdet_tes!P96/RES_hhdet_fec!P96)</f>
        <v>0.6832905229676306</v>
      </c>
      <c r="Q96" s="112">
        <f>IF(RES_hhdet_tes!Q96=0,"",RES_hhdet_tes!Q96/RES_hhdet_fec!Q96)</f>
        <v>0.69466922822298138</v>
      </c>
      <c r="R96" s="112">
        <f>IF(RES_hhdet_tes!R96=0,"",RES_hhdet_tes!R96/RES_hhdet_fec!R96)</f>
        <v>0.70643946106897204</v>
      </c>
      <c r="S96" s="112">
        <f>IF(RES_hhdet_tes!S96=0,"",RES_hhdet_tes!S96/RES_hhdet_fec!S96)</f>
        <v>0.71721856095806691</v>
      </c>
      <c r="T96" s="112">
        <f>IF(RES_hhdet_tes!T96=0,"",RES_hhdet_tes!T96/RES_hhdet_fec!T96)</f>
        <v>0.72393209136249892</v>
      </c>
      <c r="U96" s="112">
        <f>IF(RES_hhdet_tes!U96=0,"",RES_hhdet_tes!U96/RES_hhdet_fec!U96)</f>
        <v>0.7331313486163048</v>
      </c>
      <c r="V96" s="112">
        <f>IF(RES_hhdet_tes!V96=0,"",RES_hhdet_tes!V96/RES_hhdet_fec!V96)</f>
        <v>0.75260533892460713</v>
      </c>
      <c r="W96" s="112">
        <f>IF(RES_hhdet_tes!W96=0,"",RES_hhdet_tes!W96/RES_hhdet_fec!W96)</f>
        <v>0.77110904711758377</v>
      </c>
      <c r="X96" s="112">
        <f>IF(RES_hhdet_tes!X96=0,"",RES_hhdet_tes!X96/RES_hhdet_fec!X96)</f>
        <v>0.78769673059628398</v>
      </c>
      <c r="Y96" s="112">
        <f>IF(RES_hhdet_tes!Y96=0,"",RES_hhdet_tes!Y96/RES_hhdet_fec!Y96)</f>
        <v>0.80024998659063673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X97" s="113" t="str">
        <f>IF(RES_hhdet_tes!X97=0,"",RES_hhdet_tes!X97/RES_hhdet_fec!X97)</f>
        <v/>
      </c>
      <c r="Y97" s="113" t="str">
        <f>IF(RES_hhdet_tes!Y97=0,"",RES_hhdet_tes!Y97/RES_hhdet_fec!Y97)</f>
        <v/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X98" s="111" t="str">
        <f>IF(RES_hhdet_tes!X98=0,"",RES_hhdet_tes!X98/RES_hhdet_fec!X98)</f>
        <v/>
      </c>
      <c r="Y98" s="111" t="str">
        <f>IF(RES_hhdet_tes!Y98=0,"",RES_hhdet_tes!Y98/RES_hhdet_fec!Y98)</f>
        <v/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X99" s="111" t="str">
        <f>IF(RES_hhdet_tes!X99=0,"",RES_hhdet_tes!X99/RES_hhdet_fec!X99)</f>
        <v/>
      </c>
      <c r="Y99" s="111" t="str">
        <f>IF(RES_hhdet_tes!Y99=0,"",RES_hhdet_tes!Y99/RES_hhdet_fec!Y99)</f>
        <v/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0.56654795252677681</v>
      </c>
      <c r="C100" s="124">
        <f>IF(RES_hhdet_tes!C100=0,"",RES_hhdet_tes!C100/RES_hhdet_fec!C100)</f>
        <v>0.56791567547002386</v>
      </c>
      <c r="D100" s="124">
        <f>IF(RES_hhdet_tes!D100=0,"",RES_hhdet_tes!D100/RES_hhdet_fec!D100)</f>
        <v>0.56954279606068026</v>
      </c>
      <c r="E100" s="124">
        <f>IF(RES_hhdet_tes!E100=0,"",RES_hhdet_tes!E100/RES_hhdet_fec!E100)</f>
        <v>0.57122406135579984</v>
      </c>
      <c r="F100" s="124">
        <f>IF(RES_hhdet_tes!F100=0,"",RES_hhdet_tes!F100/RES_hhdet_fec!F100)</f>
        <v>0.57366078572610746</v>
      </c>
      <c r="G100" s="124">
        <f>IF(RES_hhdet_tes!G100=0,"",RES_hhdet_tes!G100/RES_hhdet_fec!G100)</f>
        <v>0.57748399491804336</v>
      </c>
      <c r="H100" s="124">
        <f>IF(RES_hhdet_tes!H100=0,"",RES_hhdet_tes!H100/RES_hhdet_fec!H100)</f>
        <v>0.58310204155579615</v>
      </c>
      <c r="I100" s="124">
        <f>IF(RES_hhdet_tes!I100=0,"",RES_hhdet_tes!I100/RES_hhdet_fec!I100)</f>
        <v>0.5860508104117591</v>
      </c>
      <c r="J100" s="124">
        <f>IF(RES_hhdet_tes!J100=0,"",RES_hhdet_tes!J100/RES_hhdet_fec!J100)</f>
        <v>0.58929727341090177</v>
      </c>
      <c r="K100" s="124">
        <f>IF(RES_hhdet_tes!K100=0,"",RES_hhdet_tes!K100/RES_hhdet_fec!K100)</f>
        <v>0.58588188472623293</v>
      </c>
      <c r="L100" s="124">
        <f>IF(RES_hhdet_tes!L100=0,"",RES_hhdet_tes!L100/RES_hhdet_fec!L100)</f>
        <v>0.58767855829824123</v>
      </c>
      <c r="M100" s="124">
        <f>IF(RES_hhdet_tes!M100=0,"",RES_hhdet_tes!M100/RES_hhdet_fec!M100)</f>
        <v>0.58290640191332865</v>
      </c>
      <c r="N100" s="124">
        <f>IF(RES_hhdet_tes!N100=0,"",RES_hhdet_tes!N100/RES_hhdet_fec!N100)</f>
        <v>0.58242884167214537</v>
      </c>
      <c r="O100" s="124">
        <f>IF(RES_hhdet_tes!O100=0,"",RES_hhdet_tes!O100/RES_hhdet_fec!O100)</f>
        <v>0.58581915484289027</v>
      </c>
      <c r="P100" s="124">
        <f>IF(RES_hhdet_tes!P100=0,"",RES_hhdet_tes!P100/RES_hhdet_fec!P100)</f>
        <v>0.58578700740809331</v>
      </c>
      <c r="Q100" s="124">
        <f>IF(RES_hhdet_tes!Q100=0,"",RES_hhdet_tes!Q100/RES_hhdet_fec!Q100)</f>
        <v>0.59207717233416179</v>
      </c>
      <c r="R100" s="124">
        <f>IF(RES_hhdet_tes!R100=0,"",RES_hhdet_tes!R100/RES_hhdet_fec!R100)</f>
        <v>0.59334423344779619</v>
      </c>
      <c r="S100" s="124">
        <f>IF(RES_hhdet_tes!S100=0,"",RES_hhdet_tes!S100/RES_hhdet_fec!S100)</f>
        <v>0.5876004318707162</v>
      </c>
      <c r="T100" s="124">
        <f>IF(RES_hhdet_tes!T100=0,"",RES_hhdet_tes!T100/RES_hhdet_fec!T100)</f>
        <v>0.58773650366014252</v>
      </c>
      <c r="U100" s="124">
        <f>IF(RES_hhdet_tes!U100=0,"",RES_hhdet_tes!U100/RES_hhdet_fec!U100)</f>
        <v>0.58921612704869386</v>
      </c>
      <c r="V100" s="124">
        <f>IF(RES_hhdet_tes!V100=0,"",RES_hhdet_tes!V100/RES_hhdet_fec!V100)</f>
        <v>0.59367922057627309</v>
      </c>
      <c r="W100" s="124">
        <f>IF(RES_hhdet_tes!W100=0,"",RES_hhdet_tes!W100/RES_hhdet_fec!W100)</f>
        <v>0.59717230130477061</v>
      </c>
      <c r="X100" s="124">
        <f>IF(RES_hhdet_tes!X100=0,"",RES_hhdet_tes!X100/RES_hhdet_fec!X100)</f>
        <v>0.60184233306809098</v>
      </c>
      <c r="Y100" s="124">
        <f>IF(RES_hhdet_tes!Y100=0,"",RES_hhdet_tes!Y100/RES_hhdet_fec!Y100)</f>
        <v>0.60710955280076584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0.56615820878336565</v>
      </c>
      <c r="C101" s="111">
        <f>IF(RES_hhdet_tes!C101=0,"",RES_hhdet_tes!C101/RES_hhdet_fec!C101)</f>
        <v>0.56710853291180441</v>
      </c>
      <c r="D101" s="111">
        <f>IF(RES_hhdet_tes!D101=0,"",RES_hhdet_tes!D101/RES_hhdet_fec!D101)</f>
        <v>0.56814094870600385</v>
      </c>
      <c r="E101" s="111">
        <f>IF(RES_hhdet_tes!E101=0,"",RES_hhdet_tes!E101/RES_hhdet_fec!E101)</f>
        <v>0.5692149378344441</v>
      </c>
      <c r="F101" s="111">
        <f>IF(RES_hhdet_tes!F101=0,"",RES_hhdet_tes!F101/RES_hhdet_fec!F101)</f>
        <v>0.57026443041339181</v>
      </c>
      <c r="G101" s="111">
        <f>IF(RES_hhdet_tes!G101=0,"",RES_hhdet_tes!G101/RES_hhdet_fec!G101)</f>
        <v>0.57131304294680652</v>
      </c>
      <c r="H101" s="111">
        <f>IF(RES_hhdet_tes!H101=0,"",RES_hhdet_tes!H101/RES_hhdet_fec!H101)</f>
        <v>0.57242647961213355</v>
      </c>
      <c r="I101" s="111">
        <f>IF(RES_hhdet_tes!I101=0,"",RES_hhdet_tes!I101/RES_hhdet_fec!I101)</f>
        <v>0.57302569918712487</v>
      </c>
      <c r="J101" s="111">
        <f>IF(RES_hhdet_tes!J101=0,"",RES_hhdet_tes!J101/RES_hhdet_fec!J101)</f>
        <v>0.5732683354799385</v>
      </c>
      <c r="K101" s="111">
        <f>IF(RES_hhdet_tes!K101=0,"",RES_hhdet_tes!K101/RES_hhdet_fec!K101)</f>
        <v>0.57360750091347457</v>
      </c>
      <c r="L101" s="111">
        <f>IF(RES_hhdet_tes!L101=0,"",RES_hhdet_tes!L101/RES_hhdet_fec!L101)</f>
        <v>0.57393616324288954</v>
      </c>
      <c r="M101" s="111">
        <f>IF(RES_hhdet_tes!M101=0,"",RES_hhdet_tes!M101/RES_hhdet_fec!M101)</f>
        <v>0.57426001861004283</v>
      </c>
      <c r="N101" s="111">
        <f>IF(RES_hhdet_tes!N101=0,"",RES_hhdet_tes!N101/RES_hhdet_fec!N101)</f>
        <v>0.57451888537325058</v>
      </c>
      <c r="O101" s="111">
        <f>IF(RES_hhdet_tes!O101=0,"",RES_hhdet_tes!O101/RES_hhdet_fec!O101)</f>
        <v>0.57470070883502322</v>
      </c>
      <c r="P101" s="111">
        <f>IF(RES_hhdet_tes!P101=0,"",RES_hhdet_tes!P101/RES_hhdet_fec!P101)</f>
        <v>0.57481484338416045</v>
      </c>
      <c r="Q101" s="111">
        <f>IF(RES_hhdet_tes!Q101=0,"",RES_hhdet_tes!Q101/RES_hhdet_fec!Q101)</f>
        <v>0.57502403945014702</v>
      </c>
      <c r="R101" s="111">
        <f>IF(RES_hhdet_tes!R101=0,"",RES_hhdet_tes!R101/RES_hhdet_fec!R101)</f>
        <v>0.57570301601678353</v>
      </c>
      <c r="S101" s="111">
        <f>IF(RES_hhdet_tes!S101=0,"",RES_hhdet_tes!S101/RES_hhdet_fec!S101)</f>
        <v>0.57726508008200084</v>
      </c>
      <c r="T101" s="111">
        <f>IF(RES_hhdet_tes!T101=0,"",RES_hhdet_tes!T101/RES_hhdet_fec!T101)</f>
        <v>0.57909021380936643</v>
      </c>
      <c r="U101" s="111">
        <f>IF(RES_hhdet_tes!U101=0,"",RES_hhdet_tes!U101/RES_hhdet_fec!U101)</f>
        <v>0.58097023367042777</v>
      </c>
      <c r="V101" s="111">
        <f>IF(RES_hhdet_tes!V101=0,"",RES_hhdet_tes!V101/RES_hhdet_fec!V101)</f>
        <v>0.58271898105348963</v>
      </c>
      <c r="W101" s="111">
        <f>IF(RES_hhdet_tes!W101=0,"",RES_hhdet_tes!W101/RES_hhdet_fec!W101)</f>
        <v>0.58422687509041393</v>
      </c>
      <c r="X101" s="111">
        <f>IF(RES_hhdet_tes!X101=0,"",RES_hhdet_tes!X101/RES_hhdet_fec!X101)</f>
        <v>0.58568384343128077</v>
      </c>
      <c r="Y101" s="111">
        <f>IF(RES_hhdet_tes!Y101=0,"",RES_hhdet_tes!Y101/RES_hhdet_fec!Y101)</f>
        <v>0.58728250580800545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0.58227671680649673</v>
      </c>
      <c r="C102" s="111">
        <f>IF(RES_hhdet_tes!C102=0,"",RES_hhdet_tes!C102/RES_hhdet_fec!C102)</f>
        <v>0.58475920864524666</v>
      </c>
      <c r="D102" s="111">
        <f>IF(RES_hhdet_tes!D102=0,"",RES_hhdet_tes!D102/RES_hhdet_fec!D102)</f>
        <v>0.58634544952346057</v>
      </c>
      <c r="E102" s="111">
        <f>IF(RES_hhdet_tes!E102=0,"",RES_hhdet_tes!E102/RES_hhdet_fec!E102)</f>
        <v>0.58761505681699688</v>
      </c>
      <c r="F102" s="111">
        <f>IF(RES_hhdet_tes!F102=0,"",RES_hhdet_tes!F102/RES_hhdet_fec!F102)</f>
        <v>0.58896285542586624</v>
      </c>
      <c r="G102" s="111">
        <f>IF(RES_hhdet_tes!G102=0,"",RES_hhdet_tes!G102/RES_hhdet_fec!G102)</f>
        <v>0.58959294857438482</v>
      </c>
      <c r="H102" s="111">
        <f>IF(RES_hhdet_tes!H102=0,"",RES_hhdet_tes!H102/RES_hhdet_fec!H102)</f>
        <v>0.58998534005003278</v>
      </c>
      <c r="I102" s="111">
        <f>IF(RES_hhdet_tes!I102=0,"",RES_hhdet_tes!I102/RES_hhdet_fec!I102)</f>
        <v>0.59014441542466844</v>
      </c>
      <c r="J102" s="111">
        <f>IF(RES_hhdet_tes!J102=0,"",RES_hhdet_tes!J102/RES_hhdet_fec!J102)</f>
        <v>0.59018405864151025</v>
      </c>
      <c r="K102" s="111">
        <f>IF(RES_hhdet_tes!K102=0,"",RES_hhdet_tes!K102/RES_hhdet_fec!K102)</f>
        <v>0.59026651303434119</v>
      </c>
      <c r="L102" s="111">
        <f>IF(RES_hhdet_tes!L102=0,"",RES_hhdet_tes!L102/RES_hhdet_fec!L102)</f>
        <v>0.59045006947813139</v>
      </c>
      <c r="M102" s="111">
        <f>IF(RES_hhdet_tes!M102=0,"",RES_hhdet_tes!M102/RES_hhdet_fec!M102)</f>
        <v>0.59075547773393977</v>
      </c>
      <c r="N102" s="111">
        <f>IF(RES_hhdet_tes!N102=0,"",RES_hhdet_tes!N102/RES_hhdet_fec!N102)</f>
        <v>0.59132450617612309</v>
      </c>
      <c r="O102" s="111">
        <f>IF(RES_hhdet_tes!O102=0,"",RES_hhdet_tes!O102/RES_hhdet_fec!O102)</f>
        <v>0.59221834985026256</v>
      </c>
      <c r="P102" s="111">
        <f>IF(RES_hhdet_tes!P102=0,"",RES_hhdet_tes!P102/RES_hhdet_fec!P102)</f>
        <v>0.59255440701505802</v>
      </c>
      <c r="Q102" s="111">
        <f>IF(RES_hhdet_tes!Q102=0,"",RES_hhdet_tes!Q102/RES_hhdet_fec!Q102)</f>
        <v>0.59285533483923425</v>
      </c>
      <c r="R102" s="111">
        <f>IF(RES_hhdet_tes!R102=0,"",RES_hhdet_tes!R102/RES_hhdet_fec!R102)</f>
        <v>0.59296376330041656</v>
      </c>
      <c r="S102" s="111">
        <f>IF(RES_hhdet_tes!S102=0,"",RES_hhdet_tes!S102/RES_hhdet_fec!S102)</f>
        <v>0.59640431186686305</v>
      </c>
      <c r="T102" s="111">
        <f>IF(RES_hhdet_tes!T102=0,"",RES_hhdet_tes!T102/RES_hhdet_fec!T102)</f>
        <v>0.60036730349362089</v>
      </c>
      <c r="U102" s="111">
        <f>IF(RES_hhdet_tes!U102=0,"",RES_hhdet_tes!U102/RES_hhdet_fec!U102)</f>
        <v>0.60511115958840223</v>
      </c>
      <c r="V102" s="111">
        <f>IF(RES_hhdet_tes!V102=0,"",RES_hhdet_tes!V102/RES_hhdet_fec!V102)</f>
        <v>0.60540048635125931</v>
      </c>
      <c r="W102" s="111">
        <f>IF(RES_hhdet_tes!W102=0,"",RES_hhdet_tes!W102/RES_hhdet_fec!W102)</f>
        <v>0.60793521307693188</v>
      </c>
      <c r="X102" s="111">
        <f>IF(RES_hhdet_tes!X102=0,"",RES_hhdet_tes!X102/RES_hhdet_fec!X102)</f>
        <v>0.61108555757089134</v>
      </c>
      <c r="Y102" s="111">
        <f>IF(RES_hhdet_tes!Y102=0,"",RES_hhdet_tes!Y102/RES_hhdet_fec!Y102)</f>
        <v>0.61323495260314198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0.73978103670112372</v>
      </c>
      <c r="C103" s="45">
        <f>IF(RES_hhdet_tes!C103=0,"",RES_hhdet_tes!C103/RES_hhdet_fec!C103)</f>
        <v>0.74749905342041167</v>
      </c>
      <c r="D103" s="45">
        <f>IF(RES_hhdet_tes!D103=0,"",RES_hhdet_tes!D103/RES_hhdet_fec!D103)</f>
        <v>0.75087334340245659</v>
      </c>
      <c r="E103" s="45">
        <f>IF(RES_hhdet_tes!E103=0,"",RES_hhdet_tes!E103/RES_hhdet_fec!E103)</f>
        <v>0.75268584737986444</v>
      </c>
      <c r="F103" s="45">
        <f>IF(RES_hhdet_tes!F103=0,"",RES_hhdet_tes!F103/RES_hhdet_fec!F103)</f>
        <v>0.7547114745502852</v>
      </c>
      <c r="G103" s="45">
        <f>IF(RES_hhdet_tes!G103=0,"",RES_hhdet_tes!G103/RES_hhdet_fec!G103)</f>
        <v>0.75624018253329939</v>
      </c>
      <c r="H103" s="45">
        <f>IF(RES_hhdet_tes!H103=0,"",RES_hhdet_tes!H103/RES_hhdet_fec!H103)</f>
        <v>0.75761804411425193</v>
      </c>
      <c r="I103" s="45">
        <f>IF(RES_hhdet_tes!I103=0,"",RES_hhdet_tes!I103/RES_hhdet_fec!I103)</f>
        <v>0.75865840624246095</v>
      </c>
      <c r="J103" s="45">
        <f>IF(RES_hhdet_tes!J103=0,"",RES_hhdet_tes!J103/RES_hhdet_fec!J103)</f>
        <v>0.75884931308813797</v>
      </c>
      <c r="K103" s="45">
        <f>IF(RES_hhdet_tes!K103=0,"",RES_hhdet_tes!K103/RES_hhdet_fec!K103)</f>
        <v>0.75914818305404863</v>
      </c>
      <c r="L103" s="45">
        <f>IF(RES_hhdet_tes!L103=0,"",RES_hhdet_tes!L103/RES_hhdet_fec!L103)</f>
        <v>0.75945611397337387</v>
      </c>
      <c r="M103" s="45">
        <f>IF(RES_hhdet_tes!M103=0,"",RES_hhdet_tes!M103/RES_hhdet_fec!M103)</f>
        <v>0.7603087519113364</v>
      </c>
      <c r="N103" s="45">
        <f>IF(RES_hhdet_tes!N103=0,"",RES_hhdet_tes!N103/RES_hhdet_fec!N103)</f>
        <v>0.76286912592431877</v>
      </c>
      <c r="O103" s="45">
        <f>IF(RES_hhdet_tes!O103=0,"",RES_hhdet_tes!O103/RES_hhdet_fec!O103)</f>
        <v>0.77029530212587782</v>
      </c>
      <c r="P103" s="45">
        <f>IF(RES_hhdet_tes!P103=0,"",RES_hhdet_tes!P103/RES_hhdet_fec!P103)</f>
        <v>0.77590399272764132</v>
      </c>
      <c r="Q103" s="45">
        <f>IF(RES_hhdet_tes!Q103=0,"",RES_hhdet_tes!Q103/RES_hhdet_fec!Q103)</f>
        <v>0.78263475284146755</v>
      </c>
      <c r="R103" s="45">
        <f>IF(RES_hhdet_tes!R103=0,"",RES_hhdet_tes!R103/RES_hhdet_fec!R103)</f>
        <v>0.78357733456663536</v>
      </c>
      <c r="S103" s="45">
        <f>IF(RES_hhdet_tes!S103=0,"",RES_hhdet_tes!S103/RES_hhdet_fec!S103)</f>
        <v>0.80128830792848149</v>
      </c>
      <c r="T103" s="45">
        <f>IF(RES_hhdet_tes!T103=0,"",RES_hhdet_tes!T103/RES_hhdet_fec!T103)</f>
        <v>0.81073989976374539</v>
      </c>
      <c r="U103" s="45">
        <f>IF(RES_hhdet_tes!U103=0,"",RES_hhdet_tes!U103/RES_hhdet_fec!U103)</f>
        <v>0.83398796822851351</v>
      </c>
      <c r="V103" s="45">
        <f>IF(RES_hhdet_tes!V103=0,"",RES_hhdet_tes!V103/RES_hhdet_fec!V103)</f>
        <v>0.83459840061087753</v>
      </c>
      <c r="W103" s="45">
        <f>IF(RES_hhdet_tes!W103=0,"",RES_hhdet_tes!W103/RES_hhdet_fec!W103)</f>
        <v>0.84224722825022513</v>
      </c>
      <c r="X103" s="45">
        <f>IF(RES_hhdet_tes!X103=0,"",RES_hhdet_tes!X103/RES_hhdet_fec!X103)</f>
        <v>0.85316177560107431</v>
      </c>
      <c r="Y103" s="45">
        <f>IF(RES_hhdet_tes!Y103=0,"",RES_hhdet_tes!Y103/RES_hhdet_fec!Y103)</f>
        <v>0.86278460426409187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0.73950218874228535</v>
      </c>
      <c r="C124" s="119">
        <f>IF(RES_hhdet_tes!C124=0,"",RES_hhdet_tes!C124/RES_hhdet_fec!C124)</f>
        <v>0.74165411876070186</v>
      </c>
      <c r="D124" s="119">
        <f>IF(RES_hhdet_tes!D124=0,"",RES_hhdet_tes!D124/RES_hhdet_fec!D124)</f>
        <v>0.74324228999771669</v>
      </c>
      <c r="E124" s="119">
        <f>IF(RES_hhdet_tes!E124=0,"",RES_hhdet_tes!E124/RES_hhdet_fec!E124)</f>
        <v>0.74525799337966603</v>
      </c>
      <c r="F124" s="119">
        <f>IF(RES_hhdet_tes!F124=0,"",RES_hhdet_tes!F124/RES_hhdet_fec!F124)</f>
        <v>0.74645898643112374</v>
      </c>
      <c r="G124" s="119">
        <f>IF(RES_hhdet_tes!G124=0,"",RES_hhdet_tes!G124/RES_hhdet_fec!G124)</f>
        <v>0.74953204346289204</v>
      </c>
      <c r="H124" s="119">
        <f>IF(RES_hhdet_tes!H124=0,"",RES_hhdet_tes!H124/RES_hhdet_fec!H124)</f>
        <v>0.75218941483270085</v>
      </c>
      <c r="I124" s="119">
        <f>IF(RES_hhdet_tes!I124=0,"",RES_hhdet_tes!I124/RES_hhdet_fec!I124)</f>
        <v>0.75639746082447623</v>
      </c>
      <c r="J124" s="119">
        <f>IF(RES_hhdet_tes!J124=0,"",RES_hhdet_tes!J124/RES_hhdet_fec!J124)</f>
        <v>0.76060861662679846</v>
      </c>
      <c r="K124" s="119">
        <f>IF(RES_hhdet_tes!K124=0,"",RES_hhdet_tes!K124/RES_hhdet_fec!K124)</f>
        <v>0.76652149019793836</v>
      </c>
      <c r="L124" s="119">
        <f>IF(RES_hhdet_tes!L124=0,"",RES_hhdet_tes!L124/RES_hhdet_fec!L124)</f>
        <v>0.77269709490599126</v>
      </c>
      <c r="M124" s="119">
        <f>IF(RES_hhdet_tes!M124=0,"",RES_hhdet_tes!M124/RES_hhdet_fec!M124)</f>
        <v>0.77908088800614694</v>
      </c>
      <c r="N124" s="119">
        <f>IF(RES_hhdet_tes!N124=0,"",RES_hhdet_tes!N124/RES_hhdet_fec!N124)</f>
        <v>0.78761772943043007</v>
      </c>
      <c r="O124" s="119">
        <f>IF(RES_hhdet_tes!O124=0,"",RES_hhdet_tes!O124/RES_hhdet_fec!O124)</f>
        <v>0.79579613993026166</v>
      </c>
      <c r="P124" s="119">
        <f>IF(RES_hhdet_tes!P124=0,"",RES_hhdet_tes!P124/RES_hhdet_fec!P124)</f>
        <v>0.79780784973110863</v>
      </c>
      <c r="Q124" s="119">
        <f>IF(RES_hhdet_tes!Q124=0,"",RES_hhdet_tes!Q124/RES_hhdet_fec!Q124)</f>
        <v>0.80273054897400098</v>
      </c>
      <c r="R124" s="119">
        <f>IF(RES_hhdet_tes!R124=0,"",RES_hhdet_tes!R124/RES_hhdet_fec!R124)</f>
        <v>0.80772437226046279</v>
      </c>
      <c r="S124" s="119">
        <f>IF(RES_hhdet_tes!S124=0,"",RES_hhdet_tes!S124/RES_hhdet_fec!S124)</f>
        <v>0.81499700570180633</v>
      </c>
      <c r="T124" s="119">
        <f>IF(RES_hhdet_tes!T124=0,"",RES_hhdet_tes!T124/RES_hhdet_fec!T124)</f>
        <v>0.82283329248258652</v>
      </c>
      <c r="U124" s="119">
        <f>IF(RES_hhdet_tes!U124=0,"",RES_hhdet_tes!U124/RES_hhdet_fec!U124)</f>
        <v>0.8316149593091382</v>
      </c>
      <c r="V124" s="119">
        <f>IF(RES_hhdet_tes!V124=0,"",RES_hhdet_tes!V124/RES_hhdet_fec!V124)</f>
        <v>0.8368330882001469</v>
      </c>
      <c r="W124" s="119">
        <f>IF(RES_hhdet_tes!W124=0,"",RES_hhdet_tes!W124/RES_hhdet_fec!W124)</f>
        <v>0.84723306766500561</v>
      </c>
      <c r="X124" s="119">
        <f>IF(RES_hhdet_tes!X124=0,"",RES_hhdet_tes!X124/RES_hhdet_fec!X124)</f>
        <v>0.85405042177883128</v>
      </c>
      <c r="Y124" s="119">
        <f>IF(RES_hhdet_tes!Y124=0,"",RES_hhdet_tes!Y124/RES_hhdet_fec!Y124)</f>
        <v>0.85803122718869662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0.74353077922542665</v>
      </c>
      <c r="C125" s="124">
        <f>IF(RES_hhdet_tes!C125=0,"",RES_hhdet_tes!C125/RES_hhdet_fec!C125)</f>
        <v>0.74523901590363462</v>
      </c>
      <c r="D125" s="124">
        <f>IF(RES_hhdet_tes!D125=0,"",RES_hhdet_tes!D125/RES_hhdet_fec!D125)</f>
        <v>0.74674766907546786</v>
      </c>
      <c r="E125" s="124">
        <f>IF(RES_hhdet_tes!E125=0,"",RES_hhdet_tes!E125/RES_hhdet_fec!E125)</f>
        <v>0.74866771451456149</v>
      </c>
      <c r="F125" s="124">
        <f>IF(RES_hhdet_tes!F125=0,"",RES_hhdet_tes!F125/RES_hhdet_fec!F125)</f>
        <v>0.75051468909722052</v>
      </c>
      <c r="G125" s="124">
        <f>IF(RES_hhdet_tes!G125=0,"",RES_hhdet_tes!G125/RES_hhdet_fec!G125)</f>
        <v>0.75301995837242719</v>
      </c>
      <c r="H125" s="124">
        <f>IF(RES_hhdet_tes!H125=0,"",RES_hhdet_tes!H125/RES_hhdet_fec!H125)</f>
        <v>0.7558616882368786</v>
      </c>
      <c r="I125" s="124">
        <f>IF(RES_hhdet_tes!I125=0,"",RES_hhdet_tes!I125/RES_hhdet_fec!I125)</f>
        <v>0.75918807440812297</v>
      </c>
      <c r="J125" s="124">
        <f>IF(RES_hhdet_tes!J125=0,"",RES_hhdet_tes!J125/RES_hhdet_fec!J125)</f>
        <v>0.76395649728368065</v>
      </c>
      <c r="K125" s="124">
        <f>IF(RES_hhdet_tes!K125=0,"",RES_hhdet_tes!K125/RES_hhdet_fec!K125)</f>
        <v>0.77005630305639927</v>
      </c>
      <c r="L125" s="124">
        <f>IF(RES_hhdet_tes!L125=0,"",RES_hhdet_tes!L125/RES_hhdet_fec!L125)</f>
        <v>0.77530376808478918</v>
      </c>
      <c r="M125" s="124">
        <f>IF(RES_hhdet_tes!M125=0,"",RES_hhdet_tes!M125/RES_hhdet_fec!M125)</f>
        <v>0.78287751964218422</v>
      </c>
      <c r="N125" s="124">
        <f>IF(RES_hhdet_tes!N125=0,"",RES_hhdet_tes!N125/RES_hhdet_fec!N125)</f>
        <v>0.79101347218875562</v>
      </c>
      <c r="O125" s="124">
        <f>IF(RES_hhdet_tes!O125=0,"",RES_hhdet_tes!O125/RES_hhdet_fec!O125)</f>
        <v>0.79969911277530181</v>
      </c>
      <c r="P125" s="124">
        <f>IF(RES_hhdet_tes!P125=0,"",RES_hhdet_tes!P125/RES_hhdet_fec!P125)</f>
        <v>0.80243313558932239</v>
      </c>
      <c r="Q125" s="124">
        <f>IF(RES_hhdet_tes!Q125=0,"",RES_hhdet_tes!Q125/RES_hhdet_fec!Q125)</f>
        <v>0.80454369171102447</v>
      </c>
      <c r="R125" s="124">
        <f>IF(RES_hhdet_tes!R125=0,"",RES_hhdet_tes!R125/RES_hhdet_fec!R125)</f>
        <v>0.80882443949178839</v>
      </c>
      <c r="S125" s="124">
        <f>IF(RES_hhdet_tes!S125=0,"",RES_hhdet_tes!S125/RES_hhdet_fec!S125)</f>
        <v>0.81727185288658699</v>
      </c>
      <c r="T125" s="124">
        <f>IF(RES_hhdet_tes!T125=0,"",RES_hhdet_tes!T125/RES_hhdet_fec!T125)</f>
        <v>0.82456867632488429</v>
      </c>
      <c r="U125" s="124">
        <f>IF(RES_hhdet_tes!U125=0,"",RES_hhdet_tes!U125/RES_hhdet_fec!U125)</f>
        <v>0.83327663842339317</v>
      </c>
      <c r="V125" s="124">
        <f>IF(RES_hhdet_tes!V125=0,"",RES_hhdet_tes!V125/RES_hhdet_fec!V125)</f>
        <v>0.83936759365219615</v>
      </c>
      <c r="W125" s="124">
        <f>IF(RES_hhdet_tes!W125=0,"",RES_hhdet_tes!W125/RES_hhdet_fec!W125)</f>
        <v>0.84855595997658884</v>
      </c>
      <c r="X125" s="124">
        <f>IF(RES_hhdet_tes!X125=0,"",RES_hhdet_tes!X125/RES_hhdet_fec!X125)</f>
        <v>0.85651047490591647</v>
      </c>
      <c r="Y125" s="124">
        <f>IF(RES_hhdet_tes!Y125=0,"",RES_hhdet_tes!Y125/RES_hhdet_fec!Y125)</f>
        <v>0.86473474764067604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0.7426523505602115</v>
      </c>
      <c r="C126" s="111">
        <f>IF(RES_hhdet_tes!C126=0,"",RES_hhdet_tes!C126/RES_hhdet_fec!C126)</f>
        <v>0.74437940373681755</v>
      </c>
      <c r="D126" s="111">
        <f>IF(RES_hhdet_tes!D126=0,"",RES_hhdet_tes!D126/RES_hhdet_fec!D126)</f>
        <v>0.74591831791981922</v>
      </c>
      <c r="E126" s="111">
        <f>IF(RES_hhdet_tes!E126=0,"",RES_hhdet_tes!E126/RES_hhdet_fec!E126)</f>
        <v>0.74785751992500127</v>
      </c>
      <c r="F126" s="111">
        <f>IF(RES_hhdet_tes!F126=0,"",RES_hhdet_tes!F126/RES_hhdet_fec!F126)</f>
        <v>0.74972964768680528</v>
      </c>
      <c r="G126" s="111">
        <f>IF(RES_hhdet_tes!G126=0,"",RES_hhdet_tes!G126/RES_hhdet_fec!G126)</f>
        <v>0.75225100724811989</v>
      </c>
      <c r="H126" s="111">
        <f>IF(RES_hhdet_tes!H126=0,"",RES_hhdet_tes!H126/RES_hhdet_fec!H126)</f>
        <v>0.75511308141381039</v>
      </c>
      <c r="I126" s="111">
        <f>IF(RES_hhdet_tes!I126=0,"",RES_hhdet_tes!I126/RES_hhdet_fec!I126)</f>
        <v>0.75846189609138781</v>
      </c>
      <c r="J126" s="111">
        <f>IF(RES_hhdet_tes!J126=0,"",RES_hhdet_tes!J126/RES_hhdet_fec!J126)</f>
        <v>0.76324564276896523</v>
      </c>
      <c r="K126" s="111">
        <f>IF(RES_hhdet_tes!K126=0,"",RES_hhdet_tes!K126/RES_hhdet_fec!K126)</f>
        <v>0.76936216658648093</v>
      </c>
      <c r="L126" s="111">
        <f>IF(RES_hhdet_tes!L126=0,"",RES_hhdet_tes!L126/RES_hhdet_fec!L126)</f>
        <v>0.77464952350081318</v>
      </c>
      <c r="M126" s="111">
        <f>IF(RES_hhdet_tes!M126=0,"",RES_hhdet_tes!M126/RES_hhdet_fec!M126)</f>
        <v>0.78223671243583193</v>
      </c>
      <c r="N126" s="111">
        <f>IF(RES_hhdet_tes!N126=0,"",RES_hhdet_tes!N126/RES_hhdet_fec!N126)</f>
        <v>0.79039493199858246</v>
      </c>
      <c r="O126" s="111">
        <f>IF(RES_hhdet_tes!O126=0,"",RES_hhdet_tes!O126/RES_hhdet_fec!O126)</f>
        <v>0.79910525300871482</v>
      </c>
      <c r="P126" s="111">
        <f>IF(RES_hhdet_tes!P126=0,"",RES_hhdet_tes!P126/RES_hhdet_fec!P126)</f>
        <v>0.80185186978998246</v>
      </c>
      <c r="Q126" s="111">
        <f>IF(RES_hhdet_tes!Q126=0,"",RES_hhdet_tes!Q126/RES_hhdet_fec!Q126)</f>
        <v>0.80397303500319839</v>
      </c>
      <c r="R126" s="111">
        <f>IF(RES_hhdet_tes!R126=0,"",RES_hhdet_tes!R126/RES_hhdet_fec!R126)</f>
        <v>0.80826922208983554</v>
      </c>
      <c r="S126" s="111">
        <f>IF(RES_hhdet_tes!S126=0,"",RES_hhdet_tes!S126/RES_hhdet_fec!S126)</f>
        <v>0.81674231004775366</v>
      </c>
      <c r="T126" s="111">
        <f>IF(RES_hhdet_tes!T126=0,"",RES_hhdet_tes!T126/RES_hhdet_fec!T126)</f>
        <v>0.82405854929902145</v>
      </c>
      <c r="U126" s="111">
        <f>IF(RES_hhdet_tes!U126=0,"",RES_hhdet_tes!U126/RES_hhdet_fec!U126)</f>
        <v>0.83278755438629393</v>
      </c>
      <c r="V126" s="111">
        <f>IF(RES_hhdet_tes!V126=0,"",RES_hhdet_tes!V126/RES_hhdet_fec!V126)</f>
        <v>0.83889250892791045</v>
      </c>
      <c r="W126" s="111">
        <f>IF(RES_hhdet_tes!W126=0,"",RES_hhdet_tes!W126/RES_hhdet_fec!W126)</f>
        <v>0.84810561135027518</v>
      </c>
      <c r="X126" s="111">
        <f>IF(RES_hhdet_tes!X126=0,"",RES_hhdet_tes!X126/RES_hhdet_fec!X126)</f>
        <v>0.85607872907557037</v>
      </c>
      <c r="Y126" s="111">
        <f>IF(RES_hhdet_tes!Y126=0,"",RES_hhdet_tes!Y126/RES_hhdet_fec!Y126)</f>
        <v>0.86431767448600894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2.0035364247184861</v>
      </c>
      <c r="C128" s="124">
        <f>IF(RES_hhdet_tes!C128=0,"",RES_hhdet_tes!C128/RES_hhdet_fec!C128)</f>
        <v>2.0893450066917088</v>
      </c>
      <c r="D128" s="124">
        <f>IF(RES_hhdet_tes!D128=0,"",RES_hhdet_tes!D128/RES_hhdet_fec!D128)</f>
        <v>2.2192293630397351</v>
      </c>
      <c r="E128" s="124">
        <f>IF(RES_hhdet_tes!E128=0,"",RES_hhdet_tes!E128/RES_hhdet_fec!E128)</f>
        <v>2.4929707795679037</v>
      </c>
      <c r="F128" s="124">
        <f>IF(RES_hhdet_tes!F128=0,"",RES_hhdet_tes!F128/RES_hhdet_fec!F128)</f>
        <v>2.7440602291858398</v>
      </c>
      <c r="G128" s="124">
        <f>IF(RES_hhdet_tes!G128=0,"",RES_hhdet_tes!G128/RES_hhdet_fec!G128)</f>
        <v>2.9325588127691211</v>
      </c>
      <c r="H128" s="124">
        <f>IF(RES_hhdet_tes!H128=0,"",RES_hhdet_tes!H128/RES_hhdet_fec!H128)</f>
        <v>3.19939564371492</v>
      </c>
      <c r="I128" s="124">
        <f>IF(RES_hhdet_tes!I128=0,"",RES_hhdet_tes!I128/RES_hhdet_fec!I128)</f>
        <v>3.3083354441398529</v>
      </c>
      <c r="J128" s="124">
        <f>IF(RES_hhdet_tes!J128=0,"",RES_hhdet_tes!J128/RES_hhdet_fec!J128)</f>
        <v>3.4059450916435452</v>
      </c>
      <c r="K128" s="124">
        <f>IF(RES_hhdet_tes!K128=0,"",RES_hhdet_tes!K128/RES_hhdet_fec!K128)</f>
        <v>3.4958842395423613</v>
      </c>
      <c r="L128" s="124">
        <f>IF(RES_hhdet_tes!L128=0,"",RES_hhdet_tes!L128/RES_hhdet_fec!L128)</f>
        <v>3.5833447875322406</v>
      </c>
      <c r="M128" s="124">
        <f>IF(RES_hhdet_tes!M128=0,"",RES_hhdet_tes!M128/RES_hhdet_fec!M128)</f>
        <v>3.7017101896882498</v>
      </c>
      <c r="N128" s="124">
        <f>IF(RES_hhdet_tes!N128=0,"",RES_hhdet_tes!N128/RES_hhdet_fec!N128)</f>
        <v>3.8232140692111636</v>
      </c>
      <c r="O128" s="124">
        <f>IF(RES_hhdet_tes!O128=0,"",RES_hhdet_tes!O128/RES_hhdet_fec!O128)</f>
        <v>3.9917878729112077</v>
      </c>
      <c r="P128" s="124">
        <f>IF(RES_hhdet_tes!P128=0,"",RES_hhdet_tes!P128/RES_hhdet_fec!P128)</f>
        <v>4.151835148080778</v>
      </c>
      <c r="Q128" s="124">
        <f>IF(RES_hhdet_tes!Q128=0,"",RES_hhdet_tes!Q128/RES_hhdet_fec!Q128)</f>
        <v>4.2999228431889227</v>
      </c>
      <c r="R128" s="124">
        <f>IF(RES_hhdet_tes!R128=0,"",RES_hhdet_tes!R128/RES_hhdet_fec!R128)</f>
        <v>4.4416351681811133</v>
      </c>
      <c r="S128" s="124">
        <f>IF(RES_hhdet_tes!S128=0,"",RES_hhdet_tes!S128/RES_hhdet_fec!S128)</f>
        <v>4.5707871861922058</v>
      </c>
      <c r="T128" s="124">
        <f>IF(RES_hhdet_tes!T128=0,"",RES_hhdet_tes!T128/RES_hhdet_fec!T128)</f>
        <v>4.6780061092085221</v>
      </c>
      <c r="U128" s="124">
        <f>IF(RES_hhdet_tes!U128=0,"",RES_hhdet_tes!U128/RES_hhdet_fec!U128)</f>
        <v>4.7674879152849643</v>
      </c>
      <c r="V128" s="124">
        <f>IF(RES_hhdet_tes!V128=0,"",RES_hhdet_tes!V128/RES_hhdet_fec!V128)</f>
        <v>4.8311569455472263</v>
      </c>
      <c r="W128" s="124">
        <f>IF(RES_hhdet_tes!W128=0,"",RES_hhdet_tes!W128/RES_hhdet_fec!W128)</f>
        <v>4.8760433366105849</v>
      </c>
      <c r="X128" s="124">
        <f>IF(RES_hhdet_tes!X128=0,"",RES_hhdet_tes!X128/RES_hhdet_fec!X128)</f>
        <v>4.9157554790586309</v>
      </c>
      <c r="Y128" s="124">
        <f>IF(RES_hhdet_tes!Y128=0,"",RES_hhdet_tes!Y128/RES_hhdet_fec!Y128)</f>
        <v>4.9313598611266967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2.0035364247184861</v>
      </c>
      <c r="C129" s="111">
        <f>IF(RES_hhdet_tes!C129=0,"",RES_hhdet_tes!C129/RES_hhdet_fec!C129)</f>
        <v>2.0893450066917088</v>
      </c>
      <c r="D129" s="111">
        <f>IF(RES_hhdet_tes!D129=0,"",RES_hhdet_tes!D129/RES_hhdet_fec!D129)</f>
        <v>2.2192293630397351</v>
      </c>
      <c r="E129" s="111">
        <f>IF(RES_hhdet_tes!E129=0,"",RES_hhdet_tes!E129/RES_hhdet_fec!E129)</f>
        <v>2.4929707795679037</v>
      </c>
      <c r="F129" s="111">
        <f>IF(RES_hhdet_tes!F129=0,"",RES_hhdet_tes!F129/RES_hhdet_fec!F129)</f>
        <v>2.7440602291858398</v>
      </c>
      <c r="G129" s="111">
        <f>IF(RES_hhdet_tes!G129=0,"",RES_hhdet_tes!G129/RES_hhdet_fec!G129)</f>
        <v>2.9325588127691211</v>
      </c>
      <c r="H129" s="111">
        <f>IF(RES_hhdet_tes!H129=0,"",RES_hhdet_tes!H129/RES_hhdet_fec!H129)</f>
        <v>3.19939564371492</v>
      </c>
      <c r="I129" s="111">
        <f>IF(RES_hhdet_tes!I129=0,"",RES_hhdet_tes!I129/RES_hhdet_fec!I129)</f>
        <v>3.3083354441398529</v>
      </c>
      <c r="J129" s="111">
        <f>IF(RES_hhdet_tes!J129=0,"",RES_hhdet_tes!J129/RES_hhdet_fec!J129)</f>
        <v>3.4059450916435452</v>
      </c>
      <c r="K129" s="111">
        <f>IF(RES_hhdet_tes!K129=0,"",RES_hhdet_tes!K129/RES_hhdet_fec!K129)</f>
        <v>3.4958842395423613</v>
      </c>
      <c r="L129" s="111">
        <f>IF(RES_hhdet_tes!L129=0,"",RES_hhdet_tes!L129/RES_hhdet_fec!L129)</f>
        <v>3.5833447875322406</v>
      </c>
      <c r="M129" s="111">
        <f>IF(RES_hhdet_tes!M129=0,"",RES_hhdet_tes!M129/RES_hhdet_fec!M129)</f>
        <v>3.7017101896882498</v>
      </c>
      <c r="N129" s="111">
        <f>IF(RES_hhdet_tes!N129=0,"",RES_hhdet_tes!N129/RES_hhdet_fec!N129)</f>
        <v>3.8232140692111636</v>
      </c>
      <c r="O129" s="111">
        <f>IF(RES_hhdet_tes!O129=0,"",RES_hhdet_tes!O129/RES_hhdet_fec!O129)</f>
        <v>3.9917878729112077</v>
      </c>
      <c r="P129" s="111">
        <f>IF(RES_hhdet_tes!P129=0,"",RES_hhdet_tes!P129/RES_hhdet_fec!P129)</f>
        <v>4.151835148080778</v>
      </c>
      <c r="Q129" s="111">
        <f>IF(RES_hhdet_tes!Q129=0,"",RES_hhdet_tes!Q129/RES_hhdet_fec!Q129)</f>
        <v>4.2999228431889227</v>
      </c>
      <c r="R129" s="111">
        <f>IF(RES_hhdet_tes!R129=0,"",RES_hhdet_tes!R129/RES_hhdet_fec!R129)</f>
        <v>4.4416351681811133</v>
      </c>
      <c r="S129" s="111">
        <f>IF(RES_hhdet_tes!S129=0,"",RES_hhdet_tes!S129/RES_hhdet_fec!S129)</f>
        <v>4.5707871861922058</v>
      </c>
      <c r="T129" s="111">
        <f>IF(RES_hhdet_tes!T129=0,"",RES_hhdet_tes!T129/RES_hhdet_fec!T129)</f>
        <v>4.6780061092085221</v>
      </c>
      <c r="U129" s="111">
        <f>IF(RES_hhdet_tes!U129=0,"",RES_hhdet_tes!U129/RES_hhdet_fec!U129)</f>
        <v>4.7674879152849643</v>
      </c>
      <c r="V129" s="111">
        <f>IF(RES_hhdet_tes!V129=0,"",RES_hhdet_tes!V129/RES_hhdet_fec!V129)</f>
        <v>4.8311569455472263</v>
      </c>
      <c r="W129" s="111">
        <f>IF(RES_hhdet_tes!W129=0,"",RES_hhdet_tes!W129/RES_hhdet_fec!W129)</f>
        <v>4.8760433366105849</v>
      </c>
      <c r="X129" s="111">
        <f>IF(RES_hhdet_tes!X129=0,"",RES_hhdet_tes!X129/RES_hhdet_fec!X129)</f>
        <v>4.9157554790586309</v>
      </c>
      <c r="Y129" s="111">
        <f>IF(RES_hhdet_tes!Y129=0,"",RES_hhdet_tes!Y129/RES_hhdet_fec!Y129)</f>
        <v>4.9313598611266967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0.77118753595568412</v>
      </c>
      <c r="C130" s="124">
        <f>IF(RES_hhdet_tes!C130=0,"",RES_hhdet_tes!C130/RES_hhdet_fec!C130)</f>
        <v>0.77260614879386191</v>
      </c>
      <c r="D130" s="124">
        <f>IF(RES_hhdet_tes!D130=0,"",RES_hhdet_tes!D130/RES_hhdet_fec!D130)</f>
        <v>0.77511663164141342</v>
      </c>
      <c r="E130" s="124">
        <f>IF(RES_hhdet_tes!E130=0,"",RES_hhdet_tes!E130/RES_hhdet_fec!E130)</f>
        <v>0.77685898935306974</v>
      </c>
      <c r="F130" s="124">
        <f>IF(RES_hhdet_tes!F130=0,"",RES_hhdet_tes!F130/RES_hhdet_fec!F130)</f>
        <v>0.78068282930967858</v>
      </c>
      <c r="G130" s="124">
        <f>IF(RES_hhdet_tes!G130=0,"",RES_hhdet_tes!G130/RES_hhdet_fec!G130)</f>
        <v>0.78526320871587507</v>
      </c>
      <c r="H130" s="124">
        <f>IF(RES_hhdet_tes!H130=0,"",RES_hhdet_tes!H130/RES_hhdet_fec!H130)</f>
        <v>0.78326547079143172</v>
      </c>
      <c r="I130" s="124">
        <f>IF(RES_hhdet_tes!I130=0,"",RES_hhdet_tes!I130/RES_hhdet_fec!I130)</f>
        <v>0.78523127320099106</v>
      </c>
      <c r="J130" s="124">
        <f>IF(RES_hhdet_tes!J130=0,"",RES_hhdet_tes!J130/RES_hhdet_fec!J130)</f>
        <v>0.78467588024103674</v>
      </c>
      <c r="K130" s="124">
        <f>IF(RES_hhdet_tes!K130=0,"",RES_hhdet_tes!K130/RES_hhdet_fec!K130)</f>
        <v>0.7896921415989141</v>
      </c>
      <c r="L130" s="124">
        <f>IF(RES_hhdet_tes!L130=0,"",RES_hhdet_tes!L130/RES_hhdet_fec!L130)</f>
        <v>0.80023996394960772</v>
      </c>
      <c r="M130" s="124">
        <f>IF(RES_hhdet_tes!M130=0,"",RES_hhdet_tes!M130/RES_hhdet_fec!M130)</f>
        <v>0.80864638520889587</v>
      </c>
      <c r="N130" s="124">
        <f>IF(RES_hhdet_tes!N130=0,"",RES_hhdet_tes!N130/RES_hhdet_fec!N130)</f>
        <v>0.82028718106158727</v>
      </c>
      <c r="O130" s="124">
        <f>IF(RES_hhdet_tes!O130=0,"",RES_hhdet_tes!O130/RES_hhdet_fec!O130)</f>
        <v>0.82895546911999496</v>
      </c>
      <c r="P130" s="124">
        <f>IF(RES_hhdet_tes!P130=0,"",RES_hhdet_tes!P130/RES_hhdet_fec!P130)</f>
        <v>0.83594127916473615</v>
      </c>
      <c r="Q130" s="124">
        <f>IF(RES_hhdet_tes!Q130=0,"",RES_hhdet_tes!Q130/RES_hhdet_fec!Q130)</f>
        <v>0.84252414383679153</v>
      </c>
      <c r="R130" s="124">
        <f>IF(RES_hhdet_tes!R130=0,"",RES_hhdet_tes!R130/RES_hhdet_fec!R130)</f>
        <v>0.84713427667254393</v>
      </c>
      <c r="S130" s="124">
        <f>IF(RES_hhdet_tes!S130=0,"",RES_hhdet_tes!S130/RES_hhdet_fec!S130)</f>
        <v>0.85564655348453833</v>
      </c>
      <c r="T130" s="124">
        <f>IF(RES_hhdet_tes!T130=0,"",RES_hhdet_tes!T130/RES_hhdet_fec!T130)</f>
        <v>0.85983508434127076</v>
      </c>
      <c r="U130" s="124">
        <f>IF(RES_hhdet_tes!U130=0,"",RES_hhdet_tes!U130/RES_hhdet_fec!U130)</f>
        <v>0.865792775218307</v>
      </c>
      <c r="V130" s="124">
        <f>IF(RES_hhdet_tes!V130=0,"",RES_hhdet_tes!V130/RES_hhdet_fec!V130)</f>
        <v>0.86877063265352161</v>
      </c>
      <c r="W130" s="124">
        <f>IF(RES_hhdet_tes!W130=0,"",RES_hhdet_tes!W130/RES_hhdet_fec!W130)</f>
        <v>0.87910206088220855</v>
      </c>
      <c r="X130" s="124">
        <f>IF(RES_hhdet_tes!X130=0,"",RES_hhdet_tes!X130/RES_hhdet_fec!X130)</f>
        <v>0.88765329211512678</v>
      </c>
      <c r="Y130" s="124">
        <f>IF(RES_hhdet_tes!Y130=0,"",RES_hhdet_tes!Y130/RES_hhdet_fec!Y130)</f>
        <v>0.89776771739430883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0.77854349482951957</v>
      </c>
      <c r="C131" s="111">
        <f>IF(RES_hhdet_tes!C131=0,"",RES_hhdet_tes!C131/RES_hhdet_fec!C131)</f>
        <v>0.78029644237641549</v>
      </c>
      <c r="D131" s="111">
        <f>IF(RES_hhdet_tes!D131=0,"",RES_hhdet_tes!D131/RES_hhdet_fec!D131)</f>
        <v>0.78201695511128044</v>
      </c>
      <c r="E131" s="111">
        <f>IF(RES_hhdet_tes!E131=0,"",RES_hhdet_tes!E131/RES_hhdet_fec!E131)</f>
        <v>0.78401778406780032</v>
      </c>
      <c r="F131" s="111">
        <f>IF(RES_hhdet_tes!F131=0,"",RES_hhdet_tes!F131/RES_hhdet_fec!F131)</f>
        <v>0.78615766177409208</v>
      </c>
      <c r="G131" s="111">
        <f>IF(RES_hhdet_tes!G131=0,"",RES_hhdet_tes!G131/RES_hhdet_fec!G131)</f>
        <v>0.7889645185461498</v>
      </c>
      <c r="H131" s="111">
        <f>IF(RES_hhdet_tes!H131=0,"",RES_hhdet_tes!H131/RES_hhdet_fec!H131)</f>
        <v>0.79104530420335273</v>
      </c>
      <c r="I131" s="111">
        <f>IF(RES_hhdet_tes!I131=0,"",RES_hhdet_tes!I131/RES_hhdet_fec!I131)</f>
        <v>0.7942023700999058</v>
      </c>
      <c r="J131" s="111">
        <f>IF(RES_hhdet_tes!J131=0,"",RES_hhdet_tes!J131/RES_hhdet_fec!J131)</f>
        <v>0.79888781903039707</v>
      </c>
      <c r="K131" s="111">
        <f>IF(RES_hhdet_tes!K131=0,"",RES_hhdet_tes!K131/RES_hhdet_fec!K131)</f>
        <v>0.80516942034171812</v>
      </c>
      <c r="L131" s="111">
        <f>IF(RES_hhdet_tes!L131=0,"",RES_hhdet_tes!L131/RES_hhdet_fec!L131)</f>
        <v>0.81126638790193517</v>
      </c>
      <c r="M131" s="111">
        <f>IF(RES_hhdet_tes!M131=0,"",RES_hhdet_tes!M131/RES_hhdet_fec!M131)</f>
        <v>0.81924162332003347</v>
      </c>
      <c r="N131" s="111">
        <f>IF(RES_hhdet_tes!N131=0,"",RES_hhdet_tes!N131/RES_hhdet_fec!N131)</f>
        <v>0.82820784070909359</v>
      </c>
      <c r="O131" s="111">
        <f>IF(RES_hhdet_tes!O131=0,"",RES_hhdet_tes!O131/RES_hhdet_fec!O131)</f>
        <v>0.83673721913402432</v>
      </c>
      <c r="P131" s="111">
        <f>IF(RES_hhdet_tes!P131=0,"",RES_hhdet_tes!P131/RES_hhdet_fec!P131)</f>
        <v>0.84005377664206682</v>
      </c>
      <c r="Q131" s="111">
        <f>IF(RES_hhdet_tes!Q131=0,"",RES_hhdet_tes!Q131/RES_hhdet_fec!Q131)</f>
        <v>0.84292224289158857</v>
      </c>
      <c r="R131" s="111">
        <f>IF(RES_hhdet_tes!R131=0,"",RES_hhdet_tes!R131/RES_hhdet_fec!R131)</f>
        <v>0.84732191751851427</v>
      </c>
      <c r="S131" s="111">
        <f>IF(RES_hhdet_tes!S131=0,"",RES_hhdet_tes!S131/RES_hhdet_fec!S131)</f>
        <v>0.85570024563674796</v>
      </c>
      <c r="T131" s="111">
        <f>IF(RES_hhdet_tes!T131=0,"",RES_hhdet_tes!T131/RES_hhdet_fec!T131)</f>
        <v>0.86186616127062154</v>
      </c>
      <c r="U131" s="111">
        <f>IF(RES_hhdet_tes!U131=0,"",RES_hhdet_tes!U131/RES_hhdet_fec!U131)</f>
        <v>0.86953451621158395</v>
      </c>
      <c r="V131" s="111">
        <f>IF(RES_hhdet_tes!V131=0,"",RES_hhdet_tes!V131/RES_hhdet_fec!V131)</f>
        <v>0.87483053270160205</v>
      </c>
      <c r="W131" s="111">
        <f>IF(RES_hhdet_tes!W131=0,"",RES_hhdet_tes!W131/RES_hhdet_fec!W131)</f>
        <v>0.88454329509064544</v>
      </c>
      <c r="X131" s="111">
        <f>IF(RES_hhdet_tes!X131=0,"",RES_hhdet_tes!X131/RES_hhdet_fec!X131)</f>
        <v>0.89278124776319989</v>
      </c>
      <c r="Y131" s="111">
        <f>IF(RES_hhdet_tes!Y131=0,"",RES_hhdet_tes!Y131/RES_hhdet_fec!Y131)</f>
        <v>0.90163684998200788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0.62583632327045269</v>
      </c>
      <c r="C135" s="112">
        <f>IF(RES_hhdet_tes!C135=0,"",RES_hhdet_tes!C135/RES_hhdet_fec!C135)</f>
        <v>0.62953714869561561</v>
      </c>
      <c r="D135" s="112">
        <f>IF(RES_hhdet_tes!D135=0,"",RES_hhdet_tes!D135/RES_hhdet_fec!D135)</f>
        <v>0.6305364191951206</v>
      </c>
      <c r="E135" s="112">
        <f>IF(RES_hhdet_tes!E135=0,"",RES_hhdet_tes!E135/RES_hhdet_fec!E135)</f>
        <v>0.63385239795997839</v>
      </c>
      <c r="F135" s="112">
        <f>IF(RES_hhdet_tes!F135=0,"",RES_hhdet_tes!F135/RES_hhdet_fec!F135)</f>
        <v>0.63614990323744003</v>
      </c>
      <c r="G135" s="112">
        <f>IF(RES_hhdet_tes!G135=0,"",RES_hhdet_tes!G135/RES_hhdet_fec!G135)</f>
        <v>0.64024885663512587</v>
      </c>
      <c r="H135" s="112">
        <f>IF(RES_hhdet_tes!H135=0,"",RES_hhdet_tes!H135/RES_hhdet_fec!H135)</f>
        <v>0.64995459410335188</v>
      </c>
      <c r="I135" s="112">
        <f>IF(RES_hhdet_tes!I135=0,"",RES_hhdet_tes!I135/RES_hhdet_fec!I135)</f>
        <v>0.65301270822639024</v>
      </c>
      <c r="J135" s="112">
        <f>IF(RES_hhdet_tes!J135=0,"",RES_hhdet_tes!J135/RES_hhdet_fec!J135)</f>
        <v>0.65465303431304978</v>
      </c>
      <c r="K135" s="112">
        <f>IF(RES_hhdet_tes!K135=0,"",RES_hhdet_tes!K135/RES_hhdet_fec!K135)</f>
        <v>0.65646693823772417</v>
      </c>
      <c r="L135" s="112">
        <f>IF(RES_hhdet_tes!L135=0,"",RES_hhdet_tes!L135/RES_hhdet_fec!L135)</f>
        <v>0.65740054689906902</v>
      </c>
      <c r="M135" s="112">
        <f>IF(RES_hhdet_tes!M135=0,"",RES_hhdet_tes!M135/RES_hhdet_fec!M135)</f>
        <v>0.65770672097815353</v>
      </c>
      <c r="N135" s="112">
        <f>IF(RES_hhdet_tes!N135=0,"",RES_hhdet_tes!N135/RES_hhdet_fec!N135)</f>
        <v>0.65896230740909179</v>
      </c>
      <c r="O135" s="112">
        <f>IF(RES_hhdet_tes!O135=0,"",RES_hhdet_tes!O135/RES_hhdet_fec!O135)</f>
        <v>0.65937515214556586</v>
      </c>
      <c r="P135" s="112">
        <f>IF(RES_hhdet_tes!P135=0,"",RES_hhdet_tes!P135/RES_hhdet_fec!P135)</f>
        <v>0.66103354967891603</v>
      </c>
      <c r="Q135" s="112">
        <f>IF(RES_hhdet_tes!Q135=0,"",RES_hhdet_tes!Q135/RES_hhdet_fec!Q135)</f>
        <v>0.66849898608319236</v>
      </c>
      <c r="R135" s="112">
        <f>IF(RES_hhdet_tes!R135=0,"",RES_hhdet_tes!R135/RES_hhdet_fec!R135)</f>
        <v>0.67046215856021363</v>
      </c>
      <c r="S135" s="112">
        <f>IF(RES_hhdet_tes!S135=0,"",RES_hhdet_tes!S135/RES_hhdet_fec!S135)</f>
        <v>0.67226802501820815</v>
      </c>
      <c r="T135" s="112">
        <f>IF(RES_hhdet_tes!T135=0,"",RES_hhdet_tes!T135/RES_hhdet_fec!T135)</f>
        <v>0.76944571137988105</v>
      </c>
      <c r="U135" s="112">
        <f>IF(RES_hhdet_tes!U135=0,"",RES_hhdet_tes!U135/RES_hhdet_fec!U135)</f>
        <v>0.77684762028289667</v>
      </c>
      <c r="V135" s="112">
        <f>IF(RES_hhdet_tes!V135=0,"",RES_hhdet_tes!V135/RES_hhdet_fec!V135)</f>
        <v>0.78224545963152992</v>
      </c>
      <c r="W135" s="112">
        <f>IF(RES_hhdet_tes!W135=0,"",RES_hhdet_tes!W135/RES_hhdet_fec!W135)</f>
        <v>0.78319048754884979</v>
      </c>
      <c r="X135" s="112">
        <f>IF(RES_hhdet_tes!X135=0,"",RES_hhdet_tes!X135/RES_hhdet_fec!X135)</f>
        <v>0.78503029333373453</v>
      </c>
      <c r="Y135" s="112">
        <f>IF(RES_hhdet_tes!Y135=0,"",RES_hhdet_tes!Y135/RES_hhdet_fec!Y135)</f>
        <v>0.78918828218962311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0.60571361509460753</v>
      </c>
      <c r="C139" s="124">
        <f>IF(RES_hhdet_tes!C139=0,"",RES_hhdet_tes!C139/RES_hhdet_fec!C139)</f>
        <v>0.61167852750859375</v>
      </c>
      <c r="D139" s="124">
        <f>IF(RES_hhdet_tes!D139=0,"",RES_hhdet_tes!D139/RES_hhdet_fec!D139)</f>
        <v>0.61845805114835839</v>
      </c>
      <c r="E139" s="124">
        <f>IF(RES_hhdet_tes!E139=0,"",RES_hhdet_tes!E139/RES_hhdet_fec!E139)</f>
        <v>0.62482763310360478</v>
      </c>
      <c r="F139" s="124">
        <f>IF(RES_hhdet_tes!F139=0,"",RES_hhdet_tes!F139/RES_hhdet_fec!F139)</f>
        <v>0.62484592145336748</v>
      </c>
      <c r="G139" s="124">
        <f>IF(RES_hhdet_tes!G139=0,"",RES_hhdet_tes!G139/RES_hhdet_fec!G139)</f>
        <v>0.62860547320440807</v>
      </c>
      <c r="H139" s="124">
        <f>IF(RES_hhdet_tes!H139=0,"",RES_hhdet_tes!H139/RES_hhdet_fec!H139)</f>
        <v>0.63869386007666984</v>
      </c>
      <c r="I139" s="124">
        <f>IF(RES_hhdet_tes!I139=0,"",RES_hhdet_tes!I139/RES_hhdet_fec!I139)</f>
        <v>0.64608183510276895</v>
      </c>
      <c r="J139" s="124">
        <f>IF(RES_hhdet_tes!J139=0,"",RES_hhdet_tes!J139/RES_hhdet_fec!J139)</f>
        <v>0.66314778985777512</v>
      </c>
      <c r="K139" s="124">
        <f>IF(RES_hhdet_tes!K139=0,"",RES_hhdet_tes!K139/RES_hhdet_fec!K139)</f>
        <v>0.66498020650432832</v>
      </c>
      <c r="L139" s="124">
        <f>IF(RES_hhdet_tes!L139=0,"",RES_hhdet_tes!L139/RES_hhdet_fec!L139)</f>
        <v>0.66675879496249413</v>
      </c>
      <c r="M139" s="124">
        <f>IF(RES_hhdet_tes!M139=0,"",RES_hhdet_tes!M139/RES_hhdet_fec!M139)</f>
        <v>0.65516685366921634</v>
      </c>
      <c r="N139" s="124">
        <f>IF(RES_hhdet_tes!N139=0,"",RES_hhdet_tes!N139/RES_hhdet_fec!N139)</f>
        <v>0.65504849432692336</v>
      </c>
      <c r="O139" s="124">
        <f>IF(RES_hhdet_tes!O139=0,"",RES_hhdet_tes!O139/RES_hhdet_fec!O139)</f>
        <v>0.65863783544357002</v>
      </c>
      <c r="P139" s="124">
        <f>IF(RES_hhdet_tes!P139=0,"",RES_hhdet_tes!P139/RES_hhdet_fec!P139)</f>
        <v>0.65037719207623901</v>
      </c>
      <c r="Q139" s="124">
        <f>IF(RES_hhdet_tes!Q139=0,"",RES_hhdet_tes!Q139/RES_hhdet_fec!Q139)</f>
        <v>0.66834683989932298</v>
      </c>
      <c r="R139" s="124">
        <f>IF(RES_hhdet_tes!R139=0,"",RES_hhdet_tes!R139/RES_hhdet_fec!R139)</f>
        <v>0.67570753592206956</v>
      </c>
      <c r="S139" s="124">
        <f>IF(RES_hhdet_tes!S139=0,"",RES_hhdet_tes!S139/RES_hhdet_fec!S139)</f>
        <v>0.66438963404031937</v>
      </c>
      <c r="T139" s="124">
        <f>IF(RES_hhdet_tes!T139=0,"",RES_hhdet_tes!T139/RES_hhdet_fec!T139)</f>
        <v>0.67824157870025958</v>
      </c>
      <c r="U139" s="124">
        <f>IF(RES_hhdet_tes!U139=0,"",RES_hhdet_tes!U139/RES_hhdet_fec!U139)</f>
        <v>0.68966999937677531</v>
      </c>
      <c r="V139" s="124">
        <f>IF(RES_hhdet_tes!V139=0,"",RES_hhdet_tes!V139/RES_hhdet_fec!V139)</f>
        <v>0.70067093413294512</v>
      </c>
      <c r="W139" s="124">
        <f>IF(RES_hhdet_tes!W139=0,"",RES_hhdet_tes!W139/RES_hhdet_fec!W139)</f>
        <v>0.70644371927900707</v>
      </c>
      <c r="X139" s="124">
        <f>IF(RES_hhdet_tes!X139=0,"",RES_hhdet_tes!X139/RES_hhdet_fec!X139)</f>
        <v>0.7038878112676642</v>
      </c>
      <c r="Y139" s="124">
        <f>IF(RES_hhdet_tes!Y139=0,"",RES_hhdet_tes!Y139/RES_hhdet_fec!Y139)</f>
        <v>0.68191236782010101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0.58227671680649673</v>
      </c>
      <c r="C140" s="111">
        <f>IF(RES_hhdet_tes!C140=0,"",RES_hhdet_tes!C140/RES_hhdet_fec!C140)</f>
        <v>0.58302317209093846</v>
      </c>
      <c r="D140" s="111">
        <f>IF(RES_hhdet_tes!D140=0,"",RES_hhdet_tes!D140/RES_hhdet_fec!D140)</f>
        <v>0.58374533498039527</v>
      </c>
      <c r="E140" s="111">
        <f>IF(RES_hhdet_tes!E140=0,"",RES_hhdet_tes!E140/RES_hhdet_fec!E140)</f>
        <v>0.58470493587190786</v>
      </c>
      <c r="F140" s="111">
        <f>IF(RES_hhdet_tes!F140=0,"",RES_hhdet_tes!F140/RES_hhdet_fec!F140)</f>
        <v>0.58586035704584449</v>
      </c>
      <c r="G140" s="111">
        <f>IF(RES_hhdet_tes!G140=0,"",RES_hhdet_tes!G140/RES_hhdet_fec!G140)</f>
        <v>0.58726356827253989</v>
      </c>
      <c r="H140" s="111">
        <f>IF(RES_hhdet_tes!H140=0,"",RES_hhdet_tes!H140/RES_hhdet_fec!H140)</f>
        <v>0.58892815927087094</v>
      </c>
      <c r="I140" s="111">
        <f>IF(RES_hhdet_tes!I140=0,"",RES_hhdet_tes!I140/RES_hhdet_fec!I140)</f>
        <v>0.58975434382901026</v>
      </c>
      <c r="J140" s="111">
        <f>IF(RES_hhdet_tes!J140=0,"",RES_hhdet_tes!J140/RES_hhdet_fec!J140)</f>
        <v>0.58994574308337522</v>
      </c>
      <c r="K140" s="111">
        <f>IF(RES_hhdet_tes!K140=0,"",RES_hhdet_tes!K140/RES_hhdet_fec!K140)</f>
        <v>0.59041376851084948</v>
      </c>
      <c r="L140" s="111">
        <f>IF(RES_hhdet_tes!L140=0,"",RES_hhdet_tes!L140/RES_hhdet_fec!L140)</f>
        <v>0.5909218613551257</v>
      </c>
      <c r="M140" s="111">
        <f>IF(RES_hhdet_tes!M140=0,"",RES_hhdet_tes!M140/RES_hhdet_fec!M140)</f>
        <v>0.59139429244568875</v>
      </c>
      <c r="N140" s="111">
        <f>IF(RES_hhdet_tes!N140=0,"",RES_hhdet_tes!N140/RES_hhdet_fec!N140)</f>
        <v>0.59182425634937885</v>
      </c>
      <c r="O140" s="111">
        <f>IF(RES_hhdet_tes!O140=0,"",RES_hhdet_tes!O140/RES_hhdet_fec!O140)</f>
        <v>0.59216875049091089</v>
      </c>
      <c r="P140" s="111">
        <f>IF(RES_hhdet_tes!P140=0,"",RES_hhdet_tes!P140/RES_hhdet_fec!P140)</f>
        <v>0.59232737168770855</v>
      </c>
      <c r="Q140" s="111">
        <f>IF(RES_hhdet_tes!Q140=0,"",RES_hhdet_tes!Q140/RES_hhdet_fec!Q140)</f>
        <v>0.59250596894969354</v>
      </c>
      <c r="R140" s="111">
        <f>IF(RES_hhdet_tes!R140=0,"",RES_hhdet_tes!R140/RES_hhdet_fec!R140)</f>
        <v>0.59315663427997012</v>
      </c>
      <c r="S140" s="111">
        <f>IF(RES_hhdet_tes!S140=0,"",RES_hhdet_tes!S140/RES_hhdet_fec!S140)</f>
        <v>0.59475233651747761</v>
      </c>
      <c r="T140" s="111">
        <f>IF(RES_hhdet_tes!T140=0,"",RES_hhdet_tes!T140/RES_hhdet_fec!T140)</f>
        <v>0.59773340353301918</v>
      </c>
      <c r="U140" s="111">
        <f>IF(RES_hhdet_tes!U140=0,"",RES_hhdet_tes!U140/RES_hhdet_fec!U140)</f>
        <v>0.60063818372839417</v>
      </c>
      <c r="V140" s="111">
        <f>IF(RES_hhdet_tes!V140=0,"",RES_hhdet_tes!V140/RES_hhdet_fec!V140)</f>
        <v>0.60401666286697497</v>
      </c>
      <c r="W140" s="111">
        <f>IF(RES_hhdet_tes!W140=0,"",RES_hhdet_tes!W140/RES_hhdet_fec!W140)</f>
        <v>0.60715135384416019</v>
      </c>
      <c r="X140" s="111">
        <f>IF(RES_hhdet_tes!X140=0,"",RES_hhdet_tes!X140/RES_hhdet_fec!X140)</f>
        <v>0.60935405669667542</v>
      </c>
      <c r="Y140" s="111">
        <f>IF(RES_hhdet_tes!Y140=0,"",RES_hhdet_tes!Y140/RES_hhdet_fec!Y140)</f>
        <v>0.61124403187631859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0.73978103670112372</v>
      </c>
      <c r="C141" s="45">
        <f>IF(RES_hhdet_tes!C141=0,"",RES_hhdet_tes!C141/RES_hhdet_fec!C141)</f>
        <v>0.74285469891922618</v>
      </c>
      <c r="D141" s="45">
        <f>IF(RES_hhdet_tes!D141=0,"",RES_hhdet_tes!D141/RES_hhdet_fec!D141)</f>
        <v>0.74571256122078422</v>
      </c>
      <c r="E141" s="45">
        <f>IF(RES_hhdet_tes!E141=0,"",RES_hhdet_tes!E141/RES_hhdet_fec!E141)</f>
        <v>0.74814811387923752</v>
      </c>
      <c r="F141" s="45">
        <f>IF(RES_hhdet_tes!F141=0,"",RES_hhdet_tes!F141/RES_hhdet_fec!F141)</f>
        <v>0.75024682041712409</v>
      </c>
      <c r="G141" s="45">
        <f>IF(RES_hhdet_tes!G141=0,"",RES_hhdet_tes!G141/RES_hhdet_fec!G141)</f>
        <v>0.75267496695946356</v>
      </c>
      <c r="H141" s="45">
        <f>IF(RES_hhdet_tes!H141=0,"",RES_hhdet_tes!H141/RES_hhdet_fec!H141)</f>
        <v>0.75546491711267816</v>
      </c>
      <c r="I141" s="45">
        <f>IF(RES_hhdet_tes!I141=0,"",RES_hhdet_tes!I141/RES_hhdet_fec!I141)</f>
        <v>0.7571365991776553</v>
      </c>
      <c r="J141" s="45">
        <f>IF(RES_hhdet_tes!J141=0,"",RES_hhdet_tes!J141/RES_hhdet_fec!J141)</f>
        <v>0.75856989068426373</v>
      </c>
      <c r="K141" s="45">
        <f>IF(RES_hhdet_tes!K141=0,"",RES_hhdet_tes!K141/RES_hhdet_fec!K141)</f>
        <v>0.76011010044848215</v>
      </c>
      <c r="L141" s="45">
        <f>IF(RES_hhdet_tes!L141=0,"",RES_hhdet_tes!L141/RES_hhdet_fec!L141)</f>
        <v>0.76092904512797743</v>
      </c>
      <c r="M141" s="45">
        <f>IF(RES_hhdet_tes!M141=0,"",RES_hhdet_tes!M141/RES_hhdet_fec!M141)</f>
        <v>0.7627486844353244</v>
      </c>
      <c r="N141" s="45">
        <f>IF(RES_hhdet_tes!N141=0,"",RES_hhdet_tes!N141/RES_hhdet_fec!N141)</f>
        <v>0.76474168325534642</v>
      </c>
      <c r="O141" s="45">
        <f>IF(RES_hhdet_tes!O141=0,"",RES_hhdet_tes!O141/RES_hhdet_fec!O141)</f>
        <v>0.76789178451581974</v>
      </c>
      <c r="P141" s="45">
        <f>IF(RES_hhdet_tes!P141=0,"",RES_hhdet_tes!P141/RES_hhdet_fec!P141)</f>
        <v>0.77123923686797957</v>
      </c>
      <c r="Q141" s="45">
        <f>IF(RES_hhdet_tes!Q141=0,"",RES_hhdet_tes!Q141/RES_hhdet_fec!Q141)</f>
        <v>0.77597300745975029</v>
      </c>
      <c r="R141" s="45">
        <f>IF(RES_hhdet_tes!R141=0,"",RES_hhdet_tes!R141/RES_hhdet_fec!R141)</f>
        <v>0.78376335527547403</v>
      </c>
      <c r="S141" s="45">
        <f>IF(RES_hhdet_tes!S141=0,"",RES_hhdet_tes!S141/RES_hhdet_fec!S141)</f>
        <v>0.79474672706845528</v>
      </c>
      <c r="T141" s="45">
        <f>IF(RES_hhdet_tes!T141=0,"",RES_hhdet_tes!T141/RES_hhdet_fec!T141)</f>
        <v>0.80171442274169369</v>
      </c>
      <c r="U141" s="45">
        <f>IF(RES_hhdet_tes!U141=0,"",RES_hhdet_tes!U141/RES_hhdet_fec!U141)</f>
        <v>0.81569506625299293</v>
      </c>
      <c r="V141" s="45">
        <f>IF(RES_hhdet_tes!V141=0,"",RES_hhdet_tes!V141/RES_hhdet_fec!V141)</f>
        <v>0.82385305004696185</v>
      </c>
      <c r="W141" s="45">
        <f>IF(RES_hhdet_tes!W141=0,"",RES_hhdet_tes!W141/RES_hhdet_fec!W141)</f>
        <v>0.83535287682768977</v>
      </c>
      <c r="X141" s="45">
        <f>IF(RES_hhdet_tes!X141=0,"",RES_hhdet_tes!X141/RES_hhdet_fec!X141)</f>
        <v>0.84447999034025145</v>
      </c>
      <c r="Y141" s="45">
        <f>IF(RES_hhdet_tes!Y141=0,"",RES_hhdet_tes!Y141/RES_hhdet_fec!Y141)</f>
        <v>0.85282786537197064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>
        <f>IF(RES_hhdet_tes!R143=0,"",RES_hhdet_tes!R143/RES_hhdet_fec!R143)</f>
        <v>1.6008244172427737</v>
      </c>
      <c r="S143" s="119">
        <f>IF(RES_hhdet_tes!S143=0,"",RES_hhdet_tes!S143/RES_hhdet_fec!S143)</f>
        <v>1.7901242122327872</v>
      </c>
      <c r="T143" s="119">
        <f>IF(RES_hhdet_tes!T143=0,"",RES_hhdet_tes!T143/RES_hhdet_fec!T143)</f>
        <v>1.8511447177566627</v>
      </c>
      <c r="U143" s="119">
        <f>IF(RES_hhdet_tes!U143=0,"",RES_hhdet_tes!U143/RES_hhdet_fec!U143)</f>
        <v>1.9209969668368529</v>
      </c>
      <c r="V143" s="119">
        <f>IF(RES_hhdet_tes!V143=0,"",RES_hhdet_tes!V143/RES_hhdet_fec!V143)</f>
        <v>1.8545046467506547</v>
      </c>
      <c r="W143" s="119">
        <f>IF(RES_hhdet_tes!W143=0,"",RES_hhdet_tes!W143/RES_hhdet_fec!W143)</f>
        <v>1.8741512975019952</v>
      </c>
      <c r="X143" s="119">
        <f>IF(RES_hhdet_tes!X143=0,"",RES_hhdet_tes!X143/RES_hhdet_fec!X143)</f>
        <v>1.8847836584808682</v>
      </c>
      <c r="Y143" s="119">
        <f>IF(RES_hhdet_tes!Y143=0,"",RES_hhdet_tes!Y143/RES_hhdet_fec!Y143)</f>
        <v>1.852727720661284</v>
      </c>
      <c r="DA143" s="129" t="s">
        <v>2041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>
        <f>IF(RES_hhdet_tes!R144=0,"",RES_hhdet_tes!R144/RES_hhdet_fec!R144)</f>
        <v>3.0701010225825178</v>
      </c>
      <c r="S144" s="124">
        <f>IF(RES_hhdet_tes!S144=0,"",RES_hhdet_tes!S144/RES_hhdet_fec!S144)</f>
        <v>3.0701422284896318</v>
      </c>
      <c r="T144" s="124">
        <f>IF(RES_hhdet_tes!T144=0,"",RES_hhdet_tes!T144/RES_hhdet_fec!T144)</f>
        <v>3.0701989756983359</v>
      </c>
      <c r="U144" s="124">
        <f>IF(RES_hhdet_tes!U144=0,"",RES_hhdet_tes!U144/RES_hhdet_fec!U144)</f>
        <v>3.0702574560285933</v>
      </c>
      <c r="V144" s="124">
        <f>IF(RES_hhdet_tes!V144=0,"",RES_hhdet_tes!V144/RES_hhdet_fec!V144)</f>
        <v>3.0724321963601868</v>
      </c>
      <c r="W144" s="124">
        <f>IF(RES_hhdet_tes!W144=0,"",RES_hhdet_tes!W144/RES_hhdet_fec!W144)</f>
        <v>3.0804667848650942</v>
      </c>
      <c r="X144" s="124">
        <f>IF(RES_hhdet_tes!X144=0,"",RES_hhdet_tes!X144/RES_hhdet_fec!X144)</f>
        <v>3.091045473296214</v>
      </c>
      <c r="Y144" s="124">
        <f>IF(RES_hhdet_tes!Y144=0,"",RES_hhdet_tes!Y144/RES_hhdet_fec!Y144)</f>
        <v>3.0964684950842711</v>
      </c>
      <c r="DA144" s="130" t="s">
        <v>2042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>
        <f>IF(RES_hhdet_tes!R145=0,"",RES_hhdet_tes!R145/RES_hhdet_fec!R145)</f>
        <v>3.0701010225825178</v>
      </c>
      <c r="S145" s="111">
        <f>IF(RES_hhdet_tes!S145=0,"",RES_hhdet_tes!S145/RES_hhdet_fec!S145)</f>
        <v>3.0701422284896318</v>
      </c>
      <c r="T145" s="111">
        <f>IF(RES_hhdet_tes!T145=0,"",RES_hhdet_tes!T145/RES_hhdet_fec!T145)</f>
        <v>3.0701989756983359</v>
      </c>
      <c r="U145" s="111">
        <f>IF(RES_hhdet_tes!U145=0,"",RES_hhdet_tes!U145/RES_hhdet_fec!U145)</f>
        <v>3.0702574560285933</v>
      </c>
      <c r="V145" s="111">
        <f>IF(RES_hhdet_tes!V145=0,"",RES_hhdet_tes!V145/RES_hhdet_fec!V145)</f>
        <v>3.0724321963601868</v>
      </c>
      <c r="W145" s="111">
        <f>IF(RES_hhdet_tes!W145=0,"",RES_hhdet_tes!W145/RES_hhdet_fec!W145)</f>
        <v>3.0804667848650942</v>
      </c>
      <c r="X145" s="111">
        <f>IF(RES_hhdet_tes!X145=0,"",RES_hhdet_tes!X145/RES_hhdet_fec!X145)</f>
        <v>3.091045473296214</v>
      </c>
      <c r="Y145" s="111">
        <f>IF(RES_hhdet_tes!Y145=0,"",RES_hhdet_tes!Y145/RES_hhdet_fec!Y145)</f>
        <v>3.0964684950842711</v>
      </c>
      <c r="DA145" s="63" t="s">
        <v>2043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>
        <f>IF(RES_hhdet_tes!R146=0,"",RES_hhdet_tes!R146/RES_hhdet_fec!R146)</f>
        <v>4.8635669860491753</v>
      </c>
      <c r="S146" s="124">
        <f>IF(RES_hhdet_tes!S146=0,"",RES_hhdet_tes!S146/RES_hhdet_fec!S146)</f>
        <v>4.8665869101665526</v>
      </c>
      <c r="T146" s="124">
        <f>IF(RES_hhdet_tes!T146=0,"",RES_hhdet_tes!T146/RES_hhdet_fec!T146)</f>
        <v>4.869622843425824</v>
      </c>
      <c r="U146" s="124">
        <f>IF(RES_hhdet_tes!U146=0,"",RES_hhdet_tes!U146/RES_hhdet_fec!U146)</f>
        <v>4.8725377458828696</v>
      </c>
      <c r="V146" s="124">
        <f>IF(RES_hhdet_tes!V146=0,"",RES_hhdet_tes!V146/RES_hhdet_fec!V146)</f>
        <v>4.8792656731921227</v>
      </c>
      <c r="W146" s="124">
        <f>IF(RES_hhdet_tes!W146=0,"",RES_hhdet_tes!W146/RES_hhdet_fec!W146)</f>
        <v>4.8940049912446959</v>
      </c>
      <c r="X146" s="124">
        <f>IF(RES_hhdet_tes!X146=0,"",RES_hhdet_tes!X146/RES_hhdet_fec!X146)</f>
        <v>4.9122960159979643</v>
      </c>
      <c r="Y146" s="124">
        <f>IF(RES_hhdet_tes!Y146=0,"",RES_hhdet_tes!Y146/RES_hhdet_fec!Y146)</f>
        <v>4.9249200103714657</v>
      </c>
      <c r="DA146" s="130" t="s">
        <v>2044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>
        <f>IF(RES_hhdet_tes!R147=0,"",RES_hhdet_tes!R147/RES_hhdet_fec!R147)</f>
        <v>4.8635669860491753</v>
      </c>
      <c r="S147" s="111">
        <f>IF(RES_hhdet_tes!S147=0,"",RES_hhdet_tes!S147/RES_hhdet_fec!S147)</f>
        <v>4.8665869101665526</v>
      </c>
      <c r="T147" s="111">
        <f>IF(RES_hhdet_tes!T147=0,"",RES_hhdet_tes!T147/RES_hhdet_fec!T147)</f>
        <v>4.869622843425824</v>
      </c>
      <c r="U147" s="111">
        <f>IF(RES_hhdet_tes!U147=0,"",RES_hhdet_tes!U147/RES_hhdet_fec!U147)</f>
        <v>4.8725377458828696</v>
      </c>
      <c r="V147" s="111">
        <f>IF(RES_hhdet_tes!V147=0,"",RES_hhdet_tes!V147/RES_hhdet_fec!V147)</f>
        <v>4.8792656731921227</v>
      </c>
      <c r="W147" s="111">
        <f>IF(RES_hhdet_tes!W147=0,"",RES_hhdet_tes!W147/RES_hhdet_fec!W147)</f>
        <v>4.8940049912446959</v>
      </c>
      <c r="X147" s="111">
        <f>IF(RES_hhdet_tes!X147=0,"",RES_hhdet_tes!X147/RES_hhdet_fec!X147)</f>
        <v>4.9122960159979643</v>
      </c>
      <c r="Y147" s="111">
        <f>IF(RES_hhdet_tes!Y147=0,"",RES_hhdet_tes!Y147/RES_hhdet_fec!Y147)</f>
        <v>4.9249200103714657</v>
      </c>
      <c r="DA147" s="63" t="s">
        <v>2045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>
        <f>IF(RES_hhdet_tes!R148=0,"",RES_hhdet_tes!R148/RES_hhdet_fec!R148)</f>
        <v>0.74629589436911326</v>
      </c>
      <c r="S148" s="124">
        <f>IF(RES_hhdet_tes!S148=0,"",RES_hhdet_tes!S148/RES_hhdet_fec!S148)</f>
        <v>0.75386881876766787</v>
      </c>
      <c r="T148" s="124">
        <f>IF(RES_hhdet_tes!T148=0,"",RES_hhdet_tes!T148/RES_hhdet_fec!T148)</f>
        <v>0.76321801808886403</v>
      </c>
      <c r="U148" s="124">
        <f>IF(RES_hhdet_tes!U148=0,"",RES_hhdet_tes!U148/RES_hhdet_fec!U148)</f>
        <v>0.77084525994594011</v>
      </c>
      <c r="V148" s="124">
        <f>IF(RES_hhdet_tes!V148=0,"",RES_hhdet_tes!V148/RES_hhdet_fec!V148)</f>
        <v>0.77738517814873853</v>
      </c>
      <c r="W148" s="124">
        <f>IF(RES_hhdet_tes!W148=0,"",RES_hhdet_tes!W148/RES_hhdet_fec!W148)</f>
        <v>0.78319127645265918</v>
      </c>
      <c r="X148" s="124">
        <f>IF(RES_hhdet_tes!X148=0,"",RES_hhdet_tes!X148/RES_hhdet_fec!X148)</f>
        <v>0.78950151758135778</v>
      </c>
      <c r="Y148" s="124">
        <f>IF(RES_hhdet_tes!Y148=0,"",RES_hhdet_tes!Y148/RES_hhdet_fec!Y148)</f>
        <v>0.79709646207729246</v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>
        <f>IF(RES_hhdet_tes!S149=0,"",RES_hhdet_tes!S149/RES_hhdet_fec!S149)</f>
        <v>0.84103147037008041</v>
      </c>
      <c r="T149" s="111">
        <f>IF(RES_hhdet_tes!T149=0,"",RES_hhdet_tes!T149/RES_hhdet_fec!T149)</f>
        <v>0.85783069550323476</v>
      </c>
      <c r="U149" s="111">
        <f>IF(RES_hhdet_tes!U149=0,"",RES_hhdet_tes!U149/RES_hhdet_fec!U149)</f>
        <v>0.86456055944983734</v>
      </c>
      <c r="V149" s="111">
        <f>IF(RES_hhdet_tes!V149=0,"",RES_hhdet_tes!V149/RES_hhdet_fec!V149)</f>
        <v>0.86707867871356192</v>
      </c>
      <c r="W149" s="111">
        <f>IF(RES_hhdet_tes!W149=0,"",RES_hhdet_tes!W149/RES_hhdet_fec!W149)</f>
        <v>0.87251884772710886</v>
      </c>
      <c r="X149" s="111">
        <f>IF(RES_hhdet_tes!X149=0,"",RES_hhdet_tes!X149/RES_hhdet_fec!X149)</f>
        <v>0.87682820624839442</v>
      </c>
      <c r="Y149" s="111">
        <f>IF(RES_hhdet_tes!Y149=0,"",RES_hhdet_tes!Y149/RES_hhdet_fec!Y149)</f>
        <v>0.88244346556737574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>
        <f>IF(RES_hhdet_tes!R153=0,"",RES_hhdet_tes!R153/RES_hhdet_fec!R153)</f>
        <v>0.74629589436911326</v>
      </c>
      <c r="S153" s="112">
        <f>IF(RES_hhdet_tes!S153=0,"",RES_hhdet_tes!S153/RES_hhdet_fec!S153)</f>
        <v>0.75244276318464021</v>
      </c>
      <c r="T153" s="112">
        <f>IF(RES_hhdet_tes!T153=0,"",RES_hhdet_tes!T153/RES_hhdet_fec!T153)</f>
        <v>0.76015872741737467</v>
      </c>
      <c r="U153" s="112">
        <f>IF(RES_hhdet_tes!U153=0,"",RES_hhdet_tes!U153/RES_hhdet_fec!U153)</f>
        <v>0.76805605337638627</v>
      </c>
      <c r="V153" s="112">
        <f>IF(RES_hhdet_tes!V153=0,"",RES_hhdet_tes!V153/RES_hhdet_fec!V153)</f>
        <v>0.77539331152454471</v>
      </c>
      <c r="W153" s="112">
        <f>IF(RES_hhdet_tes!W153=0,"",RES_hhdet_tes!W153/RES_hhdet_fec!W153)</f>
        <v>0.78140038189608407</v>
      </c>
      <c r="X153" s="112">
        <f>IF(RES_hhdet_tes!X153=0,"",RES_hhdet_tes!X153/RES_hhdet_fec!X153)</f>
        <v>0.78762759038254893</v>
      </c>
      <c r="Y153" s="112">
        <f>IF(RES_hhdet_tes!Y153=0,"",RES_hhdet_tes!Y153/RES_hhdet_fec!Y153)</f>
        <v>0.79475081561428895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X154" s="113" t="str">
        <f>IF(RES_hhdet_tes!X154=0,"",RES_hhdet_tes!X154/RES_hhdet_fec!X154)</f>
        <v/>
      </c>
      <c r="Y154" s="113" t="str">
        <f>IF(RES_hhdet_tes!Y154=0,"",RES_hhdet_tes!Y154/RES_hhdet_fec!Y154)</f>
        <v/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X155" s="111" t="str">
        <f>IF(RES_hhdet_tes!X155=0,"",RES_hhdet_tes!X155/RES_hhdet_fec!X155)</f>
        <v/>
      </c>
      <c r="Y155" s="111" t="str">
        <f>IF(RES_hhdet_tes!Y155=0,"",RES_hhdet_tes!Y155/RES_hhdet_fec!Y155)</f>
        <v/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X156" s="111" t="str">
        <f>IF(RES_hhdet_tes!X156=0,"",RES_hhdet_tes!X156/RES_hhdet_fec!X156)</f>
        <v/>
      </c>
      <c r="Y156" s="111" t="str">
        <f>IF(RES_hhdet_tes!Y156=0,"",RES_hhdet_tes!Y156/RES_hhdet_fec!Y156)</f>
        <v/>
      </c>
      <c r="DA156" s="63" t="s">
        <v>2054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>
        <f>IF(RES_hhdet_tes!R157=0,"",RES_hhdet_tes!R157/RES_hhdet_fec!R157)</f>
        <v>0.71332558152645487</v>
      </c>
      <c r="S157" s="124">
        <f>IF(RES_hhdet_tes!S157=0,"",RES_hhdet_tes!S157/RES_hhdet_fec!S157)</f>
        <v>0.69488891506944117</v>
      </c>
      <c r="T157" s="124">
        <f>IF(RES_hhdet_tes!T157=0,"",RES_hhdet_tes!T157/RES_hhdet_fec!T157)</f>
        <v>0.68700549338333727</v>
      </c>
      <c r="U157" s="124">
        <f>IF(RES_hhdet_tes!U157=0,"",RES_hhdet_tes!U157/RES_hhdet_fec!U157)</f>
        <v>0.70013186345194123</v>
      </c>
      <c r="V157" s="124">
        <f>IF(RES_hhdet_tes!V157=0,"",RES_hhdet_tes!V157/RES_hhdet_fec!V157)</f>
        <v>0.70168493945156585</v>
      </c>
      <c r="W157" s="124">
        <f>IF(RES_hhdet_tes!W157=0,"",RES_hhdet_tes!W157/RES_hhdet_fec!W157)</f>
        <v>0.70411366158426081</v>
      </c>
      <c r="X157" s="124">
        <f>IF(RES_hhdet_tes!X157=0,"",RES_hhdet_tes!X157/RES_hhdet_fec!X157)</f>
        <v>0.70167770350694958</v>
      </c>
      <c r="Y157" s="124">
        <f>IF(RES_hhdet_tes!Y157=0,"",RES_hhdet_tes!Y157/RES_hhdet_fec!Y157)</f>
        <v>0.68171229906391395</v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>
        <f>IF(RES_hhdet_tes!R158=0,"",RES_hhdet_tes!R158/RES_hhdet_fec!R158)</f>
        <v>0.59708771629894264</v>
      </c>
      <c r="S158" s="111">
        <f>IF(RES_hhdet_tes!S158=0,"",RES_hhdet_tes!S158/RES_hhdet_fec!S158)</f>
        <v>0.59914913093093536</v>
      </c>
      <c r="T158" s="111">
        <f>IF(RES_hhdet_tes!T158=0,"",RES_hhdet_tes!T158/RES_hhdet_fec!T158)</f>
        <v>0.60296037745264319</v>
      </c>
      <c r="U158" s="111">
        <f>IF(RES_hhdet_tes!U158=0,"",RES_hhdet_tes!U158/RES_hhdet_fec!U158)</f>
        <v>0.60508673981663053</v>
      </c>
      <c r="V158" s="111">
        <f>IF(RES_hhdet_tes!V158=0,"",RES_hhdet_tes!V158/RES_hhdet_fec!V158)</f>
        <v>0.60791573500226015</v>
      </c>
      <c r="W158" s="111">
        <f>IF(RES_hhdet_tes!W158=0,"",RES_hhdet_tes!W158/RES_hhdet_fec!W158)</f>
        <v>0.60930735906354205</v>
      </c>
      <c r="X158" s="111">
        <f>IF(RES_hhdet_tes!X158=0,"",RES_hhdet_tes!X158/RES_hhdet_fec!X158)</f>
        <v>0.61060662500053686</v>
      </c>
      <c r="Y158" s="111">
        <f>IF(RES_hhdet_tes!Y158=0,"",RES_hhdet_tes!Y158/RES_hhdet_fec!Y158)</f>
        <v>0.61173537695768243</v>
      </c>
      <c r="DA158" s="63" t="s">
        <v>2056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>
        <f>IF(RES_hhdet_tes!R159=0,"",RES_hhdet_tes!R159/RES_hhdet_fec!R159)</f>
        <v>0.80585732530883558</v>
      </c>
      <c r="S159" s="45">
        <f>IF(RES_hhdet_tes!S159=0,"",RES_hhdet_tes!S159/RES_hhdet_fec!S159)</f>
        <v>0.81379593997108302</v>
      </c>
      <c r="T159" s="45">
        <f>IF(RES_hhdet_tes!T159=0,"",RES_hhdet_tes!T159/RES_hhdet_fec!T159)</f>
        <v>0.82084882844812412</v>
      </c>
      <c r="U159" s="45">
        <f>IF(RES_hhdet_tes!U159=0,"",RES_hhdet_tes!U159/RES_hhdet_fec!U159)</f>
        <v>0.83335757486657447</v>
      </c>
      <c r="V159" s="45">
        <f>IF(RES_hhdet_tes!V159=0,"",RES_hhdet_tes!V159/RES_hhdet_fec!V159)</f>
        <v>0.8394349034700217</v>
      </c>
      <c r="W159" s="45">
        <f>IF(RES_hhdet_tes!W159=0,"",RES_hhdet_tes!W159/RES_hhdet_fec!W159)</f>
        <v>0.84529437764306048</v>
      </c>
      <c r="X159" s="45">
        <f>IF(RES_hhdet_tes!X159=0,"",RES_hhdet_tes!X159/RES_hhdet_fec!X159)</f>
        <v>0.85089190733716757</v>
      </c>
      <c r="Y159" s="45">
        <f>IF(RES_hhdet_tes!Y159=0,"",RES_hhdet_tes!Y159/RES_hhdet_fec!Y159)</f>
        <v>0.85553813873391282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0.6519256823697015</v>
      </c>
      <c r="C161" s="119">
        <f>IF(RES_hhdet_tes!C161=0,"",RES_hhdet_tes!C161/RES_hhdet_fec!C161)</f>
        <v>0.65997785530334363</v>
      </c>
      <c r="D161" s="119">
        <f>IF(RES_hhdet_tes!D161=0,"",RES_hhdet_tes!D161/RES_hhdet_fec!D161)</f>
        <v>0.67006980159664675</v>
      </c>
      <c r="E161" s="119">
        <f>IF(RES_hhdet_tes!E161=0,"",RES_hhdet_tes!E161/RES_hhdet_fec!E161)</f>
        <v>0.67854067189784217</v>
      </c>
      <c r="F161" s="119">
        <f>IF(RES_hhdet_tes!F161=0,"",RES_hhdet_tes!F161/RES_hhdet_fec!F161)</f>
        <v>0.6869904088934573</v>
      </c>
      <c r="G161" s="119">
        <f>IF(RES_hhdet_tes!G161=0,"",RES_hhdet_tes!G161/RES_hhdet_fec!G161)</f>
        <v>0.69069367608199106</v>
      </c>
      <c r="H161" s="119">
        <f>IF(RES_hhdet_tes!H161=0,"",RES_hhdet_tes!H161/RES_hhdet_fec!H161)</f>
        <v>0.6985161116845815</v>
      </c>
      <c r="I161" s="119">
        <f>IF(RES_hhdet_tes!I161=0,"",RES_hhdet_tes!I161/RES_hhdet_fec!I161)</f>
        <v>0.70671116084362795</v>
      </c>
      <c r="J161" s="119">
        <f>IF(RES_hhdet_tes!J161=0,"",RES_hhdet_tes!J161/RES_hhdet_fec!J161)</f>
        <v>0.70503868520185309</v>
      </c>
      <c r="K161" s="119">
        <f>IF(RES_hhdet_tes!K161=0,"",RES_hhdet_tes!K161/RES_hhdet_fec!K161)</f>
        <v>0.70950687900320697</v>
      </c>
      <c r="L161" s="119">
        <f>IF(RES_hhdet_tes!L161=0,"",RES_hhdet_tes!L161/RES_hhdet_fec!L161)</f>
        <v>0.71020097115898972</v>
      </c>
      <c r="M161" s="119">
        <f>IF(RES_hhdet_tes!M161=0,"",RES_hhdet_tes!M161/RES_hhdet_fec!M161)</f>
        <v>0.70621856059055366</v>
      </c>
      <c r="N161" s="119">
        <f>IF(RES_hhdet_tes!N161=0,"",RES_hhdet_tes!N161/RES_hhdet_fec!N161)</f>
        <v>0.72950378352902456</v>
      </c>
      <c r="O161" s="119">
        <f>IF(RES_hhdet_tes!O161=0,"",RES_hhdet_tes!O161/RES_hhdet_fec!O161)</f>
        <v>0.72755012022730747</v>
      </c>
      <c r="P161" s="119">
        <f>IF(RES_hhdet_tes!P161=0,"",RES_hhdet_tes!P161/RES_hhdet_fec!P161)</f>
        <v>0.73594925597681748</v>
      </c>
      <c r="Q161" s="119">
        <f>IF(RES_hhdet_tes!Q161=0,"",RES_hhdet_tes!Q161/RES_hhdet_fec!Q161)</f>
        <v>0.73388724581065501</v>
      </c>
      <c r="R161" s="119">
        <f>IF(RES_hhdet_tes!R161=0,"",RES_hhdet_tes!R161/RES_hhdet_fec!R161)</f>
        <v>0.73604838074421775</v>
      </c>
      <c r="S161" s="119">
        <f>IF(RES_hhdet_tes!S161=0,"",RES_hhdet_tes!S161/RES_hhdet_fec!S161)</f>
        <v>0.73703006614723843</v>
      </c>
      <c r="T161" s="119">
        <f>IF(RES_hhdet_tes!T161=0,"",RES_hhdet_tes!T161/RES_hhdet_fec!T161)</f>
        <v>0.74585022023437098</v>
      </c>
      <c r="U161" s="119">
        <f>IF(RES_hhdet_tes!U161=0,"",RES_hhdet_tes!U161/RES_hhdet_fec!U161)</f>
        <v>0.7577594427619232</v>
      </c>
      <c r="V161" s="119">
        <f>IF(RES_hhdet_tes!V161=0,"",RES_hhdet_tes!V161/RES_hhdet_fec!V161)</f>
        <v>0.76860865309631587</v>
      </c>
      <c r="W161" s="119">
        <f>IF(RES_hhdet_tes!W161=0,"",RES_hhdet_tes!W161/RES_hhdet_fec!W161)</f>
        <v>0.77816677041971671</v>
      </c>
      <c r="X161" s="119">
        <f>IF(RES_hhdet_tes!X161=0,"",RES_hhdet_tes!X161/RES_hhdet_fec!X161)</f>
        <v>0.78254624771198278</v>
      </c>
      <c r="Y161" s="119">
        <f>IF(RES_hhdet_tes!Y161=0,"",RES_hhdet_tes!Y161/RES_hhdet_fec!Y161)</f>
        <v>0.78834599023086582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0.66244788495041462</v>
      </c>
      <c r="C162" s="124">
        <f>IF(RES_hhdet_tes!C162=0,"",RES_hhdet_tes!C162/RES_hhdet_fec!C162)</f>
        <v>0.66892723471442339</v>
      </c>
      <c r="D162" s="124">
        <f>IF(RES_hhdet_tes!D162=0,"",RES_hhdet_tes!D162/RES_hhdet_fec!D162)</f>
        <v>0.68022000891613899</v>
      </c>
      <c r="E162" s="124">
        <f>IF(RES_hhdet_tes!E162=0,"",RES_hhdet_tes!E162/RES_hhdet_fec!E162)</f>
        <v>0.68901291366497441</v>
      </c>
      <c r="F162" s="124">
        <f>IF(RES_hhdet_tes!F162=0,"",RES_hhdet_tes!F162/RES_hhdet_fec!F162)</f>
        <v>0.69795972147291008</v>
      </c>
      <c r="G162" s="124">
        <f>IF(RES_hhdet_tes!G162=0,"",RES_hhdet_tes!G162/RES_hhdet_fec!G162)</f>
        <v>0.70601491996156818</v>
      </c>
      <c r="H162" s="124">
        <f>IF(RES_hhdet_tes!H162=0,"",RES_hhdet_tes!H162/RES_hhdet_fec!H162)</f>
        <v>0.71313561861165164</v>
      </c>
      <c r="I162" s="124">
        <f>IF(RES_hhdet_tes!I162=0,"",RES_hhdet_tes!I162/RES_hhdet_fec!I162)</f>
        <v>0.71857384385120826</v>
      </c>
      <c r="J162" s="124">
        <f>IF(RES_hhdet_tes!J162=0,"",RES_hhdet_tes!J162/RES_hhdet_fec!J162)</f>
        <v>0.72156491840424963</v>
      </c>
      <c r="K162" s="124">
        <f>IF(RES_hhdet_tes!K162=0,"",RES_hhdet_tes!K162/RES_hhdet_fec!K162)</f>
        <v>0.72388321474234396</v>
      </c>
      <c r="L162" s="124">
        <f>IF(RES_hhdet_tes!L162=0,"",RES_hhdet_tes!L162/RES_hhdet_fec!L162)</f>
        <v>0.73088234636352412</v>
      </c>
      <c r="M162" s="124">
        <f>IF(RES_hhdet_tes!M162=0,"",RES_hhdet_tes!M162/RES_hhdet_fec!M162)</f>
        <v>0.73742238872473231</v>
      </c>
      <c r="N162" s="124">
        <f>IF(RES_hhdet_tes!N162=0,"",RES_hhdet_tes!N162/RES_hhdet_fec!N162)</f>
        <v>0.74391679899502894</v>
      </c>
      <c r="O162" s="124">
        <f>IF(RES_hhdet_tes!O162=0,"",RES_hhdet_tes!O162/RES_hhdet_fec!O162)</f>
        <v>0.74614437314751025</v>
      </c>
      <c r="P162" s="124">
        <f>IF(RES_hhdet_tes!P162=0,"",RES_hhdet_tes!P162/RES_hhdet_fec!P162)</f>
        <v>0.74652004986150911</v>
      </c>
      <c r="Q162" s="124">
        <f>IF(RES_hhdet_tes!Q162=0,"",RES_hhdet_tes!Q162/RES_hhdet_fec!Q162)</f>
        <v>0.74698571897373844</v>
      </c>
      <c r="R162" s="124">
        <f>IF(RES_hhdet_tes!R162=0,"",RES_hhdet_tes!R162/RES_hhdet_fec!R162)</f>
        <v>0.74813446962373742</v>
      </c>
      <c r="S162" s="124">
        <f>IF(RES_hhdet_tes!S162=0,"",RES_hhdet_tes!S162/RES_hhdet_fec!S162)</f>
        <v>0.75048988251929272</v>
      </c>
      <c r="T162" s="124">
        <f>IF(RES_hhdet_tes!T162=0,"",RES_hhdet_tes!T162/RES_hhdet_fec!T162)</f>
        <v>0.7565648209770649</v>
      </c>
      <c r="U162" s="124">
        <f>IF(RES_hhdet_tes!U162=0,"",RES_hhdet_tes!U162/RES_hhdet_fec!U162)</f>
        <v>0.76553246148092069</v>
      </c>
      <c r="V162" s="124">
        <f>IF(RES_hhdet_tes!V162=0,"",RES_hhdet_tes!V162/RES_hhdet_fec!V162)</f>
        <v>0.77237720223774264</v>
      </c>
      <c r="W162" s="124">
        <f>IF(RES_hhdet_tes!W162=0,"",RES_hhdet_tes!W162/RES_hhdet_fec!W162)</f>
        <v>0.7811595590577759</v>
      </c>
      <c r="X162" s="124">
        <f>IF(RES_hhdet_tes!X162=0,"",RES_hhdet_tes!X162/RES_hhdet_fec!X162)</f>
        <v>0.7861229211857762</v>
      </c>
      <c r="Y162" s="124">
        <f>IF(RES_hhdet_tes!Y162=0,"",RES_hhdet_tes!Y162/RES_hhdet_fec!Y162)</f>
        <v>0.79488177250806702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0.66244788495041462</v>
      </c>
      <c r="C163" s="45">
        <f>IF(RES_hhdet_tes!C163=0,"",RES_hhdet_tes!C163/RES_hhdet_fec!C163)</f>
        <v>0.66892723471442339</v>
      </c>
      <c r="D163" s="45">
        <f>IF(RES_hhdet_tes!D163=0,"",RES_hhdet_tes!D163/RES_hhdet_fec!D163)</f>
        <v>0.68022000891613899</v>
      </c>
      <c r="E163" s="45">
        <f>IF(RES_hhdet_tes!E163=0,"",RES_hhdet_tes!E163/RES_hhdet_fec!E163)</f>
        <v>0.68901291366497441</v>
      </c>
      <c r="F163" s="45">
        <f>IF(RES_hhdet_tes!F163=0,"",RES_hhdet_tes!F163/RES_hhdet_fec!F163)</f>
        <v>0.69795972147291008</v>
      </c>
      <c r="G163" s="45">
        <f>IF(RES_hhdet_tes!G163=0,"",RES_hhdet_tes!G163/RES_hhdet_fec!G163)</f>
        <v>0.70601491996156818</v>
      </c>
      <c r="H163" s="45">
        <f>IF(RES_hhdet_tes!H163=0,"",RES_hhdet_tes!H163/RES_hhdet_fec!H163)</f>
        <v>0.71313561861165164</v>
      </c>
      <c r="I163" s="45">
        <f>IF(RES_hhdet_tes!I163=0,"",RES_hhdet_tes!I163/RES_hhdet_fec!I163)</f>
        <v>0.71857384385120826</v>
      </c>
      <c r="J163" s="45">
        <f>IF(RES_hhdet_tes!J163=0,"",RES_hhdet_tes!J163/RES_hhdet_fec!J163)</f>
        <v>0.72156491840424963</v>
      </c>
      <c r="K163" s="45">
        <f>IF(RES_hhdet_tes!K163=0,"",RES_hhdet_tes!K163/RES_hhdet_fec!K163)</f>
        <v>0.72388321474234396</v>
      </c>
      <c r="L163" s="45">
        <f>IF(RES_hhdet_tes!L163=0,"",RES_hhdet_tes!L163/RES_hhdet_fec!L163)</f>
        <v>0.73088234636352412</v>
      </c>
      <c r="M163" s="45">
        <f>IF(RES_hhdet_tes!M163=0,"",RES_hhdet_tes!M163/RES_hhdet_fec!M163)</f>
        <v>0.73742238872473231</v>
      </c>
      <c r="N163" s="45">
        <f>IF(RES_hhdet_tes!N163=0,"",RES_hhdet_tes!N163/RES_hhdet_fec!N163)</f>
        <v>0.74391679899502894</v>
      </c>
      <c r="O163" s="45">
        <f>IF(RES_hhdet_tes!O163=0,"",RES_hhdet_tes!O163/RES_hhdet_fec!O163)</f>
        <v>0.74614437314751025</v>
      </c>
      <c r="P163" s="45">
        <f>IF(RES_hhdet_tes!P163=0,"",RES_hhdet_tes!P163/RES_hhdet_fec!P163)</f>
        <v>0.74652004986150911</v>
      </c>
      <c r="Q163" s="45">
        <f>IF(RES_hhdet_tes!Q163=0,"",RES_hhdet_tes!Q163/RES_hhdet_fec!Q163)</f>
        <v>0.74698571897373844</v>
      </c>
      <c r="R163" s="45">
        <f>IF(RES_hhdet_tes!R163=0,"",RES_hhdet_tes!R163/RES_hhdet_fec!R163)</f>
        <v>0.74813446962373742</v>
      </c>
      <c r="S163" s="45">
        <f>IF(RES_hhdet_tes!S163=0,"",RES_hhdet_tes!S163/RES_hhdet_fec!S163)</f>
        <v>0.75048988251929272</v>
      </c>
      <c r="T163" s="45">
        <f>IF(RES_hhdet_tes!T163=0,"",RES_hhdet_tes!T163/RES_hhdet_fec!T163)</f>
        <v>0.7565648209770649</v>
      </c>
      <c r="U163" s="45">
        <f>IF(RES_hhdet_tes!U163=0,"",RES_hhdet_tes!U163/RES_hhdet_fec!U163)</f>
        <v>0.76553246148092069</v>
      </c>
      <c r="V163" s="45">
        <f>IF(RES_hhdet_tes!V163=0,"",RES_hhdet_tes!V163/RES_hhdet_fec!V163)</f>
        <v>0.77237720223774264</v>
      </c>
      <c r="W163" s="45">
        <f>IF(RES_hhdet_tes!W163=0,"",RES_hhdet_tes!W163/RES_hhdet_fec!W163)</f>
        <v>0.7811595590577759</v>
      </c>
      <c r="X163" s="45">
        <f>IF(RES_hhdet_tes!X163=0,"",RES_hhdet_tes!X163/RES_hhdet_fec!X163)</f>
        <v>0.7861229211857762</v>
      </c>
      <c r="Y163" s="45">
        <f>IF(RES_hhdet_tes!Y163=0,"",RES_hhdet_tes!Y163/RES_hhdet_fec!Y163)</f>
        <v>0.79488177250806702</v>
      </c>
      <c r="DA163" s="60" t="s">
        <v>2060</v>
      </c>
    </row>
    <row r="164" spans="1:105" ht="12.95" customHeight="1" x14ac:dyDescent="0.25">
      <c r="A164" s="121" t="s">
        <v>92</v>
      </c>
      <c r="B164" s="124" t="str">
        <f>IF(RES_hhdet_tes!B164=0,"",RES_hhdet_tes!B164/RES_hhdet_fec!B164)</f>
        <v/>
      </c>
      <c r="C164" s="124" t="str">
        <f>IF(RES_hhdet_tes!C164=0,"",RES_hhdet_tes!C164/RES_hhdet_fec!C164)</f>
        <v/>
      </c>
      <c r="D164" s="124" t="str">
        <f>IF(RES_hhdet_tes!D164=0,"",RES_hhdet_tes!D164/RES_hhdet_fec!D164)</f>
        <v/>
      </c>
      <c r="E164" s="124" t="str">
        <f>IF(RES_hhdet_tes!E164=0,"",RES_hhdet_tes!E164/RES_hhdet_fec!E164)</f>
        <v/>
      </c>
      <c r="F164" s="124" t="str">
        <f>IF(RES_hhdet_tes!F164=0,"",RES_hhdet_tes!F164/RES_hhdet_fec!F164)</f>
        <v/>
      </c>
      <c r="G164" s="124" t="str">
        <f>IF(RES_hhdet_tes!G164=0,"",RES_hhdet_tes!G164/RES_hhdet_fec!G164)</f>
        <v/>
      </c>
      <c r="H164" s="124" t="str">
        <f>IF(RES_hhdet_tes!H164=0,"",RES_hhdet_tes!H164/RES_hhdet_fec!H164)</f>
        <v/>
      </c>
      <c r="I164" s="124" t="str">
        <f>IF(RES_hhdet_tes!I164=0,"",RES_hhdet_tes!I164/RES_hhdet_fec!I164)</f>
        <v/>
      </c>
      <c r="J164" s="124">
        <f>IF(RES_hhdet_tes!J164=0,"",RES_hhdet_tes!J164/RES_hhdet_fec!J164)</f>
        <v>3.5922175011594959</v>
      </c>
      <c r="K164" s="124">
        <f>IF(RES_hhdet_tes!K164=0,"",RES_hhdet_tes!K164/RES_hhdet_fec!K164)</f>
        <v>3.6373012774925626</v>
      </c>
      <c r="L164" s="124">
        <f>IF(RES_hhdet_tes!L164=0,"",RES_hhdet_tes!L164/RES_hhdet_fec!L164)</f>
        <v>3.7269536983388027</v>
      </c>
      <c r="M164" s="124">
        <f>IF(RES_hhdet_tes!M164=0,"",RES_hhdet_tes!M164/RES_hhdet_fec!M164)</f>
        <v>3.8738692499632466</v>
      </c>
      <c r="N164" s="124">
        <f>IF(RES_hhdet_tes!N164=0,"",RES_hhdet_tes!N164/RES_hhdet_fec!N164)</f>
        <v>4.0626976756497832</v>
      </c>
      <c r="O164" s="124">
        <f>IF(RES_hhdet_tes!O164=0,"",RES_hhdet_tes!O164/RES_hhdet_fec!O164)</f>
        <v>4.2229855656929418</v>
      </c>
      <c r="P164" s="124">
        <f>IF(RES_hhdet_tes!P164=0,"",RES_hhdet_tes!P164/RES_hhdet_fec!P164)</f>
        <v>4.3432472949028931</v>
      </c>
      <c r="Q164" s="124">
        <f>IF(RES_hhdet_tes!Q164=0,"",RES_hhdet_tes!Q164/RES_hhdet_fec!Q164)</f>
        <v>4.435967282380914</v>
      </c>
      <c r="R164" s="124">
        <f>IF(RES_hhdet_tes!R164=0,"",RES_hhdet_tes!R164/RES_hhdet_fec!R164)</f>
        <v>4.4957373422900737</v>
      </c>
      <c r="S164" s="124">
        <f>IF(RES_hhdet_tes!S164=0,"",RES_hhdet_tes!S164/RES_hhdet_fec!S164)</f>
        <v>4.5394093304811909</v>
      </c>
      <c r="T164" s="124">
        <f>IF(RES_hhdet_tes!T164=0,"",RES_hhdet_tes!T164/RES_hhdet_fec!T164)</f>
        <v>4.6102595447681063</v>
      </c>
      <c r="U164" s="124">
        <f>IF(RES_hhdet_tes!U164=0,"",RES_hhdet_tes!U164/RES_hhdet_fec!U164)</f>
        <v>4.7021774160098007</v>
      </c>
      <c r="V164" s="124">
        <f>IF(RES_hhdet_tes!V164=0,"",RES_hhdet_tes!V164/RES_hhdet_fec!V164)</f>
        <v>4.7964929563702654</v>
      </c>
      <c r="W164" s="124">
        <f>IF(RES_hhdet_tes!W164=0,"",RES_hhdet_tes!W164/RES_hhdet_fec!W164)</f>
        <v>4.869231847796482</v>
      </c>
      <c r="X164" s="124">
        <f>IF(RES_hhdet_tes!X164=0,"",RES_hhdet_tes!X164/RES_hhdet_fec!X164)</f>
        <v>4.9055324562112768</v>
      </c>
      <c r="Y164" s="124">
        <f>IF(RES_hhdet_tes!Y164=0,"",RES_hhdet_tes!Y164/RES_hhdet_fec!Y164)</f>
        <v>4.9237592754331168</v>
      </c>
      <c r="DA164" s="130" t="s">
        <v>2061</v>
      </c>
    </row>
    <row r="165" spans="1:105" ht="12" customHeight="1" x14ac:dyDescent="0.25">
      <c r="A165" s="97" t="s">
        <v>53</v>
      </c>
      <c r="B165" s="111" t="str">
        <f>IF(RES_hhdet_tes!B165=0,"",RES_hhdet_tes!B165/RES_hhdet_fec!B165)</f>
        <v/>
      </c>
      <c r="C165" s="111" t="str">
        <f>IF(RES_hhdet_tes!C165=0,"",RES_hhdet_tes!C165/RES_hhdet_fec!C165)</f>
        <v/>
      </c>
      <c r="D165" s="111" t="str">
        <f>IF(RES_hhdet_tes!D165=0,"",RES_hhdet_tes!D165/RES_hhdet_fec!D165)</f>
        <v/>
      </c>
      <c r="E165" s="111" t="str">
        <f>IF(RES_hhdet_tes!E165=0,"",RES_hhdet_tes!E165/RES_hhdet_fec!E165)</f>
        <v/>
      </c>
      <c r="F165" s="111" t="str">
        <f>IF(RES_hhdet_tes!F165=0,"",RES_hhdet_tes!F165/RES_hhdet_fec!F165)</f>
        <v/>
      </c>
      <c r="G165" s="111" t="str">
        <f>IF(RES_hhdet_tes!G165=0,"",RES_hhdet_tes!G165/RES_hhdet_fec!G165)</f>
        <v/>
      </c>
      <c r="H165" s="111" t="str">
        <f>IF(RES_hhdet_tes!H165=0,"",RES_hhdet_tes!H165/RES_hhdet_fec!H165)</f>
        <v/>
      </c>
      <c r="I165" s="111" t="str">
        <f>IF(RES_hhdet_tes!I165=0,"",RES_hhdet_tes!I165/RES_hhdet_fec!I165)</f>
        <v/>
      </c>
      <c r="J165" s="111">
        <f>IF(RES_hhdet_tes!J165=0,"",RES_hhdet_tes!J165/RES_hhdet_fec!J165)</f>
        <v>3.5922175011594959</v>
      </c>
      <c r="K165" s="111">
        <f>IF(RES_hhdet_tes!K165=0,"",RES_hhdet_tes!K165/RES_hhdet_fec!K165)</f>
        <v>3.6373012774925626</v>
      </c>
      <c r="L165" s="111">
        <f>IF(RES_hhdet_tes!L165=0,"",RES_hhdet_tes!L165/RES_hhdet_fec!L165)</f>
        <v>3.7269536983388027</v>
      </c>
      <c r="M165" s="111">
        <f>IF(RES_hhdet_tes!M165=0,"",RES_hhdet_tes!M165/RES_hhdet_fec!M165)</f>
        <v>3.8738692499632466</v>
      </c>
      <c r="N165" s="111">
        <f>IF(RES_hhdet_tes!N165=0,"",RES_hhdet_tes!N165/RES_hhdet_fec!N165)</f>
        <v>4.0626976756497832</v>
      </c>
      <c r="O165" s="111">
        <f>IF(RES_hhdet_tes!O165=0,"",RES_hhdet_tes!O165/RES_hhdet_fec!O165)</f>
        <v>4.2229855656929418</v>
      </c>
      <c r="P165" s="111">
        <f>IF(RES_hhdet_tes!P165=0,"",RES_hhdet_tes!P165/RES_hhdet_fec!P165)</f>
        <v>4.3432472949028931</v>
      </c>
      <c r="Q165" s="111">
        <f>IF(RES_hhdet_tes!Q165=0,"",RES_hhdet_tes!Q165/RES_hhdet_fec!Q165)</f>
        <v>4.435967282380914</v>
      </c>
      <c r="R165" s="111">
        <f>IF(RES_hhdet_tes!R165=0,"",RES_hhdet_tes!R165/RES_hhdet_fec!R165)</f>
        <v>4.4957373422900737</v>
      </c>
      <c r="S165" s="111">
        <f>IF(RES_hhdet_tes!S165=0,"",RES_hhdet_tes!S165/RES_hhdet_fec!S165)</f>
        <v>4.5394093304811909</v>
      </c>
      <c r="T165" s="111">
        <f>IF(RES_hhdet_tes!T165=0,"",RES_hhdet_tes!T165/RES_hhdet_fec!T165)</f>
        <v>4.6102595447681063</v>
      </c>
      <c r="U165" s="111">
        <f>IF(RES_hhdet_tes!U165=0,"",RES_hhdet_tes!U165/RES_hhdet_fec!U165)</f>
        <v>4.7021774160098007</v>
      </c>
      <c r="V165" s="111">
        <f>IF(RES_hhdet_tes!V165=0,"",RES_hhdet_tes!V165/RES_hhdet_fec!V165)</f>
        <v>4.7964929563702654</v>
      </c>
      <c r="W165" s="111">
        <f>IF(RES_hhdet_tes!W165=0,"",RES_hhdet_tes!W165/RES_hhdet_fec!W165)</f>
        <v>4.869231847796482</v>
      </c>
      <c r="X165" s="111">
        <f>IF(RES_hhdet_tes!X165=0,"",RES_hhdet_tes!X165/RES_hhdet_fec!X165)</f>
        <v>4.9055324562112768</v>
      </c>
      <c r="Y165" s="111">
        <f>IF(RES_hhdet_tes!Y165=0,"",RES_hhdet_tes!Y165/RES_hhdet_fec!Y165)</f>
        <v>4.9237592754331168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0.61599023339444758</v>
      </c>
      <c r="C166" s="124">
        <f>IF(RES_hhdet_tes!C166=0,"",RES_hhdet_tes!C166/RES_hhdet_fec!C166)</f>
        <v>0.62374536935329905</v>
      </c>
      <c r="D166" s="124">
        <f>IF(RES_hhdet_tes!D166=0,"",RES_hhdet_tes!D166/RES_hhdet_fec!D166)</f>
        <v>0.63282148661873849</v>
      </c>
      <c r="E166" s="124">
        <f>IF(RES_hhdet_tes!E166=0,"",RES_hhdet_tes!E166/RES_hhdet_fec!E166)</f>
        <v>0.63827447882515265</v>
      </c>
      <c r="F166" s="124">
        <f>IF(RES_hhdet_tes!F166=0,"",RES_hhdet_tes!F166/RES_hhdet_fec!F166)</f>
        <v>0.64261689450445392</v>
      </c>
      <c r="G166" s="124">
        <f>IF(RES_hhdet_tes!G166=0,"",RES_hhdet_tes!G166/RES_hhdet_fec!G166)</f>
        <v>0.64641334913322435</v>
      </c>
      <c r="H166" s="124">
        <f>IF(RES_hhdet_tes!H166=0,"",RES_hhdet_tes!H166/RES_hhdet_fec!H166)</f>
        <v>0.64956244460846435</v>
      </c>
      <c r="I166" s="124">
        <f>IF(RES_hhdet_tes!I166=0,"",RES_hhdet_tes!I166/RES_hhdet_fec!I166)</f>
        <v>0.65170262391804856</v>
      </c>
      <c r="J166" s="124">
        <f>IF(RES_hhdet_tes!J166=0,"",RES_hhdet_tes!J166/RES_hhdet_fec!J166)</f>
        <v>0.65330116363815494</v>
      </c>
      <c r="K166" s="124">
        <f>IF(RES_hhdet_tes!K166=0,"",RES_hhdet_tes!K166/RES_hhdet_fec!K166)</f>
        <v>0.6546107327347287</v>
      </c>
      <c r="L166" s="124">
        <f>IF(RES_hhdet_tes!L166=0,"",RES_hhdet_tes!L166/RES_hhdet_fec!L166)</f>
        <v>0.65807407923097772</v>
      </c>
      <c r="M166" s="124">
        <f>IF(RES_hhdet_tes!M166=0,"",RES_hhdet_tes!M166/RES_hhdet_fec!M166)</f>
        <v>0.66302167338903006</v>
      </c>
      <c r="N166" s="124">
        <f>IF(RES_hhdet_tes!N166=0,"",RES_hhdet_tes!N166/RES_hhdet_fec!N166)</f>
        <v>0.67202823466686668</v>
      </c>
      <c r="O166" s="124">
        <f>IF(RES_hhdet_tes!O166=0,"",RES_hhdet_tes!O166/RES_hhdet_fec!O166)</f>
        <v>0.67890530897766921</v>
      </c>
      <c r="P166" s="124">
        <f>IF(RES_hhdet_tes!P166=0,"",RES_hhdet_tes!P166/RES_hhdet_fec!P166)</f>
        <v>0.68181748450217383</v>
      </c>
      <c r="Q166" s="124">
        <f>IF(RES_hhdet_tes!Q166=0,"",RES_hhdet_tes!Q166/RES_hhdet_fec!Q166)</f>
        <v>0.68590511921616792</v>
      </c>
      <c r="R166" s="124">
        <f>IF(RES_hhdet_tes!R166=0,"",RES_hhdet_tes!R166/RES_hhdet_fec!R166)</f>
        <v>0.69286912107530563</v>
      </c>
      <c r="S166" s="124">
        <f>IF(RES_hhdet_tes!S166=0,"",RES_hhdet_tes!S166/RES_hhdet_fec!S166)</f>
        <v>0.70387568853424032</v>
      </c>
      <c r="T166" s="124">
        <f>IF(RES_hhdet_tes!T166=0,"",RES_hhdet_tes!T166/RES_hhdet_fec!T166)</f>
        <v>0.72262093631157387</v>
      </c>
      <c r="U166" s="124">
        <f>IF(RES_hhdet_tes!U166=0,"",RES_hhdet_tes!U166/RES_hhdet_fec!U166)</f>
        <v>0.74534380679785595</v>
      </c>
      <c r="V166" s="124">
        <f>IF(RES_hhdet_tes!V166=0,"",RES_hhdet_tes!V166/RES_hhdet_fec!V166)</f>
        <v>0.7678332452150658</v>
      </c>
      <c r="W166" s="124">
        <f>IF(RES_hhdet_tes!W166=0,"",RES_hhdet_tes!W166/RES_hhdet_fec!W166)</f>
        <v>0.78083011964957927</v>
      </c>
      <c r="X166" s="124">
        <f>IF(RES_hhdet_tes!X166=0,"",RES_hhdet_tes!X166/RES_hhdet_fec!X166)</f>
        <v>0.78559698541882883</v>
      </c>
      <c r="Y166" s="124">
        <f>IF(RES_hhdet_tes!Y166=0,"",RES_hhdet_tes!Y166/RES_hhdet_fec!Y166)</f>
        <v>0.79327959118015323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0.5547534899077331</v>
      </c>
      <c r="C167" s="111">
        <f>IF(RES_hhdet_tes!C167=0,"",RES_hhdet_tes!C167/RES_hhdet_fec!C167)</f>
        <v>0.5547534899077331</v>
      </c>
      <c r="D167" s="111">
        <f>IF(RES_hhdet_tes!D167=0,"",RES_hhdet_tes!D167/RES_hhdet_fec!D167)</f>
        <v>0.5547534899077331</v>
      </c>
      <c r="E167" s="111">
        <f>IF(RES_hhdet_tes!E167=0,"",RES_hhdet_tes!E167/RES_hhdet_fec!E167)</f>
        <v>0.56179810527545904</v>
      </c>
      <c r="F167" s="111">
        <f>IF(RES_hhdet_tes!F167=0,"",RES_hhdet_tes!F167/RES_hhdet_fec!F167)</f>
        <v>0.56987107814953264</v>
      </c>
      <c r="G167" s="111">
        <f>IF(RES_hhdet_tes!G167=0,"",RES_hhdet_tes!G167/RES_hhdet_fec!G167)</f>
        <v>0.58156685930822605</v>
      </c>
      <c r="H167" s="111">
        <f>IF(RES_hhdet_tes!H167=0,"",RES_hhdet_tes!H167/RES_hhdet_fec!H167)</f>
        <v>0.59178561393585494</v>
      </c>
      <c r="I167" s="111">
        <f>IF(RES_hhdet_tes!I167=0,"",RES_hhdet_tes!I167/RES_hhdet_fec!I167)</f>
        <v>0.59289329897134968</v>
      </c>
      <c r="J167" s="111">
        <f>IF(RES_hhdet_tes!J167=0,"",RES_hhdet_tes!J167/RES_hhdet_fec!J167)</f>
        <v>0.59289329897134957</v>
      </c>
      <c r="K167" s="111">
        <f>IF(RES_hhdet_tes!K167=0,"",RES_hhdet_tes!K167/RES_hhdet_fec!K167)</f>
        <v>0.59289329897134979</v>
      </c>
      <c r="L167" s="111">
        <f>IF(RES_hhdet_tes!L167=0,"",RES_hhdet_tes!L167/RES_hhdet_fec!L167)</f>
        <v>0.61110754586012361</v>
      </c>
      <c r="M167" s="111">
        <f>IF(RES_hhdet_tes!M167=0,"",RES_hhdet_tes!M167/RES_hhdet_fec!M167)</f>
        <v>0.61460277093690519</v>
      </c>
      <c r="N167" s="111">
        <f>IF(RES_hhdet_tes!N167=0,"",RES_hhdet_tes!N167/RES_hhdet_fec!N167)</f>
        <v>0.64746593828597676</v>
      </c>
      <c r="O167" s="111">
        <f>IF(RES_hhdet_tes!O167=0,"",RES_hhdet_tes!O167/RES_hhdet_fec!O167)</f>
        <v>0.66372503127626858</v>
      </c>
      <c r="P167" s="111">
        <f>IF(RES_hhdet_tes!P167=0,"",RES_hhdet_tes!P167/RES_hhdet_fec!P167)</f>
        <v>0.66722090344118212</v>
      </c>
      <c r="Q167" s="111">
        <f>IF(RES_hhdet_tes!Q167=0,"",RES_hhdet_tes!Q167/RES_hhdet_fec!Q167)</f>
        <v>0.66865270779040831</v>
      </c>
      <c r="R167" s="111">
        <f>IF(RES_hhdet_tes!R167=0,"",RES_hhdet_tes!R167/RES_hhdet_fec!R167)</f>
        <v>0.67262317644872771</v>
      </c>
      <c r="S167" s="111">
        <f>IF(RES_hhdet_tes!S167=0,"",RES_hhdet_tes!S167/RES_hhdet_fec!S167)</f>
        <v>0.69366160041977887</v>
      </c>
      <c r="T167" s="111">
        <f>IF(RES_hhdet_tes!T167=0,"",RES_hhdet_tes!T167/RES_hhdet_fec!T167)</f>
        <v>0.77551358408802717</v>
      </c>
      <c r="U167" s="111">
        <f>IF(RES_hhdet_tes!U167=0,"",RES_hhdet_tes!U167/RES_hhdet_fec!U167)</f>
        <v>0.81609959542605659</v>
      </c>
      <c r="V167" s="111">
        <f>IF(RES_hhdet_tes!V167=0,"",RES_hhdet_tes!V167/RES_hhdet_fec!V167)</f>
        <v>0.85613296764982849</v>
      </c>
      <c r="W167" s="111">
        <f>IF(RES_hhdet_tes!W167=0,"",RES_hhdet_tes!W167/RES_hhdet_fec!W167)</f>
        <v>0.87460333315702221</v>
      </c>
      <c r="X167" s="111">
        <f>IF(RES_hhdet_tes!X167=0,"",RES_hhdet_tes!X167/RES_hhdet_fec!X167)</f>
        <v>0.87580369356205323</v>
      </c>
      <c r="Y167" s="111">
        <f>IF(RES_hhdet_tes!Y167=0,"",RES_hhdet_tes!Y167/RES_hhdet_fec!Y167)</f>
        <v>0.88031180659808617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0.62583632327045269</v>
      </c>
      <c r="C171" s="112">
        <f>IF(RES_hhdet_tes!C171=0,"",RES_hhdet_tes!C171/RES_hhdet_fec!C171)</f>
        <v>0.63082661306352383</v>
      </c>
      <c r="D171" s="112">
        <f>IF(RES_hhdet_tes!D171=0,"",RES_hhdet_tes!D171/RES_hhdet_fec!D171)</f>
        <v>0.63742442827437928</v>
      </c>
      <c r="E171" s="112">
        <f>IF(RES_hhdet_tes!E171=0,"",RES_hhdet_tes!E171/RES_hhdet_fec!E171)</f>
        <v>0.64166483528898255</v>
      </c>
      <c r="F171" s="112">
        <f>IF(RES_hhdet_tes!F171=0,"",RES_hhdet_tes!F171/RES_hhdet_fec!F171)</f>
        <v>0.64527782662646571</v>
      </c>
      <c r="G171" s="112">
        <f>IF(RES_hhdet_tes!G171=0,"",RES_hhdet_tes!G171/RES_hhdet_fec!G171)</f>
        <v>0.64856577813907634</v>
      </c>
      <c r="H171" s="112">
        <f>IF(RES_hhdet_tes!H171=0,"",RES_hhdet_tes!H171/RES_hhdet_fec!H171)</f>
        <v>0.65127282366743555</v>
      </c>
      <c r="I171" s="112">
        <f>IF(RES_hhdet_tes!I171=0,"",RES_hhdet_tes!I171/RES_hhdet_fec!I171)</f>
        <v>0.65306746355417633</v>
      </c>
      <c r="J171" s="112">
        <f>IF(RES_hhdet_tes!J171=0,"",RES_hhdet_tes!J171/RES_hhdet_fec!J171)</f>
        <v>0.65427724958621247</v>
      </c>
      <c r="K171" s="112">
        <f>IF(RES_hhdet_tes!K171=0,"",RES_hhdet_tes!K171/RES_hhdet_fec!K171)</f>
        <v>0.65563507097432361</v>
      </c>
      <c r="L171" s="112">
        <f>IF(RES_hhdet_tes!L171=0,"",RES_hhdet_tes!L171/RES_hhdet_fec!L171)</f>
        <v>0.6591815534803418</v>
      </c>
      <c r="M171" s="112">
        <f>IF(RES_hhdet_tes!M171=0,"",RES_hhdet_tes!M171/RES_hhdet_fec!M171)</f>
        <v>0.66415677026946385</v>
      </c>
      <c r="N171" s="112">
        <f>IF(RES_hhdet_tes!N171=0,"",RES_hhdet_tes!N171/RES_hhdet_fec!N171)</f>
        <v>0.672770472388737</v>
      </c>
      <c r="O171" s="112">
        <f>IF(RES_hhdet_tes!O171=0,"",RES_hhdet_tes!O171/RES_hhdet_fec!O171)</f>
        <v>0.67934097354923673</v>
      </c>
      <c r="P171" s="112">
        <f>IF(RES_hhdet_tes!P171=0,"",RES_hhdet_tes!P171/RES_hhdet_fec!P171)</f>
        <v>0.68232739415501209</v>
      </c>
      <c r="Q171" s="112">
        <f>IF(RES_hhdet_tes!Q171=0,"",RES_hhdet_tes!Q171/RES_hhdet_fec!Q171)</f>
        <v>0.68630353227841889</v>
      </c>
      <c r="R171" s="112">
        <f>IF(RES_hhdet_tes!R171=0,"",RES_hhdet_tes!R171/RES_hhdet_fec!R171)</f>
        <v>0.69328293424627507</v>
      </c>
      <c r="S171" s="112">
        <f>IF(RES_hhdet_tes!S171=0,"",RES_hhdet_tes!S171/RES_hhdet_fec!S171)</f>
        <v>0.70416745088076726</v>
      </c>
      <c r="T171" s="112">
        <f>IF(RES_hhdet_tes!T171=0,"",RES_hhdet_tes!T171/RES_hhdet_fec!T171)</f>
        <v>0.72085009176927939</v>
      </c>
      <c r="U171" s="112">
        <f>IF(RES_hhdet_tes!U171=0,"",RES_hhdet_tes!U171/RES_hhdet_fec!U171)</f>
        <v>0.74289734918921113</v>
      </c>
      <c r="V171" s="112">
        <f>IF(RES_hhdet_tes!V171=0,"",RES_hhdet_tes!V171/RES_hhdet_fec!V171)</f>
        <v>0.76519297251120966</v>
      </c>
      <c r="W171" s="112">
        <f>IF(RES_hhdet_tes!W171=0,"",RES_hhdet_tes!W171/RES_hhdet_fec!W171)</f>
        <v>0.77823246586458594</v>
      </c>
      <c r="X171" s="112">
        <f>IF(RES_hhdet_tes!X171=0,"",RES_hhdet_tes!X171/RES_hhdet_fec!X171)</f>
        <v>0.78292191481589102</v>
      </c>
      <c r="Y171" s="112">
        <f>IF(RES_hhdet_tes!Y171=0,"",RES_hhdet_tes!Y171/RES_hhdet_fec!Y171)</f>
        <v>0.78960874762234168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X172" s="113" t="str">
        <f>IF(RES_hhdet_tes!X172=0,"",RES_hhdet_tes!X172/RES_hhdet_fec!X172)</f>
        <v/>
      </c>
      <c r="Y172" s="113" t="str">
        <f>IF(RES_hhdet_tes!Y172=0,"",RES_hhdet_tes!Y172/RES_hhdet_fec!Y172)</f>
        <v/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X173" s="111" t="str">
        <f>IF(RES_hhdet_tes!X173=0,"",RES_hhdet_tes!X173/RES_hhdet_fec!X173)</f>
        <v/>
      </c>
      <c r="Y173" s="111" t="str">
        <f>IF(RES_hhdet_tes!Y173=0,"",RES_hhdet_tes!Y173/RES_hhdet_fec!Y173)</f>
        <v/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X174" s="45" t="str">
        <f>IF(RES_hhdet_tes!X174=0,"",RES_hhdet_tes!X174/RES_hhdet_fec!X174)</f>
        <v/>
      </c>
      <c r="Y174" s="45" t="str">
        <f>IF(RES_hhdet_tes!Y174=0,"",RES_hhdet_tes!Y174/RES_hhdet_fec!Y174)</f>
        <v/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0.60505952806813379</v>
      </c>
      <c r="C175" s="124">
        <f>IF(RES_hhdet_tes!C175=0,"",RES_hhdet_tes!C175/RES_hhdet_fec!C175)</f>
        <v>0.61502082039797112</v>
      </c>
      <c r="D175" s="124">
        <f>IF(RES_hhdet_tes!D175=0,"",RES_hhdet_tes!D175/RES_hhdet_fec!D175)</f>
        <v>0.62862871633883421</v>
      </c>
      <c r="E175" s="124">
        <f>IF(RES_hhdet_tes!E175=0,"",RES_hhdet_tes!E175/RES_hhdet_fec!E175)</f>
        <v>0.63686260590611732</v>
      </c>
      <c r="F175" s="124">
        <f>IF(RES_hhdet_tes!F175=0,"",RES_hhdet_tes!F175/RES_hhdet_fec!F175)</f>
        <v>0.63446003952960406</v>
      </c>
      <c r="G175" s="124">
        <f>IF(RES_hhdet_tes!G175=0,"",RES_hhdet_tes!G175/RES_hhdet_fec!G175)</f>
        <v>0.63502079759776331</v>
      </c>
      <c r="H175" s="124">
        <f>IF(RES_hhdet_tes!H175=0,"",RES_hhdet_tes!H175/RES_hhdet_fec!H175)</f>
        <v>0.64271410552597397</v>
      </c>
      <c r="I175" s="124">
        <f>IF(RES_hhdet_tes!I175=0,"",RES_hhdet_tes!I175/RES_hhdet_fec!I175)</f>
        <v>0.65749225439483949</v>
      </c>
      <c r="J175" s="124">
        <f>IF(RES_hhdet_tes!J175=0,"",RES_hhdet_tes!J175/RES_hhdet_fec!J175)</f>
        <v>0.67608256245570242</v>
      </c>
      <c r="K175" s="124">
        <f>IF(RES_hhdet_tes!K175=0,"",RES_hhdet_tes!K175/RES_hhdet_fec!K175)</f>
        <v>0.67349522446080168</v>
      </c>
      <c r="L175" s="124">
        <f>IF(RES_hhdet_tes!L175=0,"",RES_hhdet_tes!L175/RES_hhdet_fec!L175)</f>
        <v>0.65634025932214368</v>
      </c>
      <c r="M175" s="124">
        <f>IF(RES_hhdet_tes!M175=0,"",RES_hhdet_tes!M175/RES_hhdet_fec!M175)</f>
        <v>0.64718821455525588</v>
      </c>
      <c r="N175" s="124">
        <f>IF(RES_hhdet_tes!N175=0,"",RES_hhdet_tes!N175/RES_hhdet_fec!N175)</f>
        <v>0.64758306339318084</v>
      </c>
      <c r="O175" s="124">
        <f>IF(RES_hhdet_tes!O175=0,"",RES_hhdet_tes!O175/RES_hhdet_fec!O175)</f>
        <v>0.65381418347960141</v>
      </c>
      <c r="P175" s="124">
        <f>IF(RES_hhdet_tes!P175=0,"",RES_hhdet_tes!P175/RES_hhdet_fec!P175)</f>
        <v>0.64569022772902118</v>
      </c>
      <c r="Q175" s="124">
        <f>IF(RES_hhdet_tes!Q175=0,"",RES_hhdet_tes!Q175/RES_hhdet_fec!Q175)</f>
        <v>0.66298639635578061</v>
      </c>
      <c r="R175" s="124">
        <f>IF(RES_hhdet_tes!R175=0,"",RES_hhdet_tes!R175/RES_hhdet_fec!R175)</f>
        <v>0.67006216706809052</v>
      </c>
      <c r="S175" s="124">
        <f>IF(RES_hhdet_tes!S175=0,"",RES_hhdet_tes!S175/RES_hhdet_fec!S175)</f>
        <v>0.6564923111021419</v>
      </c>
      <c r="T175" s="124">
        <f>IF(RES_hhdet_tes!T175=0,"",RES_hhdet_tes!T175/RES_hhdet_fec!T175)</f>
        <v>0.66953437756046286</v>
      </c>
      <c r="U175" s="124">
        <f>IF(RES_hhdet_tes!U175=0,"",RES_hhdet_tes!U175/RES_hhdet_fec!U175)</f>
        <v>0.68545099643546314</v>
      </c>
      <c r="V175" s="124">
        <f>IF(RES_hhdet_tes!V175=0,"",RES_hhdet_tes!V175/RES_hhdet_fec!V175)</f>
        <v>0.69820809235763115</v>
      </c>
      <c r="W175" s="124">
        <f>IF(RES_hhdet_tes!W175=0,"",RES_hhdet_tes!W175/RES_hhdet_fec!W175)</f>
        <v>0.70432447159019596</v>
      </c>
      <c r="X175" s="124">
        <f>IF(RES_hhdet_tes!X175=0,"",RES_hhdet_tes!X175/RES_hhdet_fec!X175)</f>
        <v>0.70343028439003952</v>
      </c>
      <c r="Y175" s="124">
        <f>IF(RES_hhdet_tes!Y175=0,"",RES_hhdet_tes!Y175/RES_hhdet_fec!Y175)</f>
        <v>0.68346379903670951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0.58227671680649673</v>
      </c>
      <c r="C176" s="111">
        <f>IF(RES_hhdet_tes!C176=0,"",RES_hhdet_tes!C176/RES_hhdet_fec!C176)</f>
        <v>0.58352128260832092</v>
      </c>
      <c r="D176" s="111">
        <f>IF(RES_hhdet_tes!D176=0,"",RES_hhdet_tes!D176/RES_hhdet_fec!D176)</f>
        <v>0.58515800449034439</v>
      </c>
      <c r="E176" s="111">
        <f>IF(RES_hhdet_tes!E176=0,"",RES_hhdet_tes!E176/RES_hhdet_fec!E176)</f>
        <v>0.58666521286351614</v>
      </c>
      <c r="F176" s="111">
        <f>IF(RES_hhdet_tes!F176=0,"",RES_hhdet_tes!F176/RES_hhdet_fec!F176)</f>
        <v>0.5880274336153084</v>
      </c>
      <c r="G176" s="111">
        <f>IF(RES_hhdet_tes!G176=0,"",RES_hhdet_tes!G176/RES_hhdet_fec!G176)</f>
        <v>0.58909426231710771</v>
      </c>
      <c r="H176" s="111">
        <f>IF(RES_hhdet_tes!H176=0,"",RES_hhdet_tes!H176/RES_hhdet_fec!H176)</f>
        <v>0.58981457903074541</v>
      </c>
      <c r="I176" s="111">
        <f>IF(RES_hhdet_tes!I176=0,"",RES_hhdet_tes!I176/RES_hhdet_fec!I176)</f>
        <v>0.59015805265529042</v>
      </c>
      <c r="J176" s="111">
        <f>IF(RES_hhdet_tes!J176=0,"",RES_hhdet_tes!J176/RES_hhdet_fec!J176)</f>
        <v>0.59032314529788776</v>
      </c>
      <c r="K176" s="111">
        <f>IF(RES_hhdet_tes!K176=0,"",RES_hhdet_tes!K176/RES_hhdet_fec!K176)</f>
        <v>0.59064054339380645</v>
      </c>
      <c r="L176" s="111">
        <f>IF(RES_hhdet_tes!L176=0,"",RES_hhdet_tes!L176/RES_hhdet_fec!L176)</f>
        <v>0.59147126518960225</v>
      </c>
      <c r="M176" s="111">
        <f>IF(RES_hhdet_tes!M176=0,"",RES_hhdet_tes!M176/RES_hhdet_fec!M176)</f>
        <v>0.59190966956271129</v>
      </c>
      <c r="N176" s="111">
        <f>IF(RES_hhdet_tes!N176=0,"",RES_hhdet_tes!N176/RES_hhdet_fec!N176)</f>
        <v>0.5923051372669742</v>
      </c>
      <c r="O176" s="111">
        <f>IF(RES_hhdet_tes!O176=0,"",RES_hhdet_tes!O176/RES_hhdet_fec!O176)</f>
        <v>0.59244151554810964</v>
      </c>
      <c r="P176" s="111">
        <f>IF(RES_hhdet_tes!P176=0,"",RES_hhdet_tes!P176/RES_hhdet_fec!P176)</f>
        <v>0.59249740688032781</v>
      </c>
      <c r="Q176" s="111">
        <f>IF(RES_hhdet_tes!Q176=0,"",RES_hhdet_tes!Q176/RES_hhdet_fec!Q176)</f>
        <v>0.59257389259226378</v>
      </c>
      <c r="R176" s="111">
        <f>IF(RES_hhdet_tes!R176=0,"",RES_hhdet_tes!R176/RES_hhdet_fec!R176)</f>
        <v>0.59293741216139806</v>
      </c>
      <c r="S176" s="111">
        <f>IF(RES_hhdet_tes!S176=0,"",RES_hhdet_tes!S176/RES_hhdet_fec!S176)</f>
        <v>0.59389246526480466</v>
      </c>
      <c r="T176" s="111">
        <f>IF(RES_hhdet_tes!T176=0,"",RES_hhdet_tes!T176/RES_hhdet_fec!T176)</f>
        <v>0.5972830259617351</v>
      </c>
      <c r="U176" s="111">
        <f>IF(RES_hhdet_tes!U176=0,"",RES_hhdet_tes!U176/RES_hhdet_fec!U176)</f>
        <v>0.60074781166181812</v>
      </c>
      <c r="V176" s="111">
        <f>IF(RES_hhdet_tes!V176=0,"",RES_hhdet_tes!V176/RES_hhdet_fec!V176)</f>
        <v>0.60599501611462503</v>
      </c>
      <c r="W176" s="111">
        <f>IF(RES_hhdet_tes!W176=0,"",RES_hhdet_tes!W176/RES_hhdet_fec!W176)</f>
        <v>0.60875681762355771</v>
      </c>
      <c r="X176" s="111">
        <f>IF(RES_hhdet_tes!X176=0,"",RES_hhdet_tes!X176/RES_hhdet_fec!X176)</f>
        <v>0.60971066527513218</v>
      </c>
      <c r="Y176" s="111">
        <f>IF(RES_hhdet_tes!Y176=0,"",RES_hhdet_tes!Y176/RES_hhdet_fec!Y176)</f>
        <v>0.61099278765083254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0.73978103670112372</v>
      </c>
      <c r="C177" s="45">
        <f>IF(RES_hhdet_tes!C177=0,"",RES_hhdet_tes!C177/RES_hhdet_fec!C177)</f>
        <v>0.74517479265988085</v>
      </c>
      <c r="D177" s="45">
        <f>IF(RES_hhdet_tes!D177=0,"",RES_hhdet_tes!D177/RES_hhdet_fec!D177)</f>
        <v>0.74931467028208498</v>
      </c>
      <c r="E177" s="45">
        <f>IF(RES_hhdet_tes!E177=0,"",RES_hhdet_tes!E177/RES_hhdet_fec!E177)</f>
        <v>0.751915294304077</v>
      </c>
      <c r="F177" s="45">
        <f>IF(RES_hhdet_tes!F177=0,"",RES_hhdet_tes!F177/RES_hhdet_fec!F177)</f>
        <v>0.75345532735097243</v>
      </c>
      <c r="G177" s="45">
        <f>IF(RES_hhdet_tes!G177=0,"",RES_hhdet_tes!G177/RES_hhdet_fec!G177)</f>
        <v>0.75533060149479325</v>
      </c>
      <c r="H177" s="45">
        <f>IF(RES_hhdet_tes!H177=0,"",RES_hhdet_tes!H177/RES_hhdet_fec!H177)</f>
        <v>0.75709574973721772</v>
      </c>
      <c r="I177" s="45">
        <f>IF(RES_hhdet_tes!I177=0,"",RES_hhdet_tes!I177/RES_hhdet_fec!I177)</f>
        <v>0.75888959805719169</v>
      </c>
      <c r="J177" s="45">
        <f>IF(RES_hhdet_tes!J177=0,"",RES_hhdet_tes!J177/RES_hhdet_fec!J177)</f>
        <v>0.75989640136590753</v>
      </c>
      <c r="K177" s="45">
        <f>IF(RES_hhdet_tes!K177=0,"",RES_hhdet_tes!K177/RES_hhdet_fec!K177)</f>
        <v>0.76069177385773334</v>
      </c>
      <c r="L177" s="45">
        <f>IF(RES_hhdet_tes!L177=0,"",RES_hhdet_tes!L177/RES_hhdet_fec!L177)</f>
        <v>0.76143418573471855</v>
      </c>
      <c r="M177" s="45">
        <f>IF(RES_hhdet_tes!M177=0,"",RES_hhdet_tes!M177/RES_hhdet_fec!M177)</f>
        <v>0.76485306321513502</v>
      </c>
      <c r="N177" s="45">
        <f>IF(RES_hhdet_tes!N177=0,"",RES_hhdet_tes!N177/RES_hhdet_fec!N177)</f>
        <v>0.76901700919423865</v>
      </c>
      <c r="O177" s="45">
        <f>IF(RES_hhdet_tes!O177=0,"",RES_hhdet_tes!O177/RES_hhdet_fec!O177)</f>
        <v>0.77203507709728603</v>
      </c>
      <c r="P177" s="45">
        <f>IF(RES_hhdet_tes!P177=0,"",RES_hhdet_tes!P177/RES_hhdet_fec!P177)</f>
        <v>0.77356026957094948</v>
      </c>
      <c r="Q177" s="45">
        <f>IF(RES_hhdet_tes!Q177=0,"",RES_hhdet_tes!Q177/RES_hhdet_fec!Q177)</f>
        <v>0.77607465110443641</v>
      </c>
      <c r="R177" s="45">
        <f>IF(RES_hhdet_tes!R177=0,"",RES_hhdet_tes!R177/RES_hhdet_fec!R177)</f>
        <v>0.78074185401032858</v>
      </c>
      <c r="S177" s="45">
        <f>IF(RES_hhdet_tes!S177=0,"",RES_hhdet_tes!S177/RES_hhdet_fec!S177)</f>
        <v>0.78868902588007184</v>
      </c>
      <c r="T177" s="45">
        <f>IF(RES_hhdet_tes!T177=0,"",RES_hhdet_tes!T177/RES_hhdet_fec!T177)</f>
        <v>0.79771406944379131</v>
      </c>
      <c r="U177" s="45">
        <f>IF(RES_hhdet_tes!U177=0,"",RES_hhdet_tes!U177/RES_hhdet_fec!U177)</f>
        <v>0.81702865861848173</v>
      </c>
      <c r="V177" s="45">
        <f>IF(RES_hhdet_tes!V177=0,"",RES_hhdet_tes!V177/RES_hhdet_fec!V177)</f>
        <v>0.830879788264964</v>
      </c>
      <c r="W177" s="45">
        <f>IF(RES_hhdet_tes!W177=0,"",RES_hhdet_tes!W177/RES_hhdet_fec!W177)</f>
        <v>0.84216653403506925</v>
      </c>
      <c r="X177" s="45">
        <f>IF(RES_hhdet_tes!X177=0,"",RES_hhdet_tes!X177/RES_hhdet_fec!X177)</f>
        <v>0.84715818404484167</v>
      </c>
      <c r="Y177" s="45">
        <f>IF(RES_hhdet_tes!Y177=0,"",RES_hhdet_tes!Y177/RES_hhdet_fec!Y177)</f>
        <v>0.85270876547567875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50.82875721075591</v>
      </c>
      <c r="C3" s="117">
        <f t="shared" si="0"/>
        <v>125.17683078278898</v>
      </c>
      <c r="D3" s="117">
        <f t="shared" si="0"/>
        <v>80.794928736748446</v>
      </c>
      <c r="E3" s="117">
        <f t="shared" si="0"/>
        <v>76.448205814446084</v>
      </c>
      <c r="F3" s="117">
        <f t="shared" si="0"/>
        <v>76.442743041157627</v>
      </c>
      <c r="G3" s="117">
        <f t="shared" si="0"/>
        <v>91.208153212002472</v>
      </c>
      <c r="H3" s="117">
        <f t="shared" si="0"/>
        <v>78.70083153790533</v>
      </c>
      <c r="I3" s="117">
        <f t="shared" si="0"/>
        <v>78.32114056562817</v>
      </c>
      <c r="J3" s="117">
        <f t="shared" si="0"/>
        <v>78.257653327676863</v>
      </c>
      <c r="K3" s="117">
        <f t="shared" si="0"/>
        <v>78.077471621177764</v>
      </c>
      <c r="L3" s="117">
        <f t="shared" si="0"/>
        <v>102.51220728103908</v>
      </c>
      <c r="M3" s="117">
        <f t="shared" si="0"/>
        <v>93.727986601885505</v>
      </c>
      <c r="N3" s="117">
        <f t="shared" si="0"/>
        <v>55.912440092321454</v>
      </c>
      <c r="O3" s="117">
        <f t="shared" si="0"/>
        <v>52.513339783176725</v>
      </c>
      <c r="P3" s="117">
        <f t="shared" si="0"/>
        <v>52.75948466276845</v>
      </c>
      <c r="Q3" s="117">
        <f t="shared" si="0"/>
        <v>49.59124225907879</v>
      </c>
      <c r="R3" s="117">
        <f t="shared" ref="R3:V3" si="1">R4+R7+R9+R19</f>
        <v>49.14058927229442</v>
      </c>
      <c r="S3" s="117">
        <f t="shared" si="1"/>
        <v>40.506078435772423</v>
      </c>
      <c r="T3" s="117">
        <f t="shared" si="1"/>
        <v>27.18251549724777</v>
      </c>
      <c r="U3" s="117">
        <f t="shared" si="1"/>
        <v>19.136170728595342</v>
      </c>
      <c r="V3" s="117">
        <f t="shared" si="1"/>
        <v>5.4400439843515782</v>
      </c>
      <c r="W3" s="117">
        <f t="shared" ref="W3:Y3" si="2">W4+W7+W9+W19</f>
        <v>5.1993419558796559</v>
      </c>
      <c r="X3" s="117">
        <f t="shared" si="2"/>
        <v>5.0997019788715781</v>
      </c>
      <c r="Y3" s="117">
        <f t="shared" si="2"/>
        <v>4.7048126187459358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42.897114992498089</v>
      </c>
      <c r="C4" s="122">
        <f t="shared" si="3"/>
        <v>110.6224376083278</v>
      </c>
      <c r="D4" s="122">
        <f t="shared" si="3"/>
        <v>70.096390935354137</v>
      </c>
      <c r="E4" s="122">
        <f t="shared" si="3"/>
        <v>66.235724940014293</v>
      </c>
      <c r="F4" s="122">
        <f t="shared" si="3"/>
        <v>65.693557879163038</v>
      </c>
      <c r="G4" s="122">
        <f t="shared" si="3"/>
        <v>78.744992082105412</v>
      </c>
      <c r="H4" s="122">
        <f t="shared" si="3"/>
        <v>67.445391004690762</v>
      </c>
      <c r="I4" s="122">
        <f t="shared" si="3"/>
        <v>67.10440863443435</v>
      </c>
      <c r="J4" s="122">
        <f t="shared" si="3"/>
        <v>66.934391528703344</v>
      </c>
      <c r="K4" s="122">
        <f t="shared" si="3"/>
        <v>67.083011059453966</v>
      </c>
      <c r="L4" s="122">
        <f t="shared" si="3"/>
        <v>88.052979132417661</v>
      </c>
      <c r="M4" s="122">
        <f t="shared" si="3"/>
        <v>82.624936475268157</v>
      </c>
      <c r="N4" s="122">
        <f t="shared" si="3"/>
        <v>48.153007811370642</v>
      </c>
      <c r="O4" s="122">
        <f t="shared" si="3"/>
        <v>45.144015234712604</v>
      </c>
      <c r="P4" s="122">
        <f t="shared" si="3"/>
        <v>45.581964722906477</v>
      </c>
      <c r="Q4" s="122">
        <f t="shared" si="3"/>
        <v>42.655248010393407</v>
      </c>
      <c r="R4" s="122">
        <f t="shared" ref="R4:V4" si="4">SUM(R5:R6)</f>
        <v>41.949889714120346</v>
      </c>
      <c r="S4" s="122">
        <f t="shared" si="4"/>
        <v>35.517778615413761</v>
      </c>
      <c r="T4" s="122">
        <f t="shared" si="4"/>
        <v>23.832058948906351</v>
      </c>
      <c r="U4" s="122">
        <f t="shared" si="4"/>
        <v>16.890592985884599</v>
      </c>
      <c r="V4" s="122">
        <f t="shared" si="4"/>
        <v>4.6371539056819397</v>
      </c>
      <c r="W4" s="122">
        <f t="shared" ref="W4:Y4" si="5">SUM(W5:W6)</f>
        <v>4.4742279434594359</v>
      </c>
      <c r="X4" s="122">
        <f t="shared" si="5"/>
        <v>4.4593659288503238</v>
      </c>
      <c r="Y4" s="122">
        <f t="shared" si="5"/>
        <v>4.0763840592835745</v>
      </c>
      <c r="DA4" s="130" t="s">
        <v>2077</v>
      </c>
    </row>
    <row r="5" spans="1:105" ht="12" customHeight="1" x14ac:dyDescent="0.25">
      <c r="A5" s="97" t="s">
        <v>51</v>
      </c>
      <c r="B5" s="98">
        <v>42.897114992498089</v>
      </c>
      <c r="C5" s="98">
        <v>110.6224376083278</v>
      </c>
      <c r="D5" s="98">
        <v>70.096390935354137</v>
      </c>
      <c r="E5" s="98">
        <v>66.235724940014293</v>
      </c>
      <c r="F5" s="98">
        <v>65.693557879163038</v>
      </c>
      <c r="G5" s="98">
        <v>78.744992082105412</v>
      </c>
      <c r="H5" s="98">
        <v>67.445391004690762</v>
      </c>
      <c r="I5" s="98">
        <v>67.10440863443435</v>
      </c>
      <c r="J5" s="98">
        <v>66.934391528703344</v>
      </c>
      <c r="K5" s="98">
        <v>67.083011059453966</v>
      </c>
      <c r="L5" s="98">
        <v>88.052979132417661</v>
      </c>
      <c r="M5" s="98">
        <v>82.624936475268157</v>
      </c>
      <c r="N5" s="98">
        <v>48.153007811370642</v>
      </c>
      <c r="O5" s="98">
        <v>45.144015234712604</v>
      </c>
      <c r="P5" s="98">
        <v>45.581964722906477</v>
      </c>
      <c r="Q5" s="98">
        <v>42.655248010393407</v>
      </c>
      <c r="R5" s="98">
        <v>41.949889714120346</v>
      </c>
      <c r="S5" s="98">
        <v>35.517778615413761</v>
      </c>
      <c r="T5" s="98">
        <v>23.832058948906351</v>
      </c>
      <c r="U5" s="98">
        <v>16.890592985884599</v>
      </c>
      <c r="V5" s="98">
        <v>4.6371539056819397</v>
      </c>
      <c r="W5" s="98">
        <v>4.4742279434594359</v>
      </c>
      <c r="X5" s="98">
        <v>4.4593659288503238</v>
      </c>
      <c r="Y5" s="98">
        <v>4.0763840592835745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5.5471945704159289</v>
      </c>
      <c r="C9" s="122">
        <v>12.301295504694679</v>
      </c>
      <c r="D9" s="122">
        <v>8.4339526868863732</v>
      </c>
      <c r="E9" s="122">
        <v>8.0433504671081977</v>
      </c>
      <c r="F9" s="122">
        <v>8.5319750429683996</v>
      </c>
      <c r="G9" s="122">
        <v>10.253352870833687</v>
      </c>
      <c r="H9" s="122">
        <v>9.1620926652070889</v>
      </c>
      <c r="I9" s="122">
        <v>9.469413459451026</v>
      </c>
      <c r="J9" s="122">
        <v>9.6401944360760545</v>
      </c>
      <c r="K9" s="122">
        <v>9.4795180313927627</v>
      </c>
      <c r="L9" s="122">
        <v>12.841083426593864</v>
      </c>
      <c r="M9" s="122">
        <v>9.4707178168282891</v>
      </c>
      <c r="N9" s="122">
        <v>6.221714635469084</v>
      </c>
      <c r="O9" s="122">
        <v>6.0522636087853083</v>
      </c>
      <c r="P9" s="122">
        <v>5.8328530426236309</v>
      </c>
      <c r="Q9" s="122">
        <v>5.8973183380879783</v>
      </c>
      <c r="R9" s="122">
        <v>6.213544110976752</v>
      </c>
      <c r="S9" s="122">
        <v>4.1183112869445839</v>
      </c>
      <c r="T9" s="122">
        <v>2.8527359919730779</v>
      </c>
      <c r="U9" s="122">
        <v>1.9524952833341573</v>
      </c>
      <c r="V9" s="122">
        <v>0.64155981221616964</v>
      </c>
      <c r="W9" s="122">
        <v>0.62677085503731522</v>
      </c>
      <c r="X9" s="122">
        <v>0.56773377529927405</v>
      </c>
      <c r="Y9" s="122">
        <v>0.49640121452757796</v>
      </c>
      <c r="DA9" s="130" t="s">
        <v>2082</v>
      </c>
    </row>
    <row r="10" spans="1:105" ht="12" customHeight="1" x14ac:dyDescent="0.25">
      <c r="A10" s="97" t="s">
        <v>143</v>
      </c>
      <c r="B10" s="98">
        <v>5.1178112304023804</v>
      </c>
      <c r="C10" s="98">
        <v>11.970504413668856</v>
      </c>
      <c r="D10" s="98">
        <v>8.1531118401341107</v>
      </c>
      <c r="E10" s="98">
        <v>7.8024486759444347</v>
      </c>
      <c r="F10" s="98">
        <v>8.3439587832051352</v>
      </c>
      <c r="G10" s="98">
        <v>10.101500089798639</v>
      </c>
      <c r="H10" s="98">
        <v>9.0615071455540974</v>
      </c>
      <c r="I10" s="98">
        <v>9.402519999729078</v>
      </c>
      <c r="J10" s="98">
        <v>9.572952800789837</v>
      </c>
      <c r="K10" s="98">
        <v>9.423865134509354</v>
      </c>
      <c r="L10" s="98">
        <v>12.786298609834901</v>
      </c>
      <c r="M10" s="98">
        <v>9.4099243500397609</v>
      </c>
      <c r="N10" s="98">
        <v>6.1393466325653154</v>
      </c>
      <c r="O10" s="98">
        <v>5.9825908233786631</v>
      </c>
      <c r="P10" s="98">
        <v>5.7615724416854501</v>
      </c>
      <c r="Q10" s="98">
        <v>5.8426793754986441</v>
      </c>
      <c r="R10" s="98">
        <v>6.1627709636112495</v>
      </c>
      <c r="S10" s="98">
        <v>4.0711145796069665</v>
      </c>
      <c r="T10" s="98">
        <v>2.8267780497104966</v>
      </c>
      <c r="U10" s="98">
        <v>1.9353055894957418</v>
      </c>
      <c r="V10" s="98">
        <v>0.63732584839630302</v>
      </c>
      <c r="W10" s="98">
        <v>0.62267728475632633</v>
      </c>
      <c r="X10" s="98">
        <v>0.56542859397124867</v>
      </c>
      <c r="Y10" s="98">
        <v>0.48954523532222932</v>
      </c>
      <c r="DA10" s="63" t="s">
        <v>2083</v>
      </c>
    </row>
    <row r="11" spans="1:105" ht="12" customHeight="1" x14ac:dyDescent="0.25">
      <c r="A11" s="97" t="s">
        <v>124</v>
      </c>
      <c r="B11" s="98">
        <v>0.42938334001354861</v>
      </c>
      <c r="C11" s="98">
        <v>0.33079109102582271</v>
      </c>
      <c r="D11" s="98">
        <v>0.28084084675226234</v>
      </c>
      <c r="E11" s="98">
        <v>0.24090179116376312</v>
      </c>
      <c r="F11" s="98">
        <v>0.18801625976326516</v>
      </c>
      <c r="G11" s="98">
        <v>0.15185278103504773</v>
      </c>
      <c r="H11" s="98">
        <v>0.10058551965299135</v>
      </c>
      <c r="I11" s="98">
        <v>6.6893459721948254E-2</v>
      </c>
      <c r="J11" s="98">
        <v>6.7241635286216739E-2</v>
      </c>
      <c r="K11" s="98">
        <v>5.5652896883407903E-2</v>
      </c>
      <c r="L11" s="98">
        <v>5.4784816758962823E-2</v>
      </c>
      <c r="M11" s="98">
        <v>6.0793466788528872E-2</v>
      </c>
      <c r="N11" s="98">
        <v>8.2368002903768819E-2</v>
      </c>
      <c r="O11" s="98">
        <v>6.9672785406645607E-2</v>
      </c>
      <c r="P11" s="98">
        <v>7.128060093818081E-2</v>
      </c>
      <c r="Q11" s="98">
        <v>5.4638962589334518E-2</v>
      </c>
      <c r="R11" s="98">
        <v>5.0773147365502563E-2</v>
      </c>
      <c r="S11" s="98">
        <v>4.7196707337617404E-2</v>
      </c>
      <c r="T11" s="98">
        <v>2.5957942262581371E-2</v>
      </c>
      <c r="U11" s="98">
        <v>1.7189693838415582E-2</v>
      </c>
      <c r="V11" s="98">
        <v>4.2339638198665864E-3</v>
      </c>
      <c r="W11" s="98">
        <v>4.0935702809888393E-3</v>
      </c>
      <c r="X11" s="98">
        <v>2.3051813280253867E-3</v>
      </c>
      <c r="Y11" s="98">
        <v>6.8559792053486156E-3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2.3844476478418981</v>
      </c>
      <c r="C19" s="122">
        <v>2.2530976697665075</v>
      </c>
      <c r="D19" s="122">
        <v>2.2645851145079323</v>
      </c>
      <c r="E19" s="122">
        <v>2.16913040732359</v>
      </c>
      <c r="F19" s="122">
        <v>2.217210119026189</v>
      </c>
      <c r="G19" s="122">
        <v>2.2098082590633661</v>
      </c>
      <c r="H19" s="122">
        <v>2.0933478680074775</v>
      </c>
      <c r="I19" s="122">
        <v>1.7473184717427839</v>
      </c>
      <c r="J19" s="122">
        <v>1.6830673628974568</v>
      </c>
      <c r="K19" s="122">
        <v>1.5149425303310369</v>
      </c>
      <c r="L19" s="122">
        <v>1.6181447220275564</v>
      </c>
      <c r="M19" s="122">
        <v>1.6323323097890565</v>
      </c>
      <c r="N19" s="122">
        <v>1.5377176454817301</v>
      </c>
      <c r="O19" s="122">
        <v>1.3170609396788129</v>
      </c>
      <c r="P19" s="122">
        <v>1.3446668972383378</v>
      </c>
      <c r="Q19" s="122">
        <v>1.0386759105974082</v>
      </c>
      <c r="R19" s="122">
        <v>0.97715544719731784</v>
      </c>
      <c r="S19" s="122">
        <v>0.86998853341408344</v>
      </c>
      <c r="T19" s="122">
        <v>0.49772055636834317</v>
      </c>
      <c r="U19" s="122">
        <v>0.29308245937658528</v>
      </c>
      <c r="V19" s="122">
        <v>0.16133026645346893</v>
      </c>
      <c r="W19" s="122">
        <v>9.8343157382904792E-2</v>
      </c>
      <c r="X19" s="122">
        <v>7.2602274721980428E-2</v>
      </c>
      <c r="Y19" s="122">
        <v>0.13202734493478388</v>
      </c>
      <c r="DA19" s="130" t="s">
        <v>2092</v>
      </c>
    </row>
    <row r="20" spans="1:105" ht="12" customHeight="1" x14ac:dyDescent="0.25">
      <c r="A20" s="97" t="s">
        <v>51</v>
      </c>
      <c r="B20" s="98">
        <v>9.0644872193150119E-3</v>
      </c>
      <c r="C20" s="98">
        <v>2.2187978003336176E-2</v>
      </c>
      <c r="D20" s="98">
        <v>1.5607224511796096E-2</v>
      </c>
      <c r="E20" s="98">
        <v>1.3826384041297745E-2</v>
      </c>
      <c r="F20" s="98">
        <v>1.4483337631867406E-2</v>
      </c>
      <c r="G20" s="98">
        <v>1.5907828095955659E-2</v>
      </c>
      <c r="H20" s="98">
        <v>1.3388879503462087E-2</v>
      </c>
      <c r="I20" s="98">
        <v>1.3358395584873251E-2</v>
      </c>
      <c r="J20" s="98">
        <v>1.2942700255140971E-2</v>
      </c>
      <c r="K20" s="98">
        <v>1.3410835785019521E-2</v>
      </c>
      <c r="L20" s="98">
        <v>2.226904152556022E-2</v>
      </c>
      <c r="M20" s="98">
        <v>1.9846097768996242E-2</v>
      </c>
      <c r="N20" s="98">
        <v>1.2332585812356984E-2</v>
      </c>
      <c r="O20" s="98">
        <v>1.1593360995850607E-2</v>
      </c>
      <c r="P20" s="98">
        <v>1.1689972337482698E-2</v>
      </c>
      <c r="Q20" s="98">
        <v>1.1593360995850607E-2</v>
      </c>
      <c r="R20" s="98">
        <v>1.1496749654218518E-2</v>
      </c>
      <c r="S20" s="98">
        <v>9.2746887966804904E-3</v>
      </c>
      <c r="T20" s="98">
        <v>7.0526279391424579E-3</v>
      </c>
      <c r="U20" s="98">
        <v>4.733955739972334E-3</v>
      </c>
      <c r="V20" s="98">
        <v>5.1368434321286786E-3</v>
      </c>
      <c r="W20" s="98">
        <v>4.6373443983402469E-3</v>
      </c>
      <c r="X20" s="98">
        <v>2.3186721991701226E-3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2.375383160622583</v>
      </c>
      <c r="C21" s="98">
        <v>2.2309096917631712</v>
      </c>
      <c r="D21" s="98">
        <v>2.2489778899961363</v>
      </c>
      <c r="E21" s="98">
        <v>2.1553040232822922</v>
      </c>
      <c r="F21" s="98">
        <v>2.2027267813943214</v>
      </c>
      <c r="G21" s="98">
        <v>2.1939004309674104</v>
      </c>
      <c r="H21" s="98">
        <v>2.0799589885040155</v>
      </c>
      <c r="I21" s="98">
        <v>1.7339600761579106</v>
      </c>
      <c r="J21" s="98">
        <v>1.6701246626423158</v>
      </c>
      <c r="K21" s="98">
        <v>1.5015316945460173</v>
      </c>
      <c r="L21" s="98">
        <v>1.5958756805019962</v>
      </c>
      <c r="M21" s="98">
        <v>1.6124862120200603</v>
      </c>
      <c r="N21" s="98">
        <v>1.525385059669373</v>
      </c>
      <c r="O21" s="98">
        <v>1.3054675786829624</v>
      </c>
      <c r="P21" s="98">
        <v>1.3329769249008552</v>
      </c>
      <c r="Q21" s="98">
        <v>1.0270825496015576</v>
      </c>
      <c r="R21" s="98">
        <v>0.9656586975430993</v>
      </c>
      <c r="S21" s="98">
        <v>0.86071384461740297</v>
      </c>
      <c r="T21" s="98">
        <v>0.49066792842920071</v>
      </c>
      <c r="U21" s="98">
        <v>0.28834850363661296</v>
      </c>
      <c r="V21" s="98">
        <v>0.15619342302134026</v>
      </c>
      <c r="W21" s="98">
        <v>9.370581298456454E-2</v>
      </c>
      <c r="X21" s="98">
        <v>7.028360252281031E-2</v>
      </c>
      <c r="Y21" s="98">
        <v>0.13202734493478388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7.874562541142021</v>
      </c>
      <c r="C24" s="117">
        <f t="shared" si="7"/>
        <v>7.9045648383036182</v>
      </c>
      <c r="D24" s="117">
        <f t="shared" si="7"/>
        <v>7.2315863725981933</v>
      </c>
      <c r="E24" s="117">
        <f t="shared" si="7"/>
        <v>7.6177306733716232</v>
      </c>
      <c r="F24" s="117">
        <f t="shared" si="7"/>
        <v>7.5419854569408917</v>
      </c>
      <c r="G24" s="117">
        <f t="shared" si="7"/>
        <v>8.3979703071441065</v>
      </c>
      <c r="H24" s="117">
        <f t="shared" si="7"/>
        <v>8.4793648897340077</v>
      </c>
      <c r="I24" s="117">
        <f t="shared" si="7"/>
        <v>7.182089424414932</v>
      </c>
      <c r="J24" s="117">
        <f t="shared" si="7"/>
        <v>7.0222723082340854</v>
      </c>
      <c r="K24" s="117">
        <f t="shared" si="7"/>
        <v>6.1888390464576997</v>
      </c>
      <c r="L24" s="117">
        <f t="shared" si="7"/>
        <v>5.0689889125244783</v>
      </c>
      <c r="M24" s="117">
        <f t="shared" si="7"/>
        <v>5.0680405925457661</v>
      </c>
      <c r="N24" s="117">
        <f t="shared" si="7"/>
        <v>5.0742392046729066</v>
      </c>
      <c r="O24" s="117">
        <f t="shared" si="7"/>
        <v>5.0741279787991056</v>
      </c>
      <c r="P24" s="117">
        <f t="shared" si="7"/>
        <v>5.5742583385199227</v>
      </c>
      <c r="Q24" s="117">
        <f t="shared" si="7"/>
        <v>4.3084548612793645</v>
      </c>
      <c r="R24" s="117">
        <f t="shared" ref="R24:V24" si="8">R25+R28+R30+R39</f>
        <v>4.3072599287284943</v>
      </c>
      <c r="S24" s="117">
        <f t="shared" si="8"/>
        <v>4.4117096077336493</v>
      </c>
      <c r="T24" s="117">
        <f t="shared" si="8"/>
        <v>3.763357268965589</v>
      </c>
      <c r="U24" s="117">
        <f t="shared" si="8"/>
        <v>3.4331299604325611</v>
      </c>
      <c r="V24" s="117">
        <f t="shared" si="8"/>
        <v>3.6349300084296763</v>
      </c>
      <c r="W24" s="117">
        <f t="shared" ref="W24:Y24" si="9">W25+W28+W30+W39</f>
        <v>3.826089691365147</v>
      </c>
      <c r="X24" s="117">
        <f t="shared" si="9"/>
        <v>4.101302951720549</v>
      </c>
      <c r="Y24" s="117">
        <f t="shared" si="9"/>
        <v>6.7211466496506516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7.4623462807527847</v>
      </c>
      <c r="C25" s="122">
        <f t="shared" si="10"/>
        <v>7.5295993299228083</v>
      </c>
      <c r="D25" s="122">
        <f t="shared" si="10"/>
        <v>6.8607372141643879</v>
      </c>
      <c r="E25" s="122">
        <f t="shared" si="10"/>
        <v>7.2546355027541107</v>
      </c>
      <c r="F25" s="122">
        <f t="shared" si="10"/>
        <v>7.1774691156282433</v>
      </c>
      <c r="G25" s="122">
        <f t="shared" si="10"/>
        <v>8.0373087460920729</v>
      </c>
      <c r="H25" s="122">
        <f t="shared" si="10"/>
        <v>8.1454309842651806</v>
      </c>
      <c r="I25" s="122">
        <f t="shared" si="10"/>
        <v>6.9111039955129554</v>
      </c>
      <c r="J25" s="122">
        <f t="shared" si="10"/>
        <v>6.7714556797508401</v>
      </c>
      <c r="K25" s="122">
        <f t="shared" si="10"/>
        <v>5.9872761563375931</v>
      </c>
      <c r="L25" s="122">
        <f t="shared" si="10"/>
        <v>4.8735815040000032</v>
      </c>
      <c r="M25" s="122">
        <f t="shared" si="10"/>
        <v>4.8735815040000015</v>
      </c>
      <c r="N25" s="122">
        <f t="shared" si="10"/>
        <v>4.8735815040000032</v>
      </c>
      <c r="O25" s="122">
        <f t="shared" si="10"/>
        <v>4.8735815040000032</v>
      </c>
      <c r="P25" s="122">
        <f t="shared" si="10"/>
        <v>5.3592155099999941</v>
      </c>
      <c r="Q25" s="122">
        <f t="shared" si="10"/>
        <v>4.1408201340000002</v>
      </c>
      <c r="R25" s="122">
        <f t="shared" ref="R25:V25" si="11">SUM(R26:R27)</f>
        <v>4.1408201340000019</v>
      </c>
      <c r="S25" s="122">
        <f t="shared" si="11"/>
        <v>4.2471878039999869</v>
      </c>
      <c r="T25" s="122">
        <f t="shared" si="11"/>
        <v>3.6322316100000114</v>
      </c>
      <c r="U25" s="122">
        <f t="shared" si="11"/>
        <v>3.3217947539999928</v>
      </c>
      <c r="V25" s="122">
        <f t="shared" si="11"/>
        <v>3.5086565699999803</v>
      </c>
      <c r="W25" s="122">
        <f t="shared" ref="W25:Y25" si="12">SUM(W26:W27)</f>
        <v>3.6810937260000123</v>
      </c>
      <c r="X25" s="122">
        <f t="shared" si="12"/>
        <v>3.9224285099999943</v>
      </c>
      <c r="Y25" s="122">
        <f t="shared" si="12"/>
        <v>6.3592192619999981</v>
      </c>
      <c r="DA25" s="130" t="s">
        <v>2097</v>
      </c>
    </row>
    <row r="26" spans="1:105" ht="12" customHeight="1" x14ac:dyDescent="0.25">
      <c r="A26" s="97" t="s">
        <v>74</v>
      </c>
      <c r="B26" s="98">
        <v>7.4623462807527847</v>
      </c>
      <c r="C26" s="98">
        <v>7.5295993299228083</v>
      </c>
      <c r="D26" s="98">
        <v>6.8607372141643879</v>
      </c>
      <c r="E26" s="98">
        <v>7.2546355027541107</v>
      </c>
      <c r="F26" s="98">
        <v>7.1774691156282433</v>
      </c>
      <c r="G26" s="98">
        <v>8.0373087460920729</v>
      </c>
      <c r="H26" s="98">
        <v>8.1454309842651806</v>
      </c>
      <c r="I26" s="98">
        <v>6.9111039955129554</v>
      </c>
      <c r="J26" s="98">
        <v>6.7714556797508401</v>
      </c>
      <c r="K26" s="98">
        <v>5.9872761563375931</v>
      </c>
      <c r="L26" s="98">
        <v>4.8735815040000032</v>
      </c>
      <c r="M26" s="98">
        <v>4.8735815040000015</v>
      </c>
      <c r="N26" s="98">
        <v>4.8735815040000032</v>
      </c>
      <c r="O26" s="98">
        <v>4.8735815040000032</v>
      </c>
      <c r="P26" s="98">
        <v>5.3592155099999941</v>
      </c>
      <c r="Q26" s="98">
        <v>4.1408201340000002</v>
      </c>
      <c r="R26" s="98">
        <v>4.1408201340000019</v>
      </c>
      <c r="S26" s="98">
        <v>4.2471878039999869</v>
      </c>
      <c r="T26" s="98">
        <v>3.6322316100000114</v>
      </c>
      <c r="U26" s="98">
        <v>3.3217947539999928</v>
      </c>
      <c r="V26" s="98">
        <v>3.5086565699999803</v>
      </c>
      <c r="W26" s="98">
        <v>3.6810937260000123</v>
      </c>
      <c r="X26" s="98">
        <v>3.9224285099999943</v>
      </c>
      <c r="Y26" s="98">
        <v>6.3592192619999981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0.12911952919556355</v>
      </c>
      <c r="C30" s="122">
        <v>0.10508196772456838</v>
      </c>
      <c r="D30" s="122">
        <v>9.2411443880758476E-2</v>
      </c>
      <c r="E30" s="122">
        <v>8.4921129514112362E-2</v>
      </c>
      <c r="F30" s="122">
        <v>7.2659683543627868E-2</v>
      </c>
      <c r="G30" s="122">
        <v>6.4342352953551257E-2</v>
      </c>
      <c r="H30" s="122">
        <v>5.1099820238393996E-2</v>
      </c>
      <c r="I30" s="122">
        <v>3.7236721480827475E-2</v>
      </c>
      <c r="J30" s="122">
        <v>3.5830990850428734E-2</v>
      </c>
      <c r="K30" s="122">
        <v>2.6070295710286445E-2</v>
      </c>
      <c r="L30" s="122">
        <v>2.1756428679232401E-2</v>
      </c>
      <c r="M30" s="122">
        <v>2.0019799341576949E-2</v>
      </c>
      <c r="N30" s="122">
        <v>2.0437044607149353E-2</v>
      </c>
      <c r="O30" s="122">
        <v>2.1445096630888099E-2</v>
      </c>
      <c r="P30" s="122">
        <v>2.282824085774051E-2</v>
      </c>
      <c r="Q30" s="122">
        <v>1.8364066415464144E-2</v>
      </c>
      <c r="R30" s="122">
        <v>1.844832762957109E-2</v>
      </c>
      <c r="S30" s="122">
        <v>1.5770476883366226E-2</v>
      </c>
      <c r="T30" s="122">
        <v>1.6163977481918466E-2</v>
      </c>
      <c r="U30" s="122">
        <v>1.4339313422739064E-2</v>
      </c>
      <c r="V30" s="122">
        <v>1.3658030755650075E-2</v>
      </c>
      <c r="W30" s="122">
        <v>1.5349790311485322E-2</v>
      </c>
      <c r="X30" s="122">
        <v>2.0483189528415047E-2</v>
      </c>
      <c r="Y30" s="122">
        <v>4.6068814741943472E-2</v>
      </c>
      <c r="DA30" s="130" t="s">
        <v>2102</v>
      </c>
    </row>
    <row r="31" spans="1:105" ht="12" customHeight="1" x14ac:dyDescent="0.25">
      <c r="A31" s="97" t="s">
        <v>141</v>
      </c>
      <c r="B31" s="98">
        <v>0.12911952919556355</v>
      </c>
      <c r="C31" s="98">
        <v>0.10508196772456838</v>
      </c>
      <c r="D31" s="98">
        <v>9.2411443880758476E-2</v>
      </c>
      <c r="E31" s="98">
        <v>8.4921129514112362E-2</v>
      </c>
      <c r="F31" s="98">
        <v>7.2659683543627868E-2</v>
      </c>
      <c r="G31" s="98">
        <v>6.4342352953551257E-2</v>
      </c>
      <c r="H31" s="98">
        <v>5.1099820238393996E-2</v>
      </c>
      <c r="I31" s="98">
        <v>3.7236721480827475E-2</v>
      </c>
      <c r="J31" s="98">
        <v>3.5830990850428734E-2</v>
      </c>
      <c r="K31" s="98">
        <v>2.6070295710286445E-2</v>
      </c>
      <c r="L31" s="98">
        <v>2.1756428679232401E-2</v>
      </c>
      <c r="M31" s="98">
        <v>2.0019799341576949E-2</v>
      </c>
      <c r="N31" s="98">
        <v>2.0437044607149353E-2</v>
      </c>
      <c r="O31" s="98">
        <v>2.1445096630888099E-2</v>
      </c>
      <c r="P31" s="98">
        <v>2.282824085774051E-2</v>
      </c>
      <c r="Q31" s="98">
        <v>1.8364066415464144E-2</v>
      </c>
      <c r="R31" s="98">
        <v>1.844832762957109E-2</v>
      </c>
      <c r="S31" s="98">
        <v>1.5770476883366226E-2</v>
      </c>
      <c r="T31" s="98">
        <v>1.6163977481918466E-2</v>
      </c>
      <c r="U31" s="98">
        <v>1.4339313422739064E-2</v>
      </c>
      <c r="V31" s="98">
        <v>1.3658030755650075E-2</v>
      </c>
      <c r="W31" s="98">
        <v>1.5349790311485322E-2</v>
      </c>
      <c r="X31" s="98">
        <v>2.0483189528415047E-2</v>
      </c>
      <c r="Y31" s="98">
        <v>4.6068814741943472E-2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0.28309673119367362</v>
      </c>
      <c r="C39" s="122">
        <v>0.26988354065624165</v>
      </c>
      <c r="D39" s="122">
        <v>0.27843771455304717</v>
      </c>
      <c r="E39" s="122">
        <v>0.27817404110339961</v>
      </c>
      <c r="F39" s="122">
        <v>0.29185665776902031</v>
      </c>
      <c r="G39" s="122">
        <v>0.29631920809848272</v>
      </c>
      <c r="H39" s="122">
        <v>0.28283408523043368</v>
      </c>
      <c r="I39" s="122">
        <v>0.23374870742114967</v>
      </c>
      <c r="J39" s="122">
        <v>0.21498563763281667</v>
      </c>
      <c r="K39" s="122">
        <v>0.17549259440981993</v>
      </c>
      <c r="L39" s="122">
        <v>0.17365097984524291</v>
      </c>
      <c r="M39" s="122">
        <v>0.17443928920418691</v>
      </c>
      <c r="N39" s="122">
        <v>0.18022065606575388</v>
      </c>
      <c r="O39" s="122">
        <v>0.17910137816821461</v>
      </c>
      <c r="P39" s="122">
        <v>0.19221458766218824</v>
      </c>
      <c r="Q39" s="122">
        <v>0.14927066086390012</v>
      </c>
      <c r="R39" s="122">
        <v>0.14799146709892186</v>
      </c>
      <c r="S39" s="122">
        <v>0.14875132685029621</v>
      </c>
      <c r="T39" s="122">
        <v>0.11496168148365886</v>
      </c>
      <c r="U39" s="122">
        <v>9.6995893009829318E-2</v>
      </c>
      <c r="V39" s="122">
        <v>0.11261540767404596</v>
      </c>
      <c r="W39" s="122">
        <v>0.12964617505364939</v>
      </c>
      <c r="X39" s="122">
        <v>0.15839125219213923</v>
      </c>
      <c r="Y39" s="122">
        <v>0.31585857290871028</v>
      </c>
      <c r="DA39" s="130" t="s">
        <v>2111</v>
      </c>
    </row>
    <row r="40" spans="1:105" ht="12" customHeight="1" x14ac:dyDescent="0.25">
      <c r="A40" s="97" t="s">
        <v>50</v>
      </c>
      <c r="B40" s="98">
        <v>0.28309673119367362</v>
      </c>
      <c r="C40" s="98">
        <v>0.26988354065624165</v>
      </c>
      <c r="D40" s="98">
        <v>0.27843771455304717</v>
      </c>
      <c r="E40" s="98">
        <v>0.27817404110339961</v>
      </c>
      <c r="F40" s="98">
        <v>0.29185665776902031</v>
      </c>
      <c r="G40" s="98">
        <v>0.29631920809848272</v>
      </c>
      <c r="H40" s="98">
        <v>0.28283408523043368</v>
      </c>
      <c r="I40" s="98">
        <v>0.23374870742114967</v>
      </c>
      <c r="J40" s="98">
        <v>0.21498563763281667</v>
      </c>
      <c r="K40" s="98">
        <v>0.17549259440981993</v>
      </c>
      <c r="L40" s="98">
        <v>0.17365097984524291</v>
      </c>
      <c r="M40" s="98">
        <v>0.17443928920418691</v>
      </c>
      <c r="N40" s="98">
        <v>0.18022065606575388</v>
      </c>
      <c r="O40" s="98">
        <v>0.17910137816821461</v>
      </c>
      <c r="P40" s="98">
        <v>0.19221458766218824</v>
      </c>
      <c r="Q40" s="98">
        <v>0.14927066086390012</v>
      </c>
      <c r="R40" s="98">
        <v>0.14799146709892186</v>
      </c>
      <c r="S40" s="98">
        <v>0.14875132685029621</v>
      </c>
      <c r="T40" s="98">
        <v>0.11496168148365886</v>
      </c>
      <c r="U40" s="98">
        <v>9.6995893009829318E-2</v>
      </c>
      <c r="V40" s="98">
        <v>0.11261540767404596</v>
      </c>
      <c r="W40" s="98">
        <v>0.12964617505364939</v>
      </c>
      <c r="X40" s="98">
        <v>0.15839125219213923</v>
      </c>
      <c r="Y40" s="98">
        <v>0.31585857290871028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19.128638586004133</v>
      </c>
      <c r="C43" s="117">
        <f t="shared" si="14"/>
        <v>22.268046978945218</v>
      </c>
      <c r="D43" s="117">
        <f t="shared" si="14"/>
        <v>22.267293139369201</v>
      </c>
      <c r="E43" s="117">
        <f t="shared" si="14"/>
        <v>19.101536393889543</v>
      </c>
      <c r="F43" s="117">
        <f t="shared" si="14"/>
        <v>19.1562802425554</v>
      </c>
      <c r="G43" s="117">
        <f t="shared" si="14"/>
        <v>25.333765238050873</v>
      </c>
      <c r="H43" s="117">
        <f t="shared" si="14"/>
        <v>28.438119948714206</v>
      </c>
      <c r="I43" s="117">
        <f t="shared" si="14"/>
        <v>28.427928660380669</v>
      </c>
      <c r="J43" s="117">
        <f t="shared" si="14"/>
        <v>28.551916900752936</v>
      </c>
      <c r="K43" s="117">
        <f t="shared" si="14"/>
        <v>82.513727049123816</v>
      </c>
      <c r="L43" s="117">
        <f t="shared" si="14"/>
        <v>98.960611093336468</v>
      </c>
      <c r="M43" s="117">
        <f t="shared" si="14"/>
        <v>99.291061036905731</v>
      </c>
      <c r="N43" s="117">
        <f t="shared" si="14"/>
        <v>99.386780789024655</v>
      </c>
      <c r="O43" s="117">
        <f t="shared" si="14"/>
        <v>99.427133450394962</v>
      </c>
      <c r="P43" s="117">
        <f t="shared" si="14"/>
        <v>99.696191276838348</v>
      </c>
      <c r="Q43" s="117">
        <f t="shared" si="14"/>
        <v>96.086607307966716</v>
      </c>
      <c r="R43" s="117">
        <f t="shared" ref="R43:V43" si="15">R44+R47+R49+R58</f>
        <v>102.45645388808482</v>
      </c>
      <c r="S43" s="117">
        <f t="shared" si="15"/>
        <v>110.8196672412991</v>
      </c>
      <c r="T43" s="117">
        <f t="shared" si="15"/>
        <v>119.53667904437424</v>
      </c>
      <c r="U43" s="117">
        <f t="shared" si="15"/>
        <v>119.28416591647</v>
      </c>
      <c r="V43" s="117">
        <f t="shared" si="15"/>
        <v>118.19665723220059</v>
      </c>
      <c r="W43" s="117">
        <f t="shared" ref="W43:Y43" si="16">W44+W47+W49+W58</f>
        <v>114.91762222012204</v>
      </c>
      <c r="X43" s="117">
        <f t="shared" si="16"/>
        <v>115.00773658783527</v>
      </c>
      <c r="Y43" s="117">
        <f t="shared" si="16"/>
        <v>116.49669739217427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16.057033506985565</v>
      </c>
      <c r="C44" s="122">
        <f t="shared" si="17"/>
        <v>19.00634958996698</v>
      </c>
      <c r="D44" s="122">
        <f t="shared" si="17"/>
        <v>18.948703878258911</v>
      </c>
      <c r="E44" s="122">
        <f t="shared" si="17"/>
        <v>16.268426952058977</v>
      </c>
      <c r="F44" s="122">
        <f t="shared" si="17"/>
        <v>16.2933260128146</v>
      </c>
      <c r="G44" s="122">
        <f t="shared" si="17"/>
        <v>21.498589191214684</v>
      </c>
      <c r="H44" s="122">
        <f t="shared" si="17"/>
        <v>24.008015009943275</v>
      </c>
      <c r="I44" s="122">
        <f t="shared" si="17"/>
        <v>23.918625150997869</v>
      </c>
      <c r="J44" s="122">
        <f t="shared" si="17"/>
        <v>23.531894316508794</v>
      </c>
      <c r="K44" s="122">
        <f t="shared" si="17"/>
        <v>69.698930375857188</v>
      </c>
      <c r="L44" s="122">
        <f t="shared" si="17"/>
        <v>81.196203881778587</v>
      </c>
      <c r="M44" s="122">
        <f t="shared" si="17"/>
        <v>81.338957904409085</v>
      </c>
      <c r="N44" s="122">
        <f t="shared" si="17"/>
        <v>81.461607943524172</v>
      </c>
      <c r="O44" s="122">
        <f t="shared" si="17"/>
        <v>80.853421923611108</v>
      </c>
      <c r="P44" s="122">
        <f t="shared" si="17"/>
        <v>81.294272378275409</v>
      </c>
      <c r="Q44" s="122">
        <f t="shared" si="17"/>
        <v>77.463976531986589</v>
      </c>
      <c r="R44" s="122">
        <f t="shared" ref="R44:V44" si="18">SUM(R45:R46)</f>
        <v>82.300157005274187</v>
      </c>
      <c r="S44" s="122">
        <f t="shared" si="18"/>
        <v>90.81019069523191</v>
      </c>
      <c r="T44" s="122">
        <f t="shared" si="18"/>
        <v>98.403200941074573</v>
      </c>
      <c r="U44" s="122">
        <f t="shared" si="18"/>
        <v>98.377773032287607</v>
      </c>
      <c r="V44" s="122">
        <f t="shared" si="18"/>
        <v>95.935800453860082</v>
      </c>
      <c r="W44" s="122">
        <f t="shared" ref="W44:Y44" si="19">SUM(W45:W46)</f>
        <v>93.366866255752797</v>
      </c>
      <c r="X44" s="122">
        <f t="shared" si="19"/>
        <v>93.987354975929193</v>
      </c>
      <c r="Y44" s="122">
        <f t="shared" si="19"/>
        <v>94.33243466818584</v>
      </c>
      <c r="DA44" s="130" t="s">
        <v>2115</v>
      </c>
    </row>
    <row r="45" spans="1:105" ht="12" customHeight="1" x14ac:dyDescent="0.25">
      <c r="A45" s="97" t="s">
        <v>211</v>
      </c>
      <c r="B45" s="98">
        <v>16.057033506985565</v>
      </c>
      <c r="C45" s="98">
        <v>19.00634958996698</v>
      </c>
      <c r="D45" s="98">
        <v>18.948703878258911</v>
      </c>
      <c r="E45" s="98">
        <v>16.268426952058977</v>
      </c>
      <c r="F45" s="98">
        <v>16.2933260128146</v>
      </c>
      <c r="G45" s="98">
        <v>21.498589191214684</v>
      </c>
      <c r="H45" s="98">
        <v>24.008015009943275</v>
      </c>
      <c r="I45" s="98">
        <v>23.918625150997869</v>
      </c>
      <c r="J45" s="98">
        <v>23.531894316508794</v>
      </c>
      <c r="K45" s="98">
        <v>69.698930375857188</v>
      </c>
      <c r="L45" s="98">
        <v>81.196203881778587</v>
      </c>
      <c r="M45" s="98">
        <v>81.338957904409085</v>
      </c>
      <c r="N45" s="98">
        <v>81.461607943524172</v>
      </c>
      <c r="O45" s="98">
        <v>80.853421923611108</v>
      </c>
      <c r="P45" s="98">
        <v>81.294272378275409</v>
      </c>
      <c r="Q45" s="98">
        <v>77.463976531986589</v>
      </c>
      <c r="R45" s="98">
        <v>82.300157005274187</v>
      </c>
      <c r="S45" s="98">
        <v>90.81019069523191</v>
      </c>
      <c r="T45" s="98">
        <v>98.403200941074573</v>
      </c>
      <c r="U45" s="98">
        <v>98.377773032287607</v>
      </c>
      <c r="V45" s="98">
        <v>95.935800453860082</v>
      </c>
      <c r="W45" s="98">
        <v>93.366866255752797</v>
      </c>
      <c r="X45" s="98">
        <v>93.987354975929193</v>
      </c>
      <c r="Y45" s="98">
        <v>94.33243466818584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2.5360877330144365</v>
      </c>
      <c r="C49" s="122">
        <v>2.735339930033013</v>
      </c>
      <c r="D49" s="122">
        <v>2.792985641741081</v>
      </c>
      <c r="E49" s="122">
        <v>2.3184572879410217</v>
      </c>
      <c r="F49" s="122">
        <v>2.2935582271854082</v>
      </c>
      <c r="G49" s="122">
        <v>3.1823430087853111</v>
      </c>
      <c r="H49" s="122">
        <v>3.7200659100567264</v>
      </c>
      <c r="I49" s="122">
        <v>3.809455769002124</v>
      </c>
      <c r="J49" s="122">
        <v>4.1961866034912019</v>
      </c>
      <c r="K49" s="122">
        <v>11.55401102414287</v>
      </c>
      <c r="L49" s="122">
        <v>15.799045398221484</v>
      </c>
      <c r="M49" s="122">
        <v>15.656291375590923</v>
      </c>
      <c r="N49" s="122">
        <v>15.533641336475851</v>
      </c>
      <c r="O49" s="122">
        <v>16.141827356388944</v>
      </c>
      <c r="P49" s="122">
        <v>15.700976901724601</v>
      </c>
      <c r="Q49" s="122">
        <v>16.484124028013468</v>
      </c>
      <c r="R49" s="122">
        <v>17.945080114725766</v>
      </c>
      <c r="S49" s="122">
        <v>17.589632864768049</v>
      </c>
      <c r="T49" s="122">
        <v>18.950955538925495</v>
      </c>
      <c r="U49" s="122">
        <v>18.869412687712465</v>
      </c>
      <c r="V49" s="122">
        <v>20.052011306139878</v>
      </c>
      <c r="W49" s="122">
        <v>19.25811602424718</v>
      </c>
      <c r="X49" s="122">
        <v>18.606149624070685</v>
      </c>
      <c r="Y49" s="122">
        <v>18.242857891814058</v>
      </c>
      <c r="DA49" s="130" t="s">
        <v>2120</v>
      </c>
    </row>
    <row r="50" spans="1:105" ht="12" customHeight="1" x14ac:dyDescent="0.25">
      <c r="A50" s="97" t="s">
        <v>138</v>
      </c>
      <c r="B50" s="98">
        <v>2.5360877330144365</v>
      </c>
      <c r="C50" s="98">
        <v>2.735339930033013</v>
      </c>
      <c r="D50" s="98">
        <v>2.792985641741081</v>
      </c>
      <c r="E50" s="98">
        <v>2.3184572879410217</v>
      </c>
      <c r="F50" s="98">
        <v>2.2935582271854082</v>
      </c>
      <c r="G50" s="98">
        <v>3.1823430087853111</v>
      </c>
      <c r="H50" s="98">
        <v>3.7200659100567264</v>
      </c>
      <c r="I50" s="98">
        <v>3.809455769002124</v>
      </c>
      <c r="J50" s="98">
        <v>4.1961866034912019</v>
      </c>
      <c r="K50" s="98">
        <v>11.55401102414287</v>
      </c>
      <c r="L50" s="98">
        <v>15.799045398221484</v>
      </c>
      <c r="M50" s="98">
        <v>15.656291375590923</v>
      </c>
      <c r="N50" s="98">
        <v>15.533641336475851</v>
      </c>
      <c r="O50" s="98">
        <v>16.141827356388944</v>
      </c>
      <c r="P50" s="98">
        <v>15.700976901724601</v>
      </c>
      <c r="Q50" s="98">
        <v>16.484124028013468</v>
      </c>
      <c r="R50" s="98">
        <v>17.945080114725766</v>
      </c>
      <c r="S50" s="98">
        <v>17.589632864768049</v>
      </c>
      <c r="T50" s="98">
        <v>18.950955538925495</v>
      </c>
      <c r="U50" s="98">
        <v>18.869412687712465</v>
      </c>
      <c r="V50" s="98">
        <v>20.052011306139878</v>
      </c>
      <c r="W50" s="98">
        <v>19.25811602424718</v>
      </c>
      <c r="X50" s="98">
        <v>18.606149624070685</v>
      </c>
      <c r="Y50" s="98">
        <v>18.242857891814058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0.53551734600413192</v>
      </c>
      <c r="C58" s="122">
        <v>0.52635745894522346</v>
      </c>
      <c r="D58" s="122">
        <v>0.52560361936921174</v>
      </c>
      <c r="E58" s="122">
        <v>0.51465215388954355</v>
      </c>
      <c r="F58" s="122">
        <v>0.56939600255539513</v>
      </c>
      <c r="G58" s="122">
        <v>0.65283303805088055</v>
      </c>
      <c r="H58" s="122">
        <v>0.71003902871420543</v>
      </c>
      <c r="I58" s="122">
        <v>0.6998477403806771</v>
      </c>
      <c r="J58" s="122">
        <v>0.82383598075293984</v>
      </c>
      <c r="K58" s="122">
        <v>1.2607856491237657</v>
      </c>
      <c r="L58" s="122">
        <v>1.965361813336395</v>
      </c>
      <c r="M58" s="122">
        <v>2.2958117569057155</v>
      </c>
      <c r="N58" s="122">
        <v>2.3915315090246261</v>
      </c>
      <c r="O58" s="122">
        <v>2.4318841703949148</v>
      </c>
      <c r="P58" s="122">
        <v>2.7009419968383379</v>
      </c>
      <c r="Q58" s="122">
        <v>2.1385067479666566</v>
      </c>
      <c r="R58" s="122">
        <v>2.2112167680848631</v>
      </c>
      <c r="S58" s="122">
        <v>2.4198436812991346</v>
      </c>
      <c r="T58" s="122">
        <v>2.1825225643741679</v>
      </c>
      <c r="U58" s="122">
        <v>2.036980196469921</v>
      </c>
      <c r="V58" s="122">
        <v>2.2088454722006419</v>
      </c>
      <c r="W58" s="122">
        <v>2.2926399401220556</v>
      </c>
      <c r="X58" s="122">
        <v>2.4142319878353913</v>
      </c>
      <c r="Y58" s="122">
        <v>3.9214048321743773</v>
      </c>
      <c r="DA58" s="130" t="s">
        <v>2129</v>
      </c>
    </row>
    <row r="59" spans="1:105" ht="12" customHeight="1" x14ac:dyDescent="0.25">
      <c r="A59" s="97" t="s">
        <v>50</v>
      </c>
      <c r="B59" s="98">
        <v>0.53551734600413192</v>
      </c>
      <c r="C59" s="98">
        <v>0.52635745894522346</v>
      </c>
      <c r="D59" s="98">
        <v>0.52560361936921174</v>
      </c>
      <c r="E59" s="98">
        <v>0.51465215388954355</v>
      </c>
      <c r="F59" s="98">
        <v>0.56939600255539513</v>
      </c>
      <c r="G59" s="98">
        <v>0.65283303805088055</v>
      </c>
      <c r="H59" s="98">
        <v>0.71003902871420543</v>
      </c>
      <c r="I59" s="98">
        <v>0.6998477403806771</v>
      </c>
      <c r="J59" s="98">
        <v>0.82383598075293984</v>
      </c>
      <c r="K59" s="98">
        <v>1.2607856491237657</v>
      </c>
      <c r="L59" s="98">
        <v>1.965361813336395</v>
      </c>
      <c r="M59" s="98">
        <v>2.2958117569057155</v>
      </c>
      <c r="N59" s="98">
        <v>2.3915315090246261</v>
      </c>
      <c r="O59" s="98">
        <v>2.4318841703949148</v>
      </c>
      <c r="P59" s="98">
        <v>2.7009419968383379</v>
      </c>
      <c r="Q59" s="98">
        <v>2.1385067479666566</v>
      </c>
      <c r="R59" s="98">
        <v>2.2112167680848631</v>
      </c>
      <c r="S59" s="98">
        <v>2.4198436812991346</v>
      </c>
      <c r="T59" s="98">
        <v>2.1825225643741679</v>
      </c>
      <c r="U59" s="98">
        <v>2.036980196469921</v>
      </c>
      <c r="V59" s="98">
        <v>2.2088454722006419</v>
      </c>
      <c r="W59" s="98">
        <v>2.2926399401220556</v>
      </c>
      <c r="X59" s="98">
        <v>2.4142319878353913</v>
      </c>
      <c r="Y59" s="98">
        <v>3.9214048321743773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149.14746</v>
      </c>
      <c r="C62" s="117">
        <f t="shared" si="21"/>
        <v>168.33366000000001</v>
      </c>
      <c r="D62" s="117">
        <f t="shared" si="21"/>
        <v>184.74291000000002</v>
      </c>
      <c r="E62" s="117">
        <f t="shared" si="21"/>
        <v>205.69626</v>
      </c>
      <c r="F62" s="117">
        <f t="shared" si="21"/>
        <v>222.05502000000001</v>
      </c>
      <c r="G62" s="117">
        <f t="shared" si="21"/>
        <v>235.23290999999989</v>
      </c>
      <c r="H62" s="117">
        <f t="shared" si="21"/>
        <v>242.70543000000004</v>
      </c>
      <c r="I62" s="117">
        <f t="shared" si="21"/>
        <v>257.34753000000006</v>
      </c>
      <c r="J62" s="117">
        <f t="shared" si="21"/>
        <v>263.30535000000003</v>
      </c>
      <c r="K62" s="117">
        <f t="shared" si="21"/>
        <v>241.44318000000004</v>
      </c>
      <c r="L62" s="117">
        <f t="shared" si="21"/>
        <v>292.28661000000005</v>
      </c>
      <c r="M62" s="117">
        <f t="shared" si="21"/>
        <v>250.9352999999999</v>
      </c>
      <c r="N62" s="117">
        <f t="shared" si="21"/>
        <v>250.8848099999999</v>
      </c>
      <c r="O62" s="117">
        <f t="shared" si="21"/>
        <v>238.86819000000008</v>
      </c>
      <c r="P62" s="117">
        <f t="shared" si="21"/>
        <v>238.00985999999997</v>
      </c>
      <c r="Q62" s="117">
        <f t="shared" si="21"/>
        <v>230.38586999999998</v>
      </c>
      <c r="R62" s="117">
        <f t="shared" ref="R62:V62" si="22">R63+R66+R68+R77</f>
        <v>249.82229843999986</v>
      </c>
      <c r="S62" s="117">
        <f t="shared" si="22"/>
        <v>261.52991963999995</v>
      </c>
      <c r="T62" s="117">
        <f t="shared" si="22"/>
        <v>279.93514032000013</v>
      </c>
      <c r="U62" s="117">
        <f t="shared" si="22"/>
        <v>260.08752131999995</v>
      </c>
      <c r="V62" s="117">
        <f t="shared" si="22"/>
        <v>257.36005152000007</v>
      </c>
      <c r="W62" s="117">
        <f t="shared" ref="W62:Y62" si="23">W63+W66+W68+W77</f>
        <v>271.05435323999978</v>
      </c>
      <c r="X62" s="117">
        <f t="shared" si="23"/>
        <v>245.75583384000009</v>
      </c>
      <c r="Y62" s="117">
        <f t="shared" si="23"/>
        <v>199.89213155999997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122.69938869367184</v>
      </c>
      <c r="C63" s="122">
        <f t="shared" si="24"/>
        <v>140.83925997669709</v>
      </c>
      <c r="D63" s="122">
        <f t="shared" si="24"/>
        <v>153.56545318168452</v>
      </c>
      <c r="E63" s="122">
        <f t="shared" si="24"/>
        <v>171.61823374215589</v>
      </c>
      <c r="F63" s="122">
        <f t="shared" si="24"/>
        <v>184.99688525140917</v>
      </c>
      <c r="G63" s="122">
        <f t="shared" si="24"/>
        <v>195.3830753890021</v>
      </c>
      <c r="H63" s="122">
        <f t="shared" si="24"/>
        <v>200.32827751656734</v>
      </c>
      <c r="I63" s="122">
        <f t="shared" si="24"/>
        <v>212.47588586570023</v>
      </c>
      <c r="J63" s="122">
        <f t="shared" si="24"/>
        <v>213.8875902735389</v>
      </c>
      <c r="K63" s="122">
        <f t="shared" si="24"/>
        <v>199.004708343255</v>
      </c>
      <c r="L63" s="122">
        <f t="shared" si="24"/>
        <v>233.84985328170472</v>
      </c>
      <c r="M63" s="122">
        <f t="shared" si="24"/>
        <v>202.03566677020666</v>
      </c>
      <c r="N63" s="122">
        <f t="shared" si="24"/>
        <v>202.63283160388627</v>
      </c>
      <c r="O63" s="122">
        <f t="shared" si="24"/>
        <v>191.27724754654145</v>
      </c>
      <c r="P63" s="122">
        <f t="shared" si="24"/>
        <v>191.19257457692967</v>
      </c>
      <c r="Q63" s="122">
        <f t="shared" si="24"/>
        <v>182.04718991985857</v>
      </c>
      <c r="R63" s="122">
        <f t="shared" ref="R63:V63" si="25">SUM(R64:R65)</f>
        <v>196.42197816225999</v>
      </c>
      <c r="S63" s="122">
        <f t="shared" si="25"/>
        <v>209.95482683673362</v>
      </c>
      <c r="T63" s="122">
        <f t="shared" si="25"/>
        <v>224.7810305888799</v>
      </c>
      <c r="U63" s="122">
        <f t="shared" si="25"/>
        <v>208.91265000783804</v>
      </c>
      <c r="V63" s="122">
        <f t="shared" si="25"/>
        <v>202.52256148756419</v>
      </c>
      <c r="W63" s="122">
        <f t="shared" ref="W63:Y63" si="26">SUM(W64:W65)</f>
        <v>213.73636261965362</v>
      </c>
      <c r="X63" s="122">
        <f t="shared" si="26"/>
        <v>193.9342394162621</v>
      </c>
      <c r="Y63" s="122">
        <f t="shared" si="26"/>
        <v>156.46807219603275</v>
      </c>
      <c r="DA63" s="130" t="s">
        <v>2133</v>
      </c>
    </row>
    <row r="64" spans="1:105" ht="12" customHeight="1" x14ac:dyDescent="0.25">
      <c r="A64" s="97" t="s">
        <v>212</v>
      </c>
      <c r="B64" s="98">
        <v>122.69938869367184</v>
      </c>
      <c r="C64" s="98">
        <v>140.83925997669709</v>
      </c>
      <c r="D64" s="98">
        <v>153.56545318168452</v>
      </c>
      <c r="E64" s="98">
        <v>171.61823374215589</v>
      </c>
      <c r="F64" s="98">
        <v>184.99688525140917</v>
      </c>
      <c r="G64" s="98">
        <v>195.3830753890021</v>
      </c>
      <c r="H64" s="98">
        <v>200.32827751656734</v>
      </c>
      <c r="I64" s="98">
        <v>212.47588586570023</v>
      </c>
      <c r="J64" s="98">
        <v>213.8875902735389</v>
      </c>
      <c r="K64" s="98">
        <v>199.004708343255</v>
      </c>
      <c r="L64" s="98">
        <v>233.84985328170472</v>
      </c>
      <c r="M64" s="98">
        <v>202.03566677020666</v>
      </c>
      <c r="N64" s="98">
        <v>202.63283160388627</v>
      </c>
      <c r="O64" s="98">
        <v>191.27724754654145</v>
      </c>
      <c r="P64" s="98">
        <v>191.19257457692967</v>
      </c>
      <c r="Q64" s="98">
        <v>182.04718991985857</v>
      </c>
      <c r="R64" s="98">
        <v>196.42197816225999</v>
      </c>
      <c r="S64" s="98">
        <v>209.95482683673362</v>
      </c>
      <c r="T64" s="98">
        <v>224.7810305888799</v>
      </c>
      <c r="U64" s="98">
        <v>208.91265000783804</v>
      </c>
      <c r="V64" s="98">
        <v>202.52256148756419</v>
      </c>
      <c r="W64" s="98">
        <v>213.73636261965362</v>
      </c>
      <c r="X64" s="98">
        <v>193.9342394162621</v>
      </c>
      <c r="Y64" s="98">
        <v>156.46807219603275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20.571163566774292</v>
      </c>
      <c r="C68" s="122">
        <v>21.365870974588592</v>
      </c>
      <c r="D68" s="122">
        <v>23.758151194867171</v>
      </c>
      <c r="E68" s="122">
        <v>25.540657813463383</v>
      </c>
      <c r="F68" s="122">
        <v>26.9089033316545</v>
      </c>
      <c r="G68" s="122">
        <v>29.447839092683278</v>
      </c>
      <c r="H68" s="122">
        <v>31.193731980862669</v>
      </c>
      <c r="I68" s="122">
        <v>33.506126419612436</v>
      </c>
      <c r="J68" s="122">
        <v>37.058139228572003</v>
      </c>
      <c r="K68" s="122">
        <v>31.69657215469682</v>
      </c>
      <c r="L68" s="122">
        <v>43.921367251962508</v>
      </c>
      <c r="M68" s="122">
        <v>36.845559930136432</v>
      </c>
      <c r="N68" s="122">
        <v>36.536180441376231</v>
      </c>
      <c r="O68" s="122">
        <v>36.057971962168388</v>
      </c>
      <c r="P68" s="122">
        <v>34.944464841033557</v>
      </c>
      <c r="Q68" s="122">
        <v>36.759530714097963</v>
      </c>
      <c r="R68" s="122">
        <v>40.842460864536434</v>
      </c>
      <c r="S68" s="122">
        <v>39.108511293000021</v>
      </c>
      <c r="T68" s="122">
        <v>42.021242120961425</v>
      </c>
      <c r="U68" s="122">
        <v>39.076912377955281</v>
      </c>
      <c r="V68" s="122">
        <v>41.64704958758059</v>
      </c>
      <c r="W68" s="122">
        <v>44.154005131190665</v>
      </c>
      <c r="X68" s="122">
        <v>39.239108668176861</v>
      </c>
      <c r="Y68" s="122">
        <v>31.458418347181158</v>
      </c>
      <c r="DA68" s="130" t="s">
        <v>2138</v>
      </c>
    </row>
    <row r="69" spans="1:105" ht="12" customHeight="1" x14ac:dyDescent="0.25">
      <c r="A69" s="97" t="s">
        <v>134</v>
      </c>
      <c r="B69" s="98">
        <v>20.571163566774292</v>
      </c>
      <c r="C69" s="98">
        <v>21.365870974588592</v>
      </c>
      <c r="D69" s="98">
        <v>23.758151194867171</v>
      </c>
      <c r="E69" s="98">
        <v>25.540657813463383</v>
      </c>
      <c r="F69" s="98">
        <v>26.9089033316545</v>
      </c>
      <c r="G69" s="98">
        <v>29.447839092683278</v>
      </c>
      <c r="H69" s="98">
        <v>31.193731980862669</v>
      </c>
      <c r="I69" s="98">
        <v>33.506126419612436</v>
      </c>
      <c r="J69" s="98">
        <v>37.058139228572003</v>
      </c>
      <c r="K69" s="98">
        <v>31.69657215469682</v>
      </c>
      <c r="L69" s="98">
        <v>43.921367251962508</v>
      </c>
      <c r="M69" s="98">
        <v>36.845559930136432</v>
      </c>
      <c r="N69" s="98">
        <v>36.536180441376231</v>
      </c>
      <c r="O69" s="98">
        <v>36.057971962168388</v>
      </c>
      <c r="P69" s="98">
        <v>34.944464841033557</v>
      </c>
      <c r="Q69" s="98">
        <v>36.759530714097963</v>
      </c>
      <c r="R69" s="98">
        <v>40.842460864536434</v>
      </c>
      <c r="S69" s="98">
        <v>39.108511293000021</v>
      </c>
      <c r="T69" s="98">
        <v>42.021242120961425</v>
      </c>
      <c r="U69" s="98">
        <v>39.076912377955281</v>
      </c>
      <c r="V69" s="98">
        <v>41.64704958758059</v>
      </c>
      <c r="W69" s="98">
        <v>44.154005131190665</v>
      </c>
      <c r="X69" s="98">
        <v>39.239108668176861</v>
      </c>
      <c r="Y69" s="98">
        <v>31.458418347181158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5.8769077395538787</v>
      </c>
      <c r="C77" s="122">
        <v>6.1285290487143085</v>
      </c>
      <c r="D77" s="122">
        <v>7.4193056234483379</v>
      </c>
      <c r="E77" s="122">
        <v>8.5373684443807036</v>
      </c>
      <c r="F77" s="122">
        <v>10.14923141693636</v>
      </c>
      <c r="G77" s="122">
        <v>10.40199551831453</v>
      </c>
      <c r="H77" s="122">
        <v>11.183420502570005</v>
      </c>
      <c r="I77" s="122">
        <v>11.365517714687389</v>
      </c>
      <c r="J77" s="122">
        <v>12.359620497889138</v>
      </c>
      <c r="K77" s="122">
        <v>10.74189950204824</v>
      </c>
      <c r="L77" s="122">
        <v>14.515389466332797</v>
      </c>
      <c r="M77" s="122">
        <v>12.054073299656817</v>
      </c>
      <c r="N77" s="122">
        <v>11.715797954737418</v>
      </c>
      <c r="O77" s="122">
        <v>11.532970491290271</v>
      </c>
      <c r="P77" s="122">
        <v>11.872820582036743</v>
      </c>
      <c r="Q77" s="122">
        <v>11.57914936604344</v>
      </c>
      <c r="R77" s="122">
        <v>12.557859413203433</v>
      </c>
      <c r="S77" s="122">
        <v>12.466581510266332</v>
      </c>
      <c r="T77" s="122">
        <v>13.132867610158812</v>
      </c>
      <c r="U77" s="122">
        <v>12.097958934206668</v>
      </c>
      <c r="V77" s="122">
        <v>13.190440444855291</v>
      </c>
      <c r="W77" s="122">
        <v>13.163985489155483</v>
      </c>
      <c r="X77" s="122">
        <v>12.582485755561127</v>
      </c>
      <c r="Y77" s="122">
        <v>11.965641016786073</v>
      </c>
      <c r="DA77" s="130" t="s">
        <v>2147</v>
      </c>
    </row>
    <row r="78" spans="1:105" ht="12" customHeight="1" x14ac:dyDescent="0.25">
      <c r="A78" s="97" t="s">
        <v>189</v>
      </c>
      <c r="B78" s="98">
        <v>5.8769077395538787</v>
      </c>
      <c r="C78" s="98">
        <v>6.1285290487143085</v>
      </c>
      <c r="D78" s="98">
        <v>7.4193056234483379</v>
      </c>
      <c r="E78" s="98">
        <v>8.5373684443807036</v>
      </c>
      <c r="F78" s="98">
        <v>10.14923141693636</v>
      </c>
      <c r="G78" s="98">
        <v>10.40199551831453</v>
      </c>
      <c r="H78" s="98">
        <v>11.183420502570005</v>
      </c>
      <c r="I78" s="98">
        <v>11.365517714687389</v>
      </c>
      <c r="J78" s="98">
        <v>12.359620497889138</v>
      </c>
      <c r="K78" s="98">
        <v>10.74189950204824</v>
      </c>
      <c r="L78" s="98">
        <v>14.515389466332797</v>
      </c>
      <c r="M78" s="98">
        <v>12.054073299656817</v>
      </c>
      <c r="N78" s="98">
        <v>11.715797954737418</v>
      </c>
      <c r="O78" s="98">
        <v>11.532970491290271</v>
      </c>
      <c r="P78" s="98">
        <v>11.872820582036743</v>
      </c>
      <c r="Q78" s="98">
        <v>11.57914936604344</v>
      </c>
      <c r="R78" s="98">
        <v>12.557859413203433</v>
      </c>
      <c r="S78" s="98">
        <v>12.466581510266332</v>
      </c>
      <c r="T78" s="98">
        <v>13.132867610158812</v>
      </c>
      <c r="U78" s="98">
        <v>12.097958934206668</v>
      </c>
      <c r="V78" s="98">
        <v>13.190440444855291</v>
      </c>
      <c r="W78" s="98">
        <v>13.163985489155483</v>
      </c>
      <c r="X78" s="98">
        <v>12.582485755561127</v>
      </c>
      <c r="Y78" s="98">
        <v>11.965641016786073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2.3502622346139375</v>
      </c>
      <c r="C81" s="117">
        <f t="shared" si="28"/>
        <v>2.4944440193458428</v>
      </c>
      <c r="D81" s="117">
        <f t="shared" si="28"/>
        <v>2.8508554116099623</v>
      </c>
      <c r="E81" s="117">
        <f t="shared" si="28"/>
        <v>3.5541332500772187</v>
      </c>
      <c r="F81" s="117">
        <f t="shared" si="28"/>
        <v>5.8888122660921383</v>
      </c>
      <c r="G81" s="117">
        <f t="shared" si="28"/>
        <v>9.2194398464234961</v>
      </c>
      <c r="H81" s="117">
        <f t="shared" si="28"/>
        <v>12.641198469661715</v>
      </c>
      <c r="I81" s="117">
        <f t="shared" si="28"/>
        <v>12.360231625326271</v>
      </c>
      <c r="J81" s="117">
        <f t="shared" si="28"/>
        <v>12.129852249439494</v>
      </c>
      <c r="K81" s="117">
        <f t="shared" si="28"/>
        <v>10.376941936979398</v>
      </c>
      <c r="L81" s="117">
        <f t="shared" si="28"/>
        <v>9.3435827118870982</v>
      </c>
      <c r="M81" s="117">
        <f t="shared" si="28"/>
        <v>7.4951084660768643</v>
      </c>
      <c r="N81" s="117">
        <f t="shared" si="28"/>
        <v>7.4657010135542494</v>
      </c>
      <c r="O81" s="117">
        <f t="shared" si="28"/>
        <v>8.3454631580652183</v>
      </c>
      <c r="P81" s="117">
        <f t="shared" si="28"/>
        <v>9.56725350038408</v>
      </c>
      <c r="Q81" s="117">
        <f t="shared" si="28"/>
        <v>7.9699859784958891</v>
      </c>
      <c r="R81" s="117">
        <f t="shared" ref="R81:V81" si="29">R82+R85+R87+R100</f>
        <v>7.6329372428080458</v>
      </c>
      <c r="S81" s="117">
        <f t="shared" si="29"/>
        <v>5.4325026869244439</v>
      </c>
      <c r="T81" s="117">
        <f t="shared" si="29"/>
        <v>4.2106542598428565</v>
      </c>
      <c r="U81" s="117">
        <f t="shared" si="29"/>
        <v>3.9124301236962928</v>
      </c>
      <c r="V81" s="117">
        <f t="shared" si="29"/>
        <v>4.1188233469860931</v>
      </c>
      <c r="W81" s="117">
        <f t="shared" ref="W81:Y81" si="30">W82+W85+W87+W100</f>
        <v>4.9450139798463013</v>
      </c>
      <c r="X81" s="117">
        <f t="shared" si="30"/>
        <v>7.0344335374578977</v>
      </c>
      <c r="Y81" s="117">
        <f t="shared" si="30"/>
        <v>15.912089028202129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1.7875746140989577</v>
      </c>
      <c r="C87" s="122">
        <v>1.7119056422832521</v>
      </c>
      <c r="D87" s="122">
        <v>1.7307275725256135</v>
      </c>
      <c r="E87" s="122">
        <v>1.9274066130085188</v>
      </c>
      <c r="F87" s="122">
        <v>2.143155792973034</v>
      </c>
      <c r="G87" s="122">
        <v>2.5020301699302783</v>
      </c>
      <c r="H87" s="122">
        <v>2.7322868242940923</v>
      </c>
      <c r="I87" s="122">
        <v>2.4469270685526032</v>
      </c>
      <c r="J87" s="122">
        <v>2.4477005724046683</v>
      </c>
      <c r="K87" s="122">
        <v>2.1329908081803257</v>
      </c>
      <c r="L87" s="122">
        <v>1.7811874789067286</v>
      </c>
      <c r="M87" s="122">
        <v>1.7737713517169997</v>
      </c>
      <c r="N87" s="122">
        <v>1.7311716197762965</v>
      </c>
      <c r="O87" s="122">
        <v>1.7298042210318323</v>
      </c>
      <c r="P87" s="122">
        <v>1.9101874438156696</v>
      </c>
      <c r="Q87" s="122">
        <v>1.4760313037123509</v>
      </c>
      <c r="R87" s="122">
        <v>1.4806796241224016</v>
      </c>
      <c r="S87" s="122">
        <v>1.5236281673131595</v>
      </c>
      <c r="T87" s="122">
        <v>1.2946786756508448</v>
      </c>
      <c r="U87" s="122">
        <v>1.185889920196981</v>
      </c>
      <c r="V87" s="122">
        <v>1.2694928844053237</v>
      </c>
      <c r="W87" s="122">
        <v>1.3320412507356052</v>
      </c>
      <c r="X87" s="122">
        <v>1.425897251650377</v>
      </c>
      <c r="Y87" s="122">
        <v>2.3135116690009712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1.7875746140989577</v>
      </c>
      <c r="C92" s="101">
        <v>1.7119056422832521</v>
      </c>
      <c r="D92" s="101">
        <v>1.7307275725256135</v>
      </c>
      <c r="E92" s="101">
        <v>1.9274066130085188</v>
      </c>
      <c r="F92" s="101">
        <v>2.143155792973034</v>
      </c>
      <c r="G92" s="101">
        <v>2.5020301699302783</v>
      </c>
      <c r="H92" s="101">
        <v>2.7322868242940923</v>
      </c>
      <c r="I92" s="101">
        <v>2.4469270685526032</v>
      </c>
      <c r="J92" s="101">
        <v>2.4477005724046683</v>
      </c>
      <c r="K92" s="101">
        <v>2.1329908081803257</v>
      </c>
      <c r="L92" s="101">
        <v>1.7811874789067286</v>
      </c>
      <c r="M92" s="101">
        <v>1.7737713517169997</v>
      </c>
      <c r="N92" s="101">
        <v>1.7311716197762965</v>
      </c>
      <c r="O92" s="101">
        <v>1.7298042210318323</v>
      </c>
      <c r="P92" s="101">
        <v>1.9101874438156696</v>
      </c>
      <c r="Q92" s="101">
        <v>1.4760313037123509</v>
      </c>
      <c r="R92" s="101">
        <v>1.4806796241224016</v>
      </c>
      <c r="S92" s="101">
        <v>1.5236281673131595</v>
      </c>
      <c r="T92" s="101">
        <v>1.2946786756508448</v>
      </c>
      <c r="U92" s="101">
        <v>1.185889920196981</v>
      </c>
      <c r="V92" s="101">
        <v>1.2694928844053237</v>
      </c>
      <c r="W92" s="101">
        <v>1.3320412507356052</v>
      </c>
      <c r="X92" s="101">
        <v>1.425897251650377</v>
      </c>
      <c r="Y92" s="101">
        <v>2.3135116690009712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0.56268762051497989</v>
      </c>
      <c r="C100" s="122">
        <v>0.78253837706259088</v>
      </c>
      <c r="D100" s="122">
        <v>1.120127839084349</v>
      </c>
      <c r="E100" s="122">
        <v>1.6267266370686997</v>
      </c>
      <c r="F100" s="122">
        <v>3.7456564731191038</v>
      </c>
      <c r="G100" s="122">
        <v>6.7174096764932179</v>
      </c>
      <c r="H100" s="122">
        <v>9.9089116453676223</v>
      </c>
      <c r="I100" s="122">
        <v>9.9133045567736691</v>
      </c>
      <c r="J100" s="122">
        <v>9.6821516770348257</v>
      </c>
      <c r="K100" s="122">
        <v>8.2439511287990719</v>
      </c>
      <c r="L100" s="122">
        <v>7.5623952329803688</v>
      </c>
      <c r="M100" s="122">
        <v>5.7213371143598648</v>
      </c>
      <c r="N100" s="122">
        <v>5.7345293937779527</v>
      </c>
      <c r="O100" s="122">
        <v>6.6156589370333858</v>
      </c>
      <c r="P100" s="122">
        <v>7.6570660565684099</v>
      </c>
      <c r="Q100" s="122">
        <v>6.4939546747835379</v>
      </c>
      <c r="R100" s="122">
        <v>6.1522576186856446</v>
      </c>
      <c r="S100" s="122">
        <v>3.9088745196112846</v>
      </c>
      <c r="T100" s="122">
        <v>2.9159755841920121</v>
      </c>
      <c r="U100" s="122">
        <v>2.726540203499312</v>
      </c>
      <c r="V100" s="122">
        <v>2.8493304625807694</v>
      </c>
      <c r="W100" s="122">
        <v>3.6129727291106963</v>
      </c>
      <c r="X100" s="122">
        <v>5.6085362858075207</v>
      </c>
      <c r="Y100" s="122">
        <v>13.598577359201158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0.56268762051497989</v>
      </c>
      <c r="C102" s="98">
        <v>0.78253837706259088</v>
      </c>
      <c r="D102" s="98">
        <v>1.120127839084349</v>
      </c>
      <c r="E102" s="98">
        <v>1.6267266370686997</v>
      </c>
      <c r="F102" s="98">
        <v>3.7456564731191038</v>
      </c>
      <c r="G102" s="98">
        <v>6.7174096764932179</v>
      </c>
      <c r="H102" s="98">
        <v>9.9089116453676223</v>
      </c>
      <c r="I102" s="98">
        <v>9.9133045567736691</v>
      </c>
      <c r="J102" s="98">
        <v>9.6821516770348257</v>
      </c>
      <c r="K102" s="98">
        <v>8.2439511287990719</v>
      </c>
      <c r="L102" s="98">
        <v>7.5623952329803688</v>
      </c>
      <c r="M102" s="98">
        <v>5.7213371143598648</v>
      </c>
      <c r="N102" s="98">
        <v>5.7345293937779527</v>
      </c>
      <c r="O102" s="98">
        <v>6.6156589370333858</v>
      </c>
      <c r="P102" s="98">
        <v>7.6570660565684099</v>
      </c>
      <c r="Q102" s="98">
        <v>6.4939546747835379</v>
      </c>
      <c r="R102" s="98">
        <v>6.1522576186856446</v>
      </c>
      <c r="S102" s="98">
        <v>3.9088745196112846</v>
      </c>
      <c r="T102" s="98">
        <v>2.9159755841920121</v>
      </c>
      <c r="U102" s="98">
        <v>2.726540203499312</v>
      </c>
      <c r="V102" s="98">
        <v>2.8493304625807694</v>
      </c>
      <c r="W102" s="98">
        <v>3.6129727291106963</v>
      </c>
      <c r="X102" s="98">
        <v>5.6085362858075207</v>
      </c>
      <c r="Y102" s="98">
        <v>13.598577359201158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61.136623491280218</v>
      </c>
      <c r="C124" s="117">
        <f t="shared" si="42"/>
        <v>58.341775474753661</v>
      </c>
      <c r="D124" s="117">
        <f t="shared" si="42"/>
        <v>58.689177896226163</v>
      </c>
      <c r="E124" s="117">
        <f t="shared" si="42"/>
        <v>57.741395456657933</v>
      </c>
      <c r="F124" s="117">
        <f t="shared" si="42"/>
        <v>58.301148819233987</v>
      </c>
      <c r="G124" s="117">
        <f t="shared" si="42"/>
        <v>56.940180325505068</v>
      </c>
      <c r="H124" s="117">
        <f t="shared" si="42"/>
        <v>53.531513652198655</v>
      </c>
      <c r="I124" s="117">
        <f t="shared" si="42"/>
        <v>44.002270447028259</v>
      </c>
      <c r="J124" s="117">
        <f t="shared" si="42"/>
        <v>41.454809679525788</v>
      </c>
      <c r="K124" s="117">
        <f t="shared" si="42"/>
        <v>38.035758301118783</v>
      </c>
      <c r="L124" s="117">
        <f t="shared" si="42"/>
        <v>39.343726000851426</v>
      </c>
      <c r="M124" s="117">
        <f t="shared" si="42"/>
        <v>40.785071791344194</v>
      </c>
      <c r="N124" s="117">
        <f t="shared" si="42"/>
        <v>40.620915466676948</v>
      </c>
      <c r="O124" s="117">
        <f t="shared" si="42"/>
        <v>39.849473580134088</v>
      </c>
      <c r="P124" s="117">
        <f t="shared" si="42"/>
        <v>43.54222597960581</v>
      </c>
      <c r="Q124" s="117">
        <f t="shared" si="42"/>
        <v>33.016766322140725</v>
      </c>
      <c r="R124" s="117">
        <f t="shared" ref="R124:V124" si="43">R125+R128+R130+R139</f>
        <v>33.339069987831721</v>
      </c>
      <c r="S124" s="117">
        <f t="shared" si="43"/>
        <v>36.539970596879272</v>
      </c>
      <c r="T124" s="117">
        <f t="shared" si="43"/>
        <v>31.796329165153843</v>
      </c>
      <c r="U124" s="117">
        <f t="shared" si="43"/>
        <v>29.167564643897894</v>
      </c>
      <c r="V124" s="117">
        <f t="shared" si="43"/>
        <v>30.877189305590722</v>
      </c>
      <c r="W124" s="117">
        <f t="shared" ref="W124:Y124" si="44">W125+W128+W130+W139</f>
        <v>31.858724209471557</v>
      </c>
      <c r="X124" s="117">
        <f t="shared" si="44"/>
        <v>32.255536068901037</v>
      </c>
      <c r="Y124" s="117">
        <f t="shared" si="44"/>
        <v>47.765752839245444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61.136623491280218</v>
      </c>
      <c r="C139" s="122">
        <v>58.341775474753661</v>
      </c>
      <c r="D139" s="122">
        <v>58.689177896226163</v>
      </c>
      <c r="E139" s="122">
        <v>57.741395456657933</v>
      </c>
      <c r="F139" s="122">
        <v>58.301148819233987</v>
      </c>
      <c r="G139" s="122">
        <v>56.940180325505068</v>
      </c>
      <c r="H139" s="122">
        <v>53.531513652198655</v>
      </c>
      <c r="I139" s="122">
        <v>44.002270447028259</v>
      </c>
      <c r="J139" s="122">
        <v>41.454809679525788</v>
      </c>
      <c r="K139" s="122">
        <v>38.035758301118783</v>
      </c>
      <c r="L139" s="122">
        <v>39.343726000851426</v>
      </c>
      <c r="M139" s="122">
        <v>40.785071791344194</v>
      </c>
      <c r="N139" s="122">
        <v>40.620915466676948</v>
      </c>
      <c r="O139" s="122">
        <v>39.849473580134088</v>
      </c>
      <c r="P139" s="122">
        <v>43.54222597960581</v>
      </c>
      <c r="Q139" s="122">
        <v>33.016766322140725</v>
      </c>
      <c r="R139" s="122">
        <v>33.339069987831721</v>
      </c>
      <c r="S139" s="122">
        <v>36.539970596879272</v>
      </c>
      <c r="T139" s="122">
        <v>31.796329165153843</v>
      </c>
      <c r="U139" s="122">
        <v>29.167564643897894</v>
      </c>
      <c r="V139" s="122">
        <v>30.877189305590722</v>
      </c>
      <c r="W139" s="122">
        <v>31.858724209471557</v>
      </c>
      <c r="X139" s="122">
        <v>32.255536068901037</v>
      </c>
      <c r="Y139" s="122">
        <v>47.765752839245444</v>
      </c>
      <c r="DA139" s="130" t="s">
        <v>2206</v>
      </c>
    </row>
    <row r="140" spans="1:105" ht="12" customHeight="1" x14ac:dyDescent="0.25">
      <c r="A140" s="97" t="s">
        <v>50</v>
      </c>
      <c r="B140" s="98">
        <v>61.136623491280218</v>
      </c>
      <c r="C140" s="98">
        <v>58.341775474753661</v>
      </c>
      <c r="D140" s="98">
        <v>58.689177896226163</v>
      </c>
      <c r="E140" s="98">
        <v>57.741395456657933</v>
      </c>
      <c r="F140" s="98">
        <v>58.301148819233987</v>
      </c>
      <c r="G140" s="98">
        <v>56.940180325505068</v>
      </c>
      <c r="H140" s="98">
        <v>53.531513652198655</v>
      </c>
      <c r="I140" s="98">
        <v>44.002270447028259</v>
      </c>
      <c r="J140" s="98">
        <v>41.454809679525788</v>
      </c>
      <c r="K140" s="98">
        <v>38.035758301118783</v>
      </c>
      <c r="L140" s="98">
        <v>39.343726000851426</v>
      </c>
      <c r="M140" s="98">
        <v>40.785071791344194</v>
      </c>
      <c r="N140" s="98">
        <v>40.620915466676948</v>
      </c>
      <c r="O140" s="98">
        <v>39.849473580134088</v>
      </c>
      <c r="P140" s="98">
        <v>43.54222597960581</v>
      </c>
      <c r="Q140" s="98">
        <v>33.016766322140725</v>
      </c>
      <c r="R140" s="98">
        <v>33.339069987831721</v>
      </c>
      <c r="S140" s="98">
        <v>36.539970596879272</v>
      </c>
      <c r="T140" s="98">
        <v>31.796329165153843</v>
      </c>
      <c r="U140" s="98">
        <v>29.167564643897894</v>
      </c>
      <c r="V140" s="98">
        <v>30.877189305590722</v>
      </c>
      <c r="W140" s="98">
        <v>31.858724209471557</v>
      </c>
      <c r="X140" s="98">
        <v>32.255536068901037</v>
      </c>
      <c r="Y140" s="98">
        <v>47.765752839245444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4.8741646062609237E-3</v>
      </c>
      <c r="S143" s="117">
        <f t="shared" si="50"/>
        <v>1.1877495052806079E-2</v>
      </c>
      <c r="T143" s="117">
        <f t="shared" si="50"/>
        <v>2.4780040312922563E-2</v>
      </c>
      <c r="U143" s="117">
        <f t="shared" si="50"/>
        <v>3.2539850180565273E-2</v>
      </c>
      <c r="V143" s="117">
        <f t="shared" si="50"/>
        <v>4.8734178979970309E-2</v>
      </c>
      <c r="W143" s="117">
        <f t="shared" ref="W143:Y143" si="51">W144+W146+W148+W157</f>
        <v>5.7358540962997862E-2</v>
      </c>
      <c r="X143" s="117">
        <f t="shared" si="51"/>
        <v>6.2719309746141538E-2</v>
      </c>
      <c r="Y143" s="117">
        <f t="shared" si="51"/>
        <v>9.1762815671301956E-2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9.99338746306509E-4</v>
      </c>
      <c r="T148" s="122">
        <v>3.6726760031999496E-3</v>
      </c>
      <c r="U148" s="122">
        <v>4.8598353664144577E-3</v>
      </c>
      <c r="V148" s="122">
        <v>5.7781680794845207E-3</v>
      </c>
      <c r="W148" s="122">
        <v>6.4611067359772638E-3</v>
      </c>
      <c r="X148" s="122">
        <v>6.701336798825429E-3</v>
      </c>
      <c r="Y148" s="122">
        <v>8.4257381641031411E-3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9.99338746306509E-4</v>
      </c>
      <c r="T149" s="98">
        <v>3.6726760031999496E-3</v>
      </c>
      <c r="U149" s="98">
        <v>4.8598353664144577E-3</v>
      </c>
      <c r="V149" s="98">
        <v>5.7781680794845207E-3</v>
      </c>
      <c r="W149" s="98">
        <v>6.4611067359772638E-3</v>
      </c>
      <c r="X149" s="98">
        <v>6.701336798825429E-3</v>
      </c>
      <c r="Y149" s="98">
        <v>8.4257381641031411E-3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4.8741646062609237E-3</v>
      </c>
      <c r="S157" s="122">
        <v>1.087815630649957E-2</v>
      </c>
      <c r="T157" s="122">
        <v>2.1107364309722612E-2</v>
      </c>
      <c r="U157" s="122">
        <v>2.7680014814150816E-2</v>
      </c>
      <c r="V157" s="122">
        <v>4.2956010900485786E-2</v>
      </c>
      <c r="W157" s="122">
        <v>5.0897434227020595E-2</v>
      </c>
      <c r="X157" s="122">
        <v>5.6017972947316114E-2</v>
      </c>
      <c r="Y157" s="122">
        <v>8.333707750719882E-2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4.8741646062609237E-3</v>
      </c>
      <c r="S158" s="98">
        <v>1.087815630649957E-2</v>
      </c>
      <c r="T158" s="98">
        <v>2.1107364309722612E-2</v>
      </c>
      <c r="U158" s="98">
        <v>2.7680014814150816E-2</v>
      </c>
      <c r="V158" s="98">
        <v>4.2956010900485786E-2</v>
      </c>
      <c r="W158" s="98">
        <v>5.0897434227020595E-2</v>
      </c>
      <c r="X158" s="98">
        <v>5.6017972947316114E-2</v>
      </c>
      <c r="Y158" s="98">
        <v>8.333707750719882E-2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1.119188632357772E-2</v>
      </c>
      <c r="C161" s="117">
        <f t="shared" si="54"/>
        <v>1.0507425862676591E-2</v>
      </c>
      <c r="D161" s="117">
        <f t="shared" si="54"/>
        <v>1.230796344805284E-2</v>
      </c>
      <c r="E161" s="117">
        <f t="shared" si="54"/>
        <v>1.5232651557637056E-2</v>
      </c>
      <c r="F161" s="117">
        <f t="shared" si="54"/>
        <v>2.0838414020003394E-2</v>
      </c>
      <c r="G161" s="117">
        <f t="shared" si="54"/>
        <v>3.0321270873964017E-2</v>
      </c>
      <c r="H161" s="117">
        <f t="shared" si="54"/>
        <v>4.3837451534438431E-2</v>
      </c>
      <c r="I161" s="117">
        <f t="shared" si="54"/>
        <v>4.6909226969987568E-2</v>
      </c>
      <c r="J161" s="117">
        <f t="shared" si="54"/>
        <v>5.0491484119199848E-2</v>
      </c>
      <c r="K161" s="117">
        <f t="shared" si="54"/>
        <v>5.197047489088686E-2</v>
      </c>
      <c r="L161" s="117">
        <f t="shared" si="54"/>
        <v>9.9160064139686713E-2</v>
      </c>
      <c r="M161" s="117">
        <f t="shared" si="54"/>
        <v>0.15416771431884396</v>
      </c>
      <c r="N161" s="117">
        <f t="shared" si="54"/>
        <v>0.3113397434979116</v>
      </c>
      <c r="O161" s="117">
        <f t="shared" si="54"/>
        <v>0.39539074851666672</v>
      </c>
      <c r="P161" s="117">
        <f t="shared" si="54"/>
        <v>0.42969065881253304</v>
      </c>
      <c r="Q161" s="117">
        <f t="shared" si="54"/>
        <v>0.33532257792628073</v>
      </c>
      <c r="R161" s="117">
        <f t="shared" ref="R161:V161" si="55">R162+R164+R166+R175</f>
        <v>0.33896806303184257</v>
      </c>
      <c r="S161" s="117">
        <f t="shared" si="55"/>
        <v>0.36837278015569347</v>
      </c>
      <c r="T161" s="117">
        <f t="shared" si="55"/>
        <v>0.34787967065905778</v>
      </c>
      <c r="U161" s="117">
        <f t="shared" si="55"/>
        <v>0.321677467847993</v>
      </c>
      <c r="V161" s="117">
        <f t="shared" si="55"/>
        <v>0.34778006097209652</v>
      </c>
      <c r="W161" s="117">
        <f t="shared" ref="W161:Y161" si="56">W162+W164+W166+W175</f>
        <v>0.34786997496662941</v>
      </c>
      <c r="X161" s="117">
        <f t="shared" si="56"/>
        <v>0.32372876048844879</v>
      </c>
      <c r="Y161" s="117">
        <f t="shared" si="56"/>
        <v>0.44924191091643978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3.6543262979876474E-3</v>
      </c>
      <c r="C166" s="122">
        <v>2.663697682306447E-3</v>
      </c>
      <c r="D166" s="122">
        <v>2.150489387611686E-3</v>
      </c>
      <c r="E166" s="122">
        <v>2.2606628569055258E-3</v>
      </c>
      <c r="F166" s="122">
        <v>2.2336172475919745E-3</v>
      </c>
      <c r="G166" s="122">
        <v>2.9736811577177084E-3</v>
      </c>
      <c r="H166" s="122">
        <v>4.3720541693979742E-3</v>
      </c>
      <c r="I166" s="122">
        <v>4.74566318064845E-3</v>
      </c>
      <c r="J166" s="122">
        <v>5.2533384933167752E-3</v>
      </c>
      <c r="K166" s="122">
        <v>5.1814671246611368E-3</v>
      </c>
      <c r="L166" s="122">
        <v>1.0094375655075762E-2</v>
      </c>
      <c r="M166" s="122">
        <v>1.3238482152893739E-2</v>
      </c>
      <c r="N166" s="122">
        <v>3.3846432712784293E-2</v>
      </c>
      <c r="O166" s="122">
        <v>4.690099693063271E-2</v>
      </c>
      <c r="P166" s="122">
        <v>5.0309124388406547E-2</v>
      </c>
      <c r="Q166" s="122">
        <v>4.0052089282849694E-2</v>
      </c>
      <c r="R166" s="122">
        <v>3.9185322882523882E-2</v>
      </c>
      <c r="S166" s="122">
        <v>4.1721767719551113E-2</v>
      </c>
      <c r="T166" s="122">
        <v>5.3210118601454998E-2</v>
      </c>
      <c r="U166" s="122">
        <v>5.3588093175450865E-2</v>
      </c>
      <c r="V166" s="122">
        <v>5.4543158939675103E-2</v>
      </c>
      <c r="W166" s="122">
        <v>5.2979115935944482E-2</v>
      </c>
      <c r="X166" s="122">
        <v>4.749224269435591E-2</v>
      </c>
      <c r="Y166" s="122">
        <v>6.1928550887633556E-2</v>
      </c>
      <c r="DA166" s="130" t="s">
        <v>2231</v>
      </c>
    </row>
    <row r="167" spans="1:105" ht="12" customHeight="1" x14ac:dyDescent="0.25">
      <c r="A167" s="97" t="s">
        <v>124</v>
      </c>
      <c r="B167" s="98">
        <v>3.6543262979876474E-3</v>
      </c>
      <c r="C167" s="98">
        <v>2.663697682306447E-3</v>
      </c>
      <c r="D167" s="98">
        <v>2.150489387611686E-3</v>
      </c>
      <c r="E167" s="98">
        <v>2.2606628569055258E-3</v>
      </c>
      <c r="F167" s="98">
        <v>2.2336172475919745E-3</v>
      </c>
      <c r="G167" s="98">
        <v>2.9736811577177084E-3</v>
      </c>
      <c r="H167" s="98">
        <v>4.3720541693979742E-3</v>
      </c>
      <c r="I167" s="98">
        <v>4.74566318064845E-3</v>
      </c>
      <c r="J167" s="98">
        <v>5.2533384933167752E-3</v>
      </c>
      <c r="K167" s="98">
        <v>5.1814671246611368E-3</v>
      </c>
      <c r="L167" s="98">
        <v>1.0094375655075762E-2</v>
      </c>
      <c r="M167" s="98">
        <v>1.3238482152893739E-2</v>
      </c>
      <c r="N167" s="98">
        <v>3.3846432712784293E-2</v>
      </c>
      <c r="O167" s="98">
        <v>4.690099693063271E-2</v>
      </c>
      <c r="P167" s="98">
        <v>5.0309124388406547E-2</v>
      </c>
      <c r="Q167" s="98">
        <v>4.0052089282849694E-2</v>
      </c>
      <c r="R167" s="98">
        <v>3.9185322882523882E-2</v>
      </c>
      <c r="S167" s="98">
        <v>4.1721767719551113E-2</v>
      </c>
      <c r="T167" s="98">
        <v>5.3210118601454998E-2</v>
      </c>
      <c r="U167" s="98">
        <v>5.3588093175450865E-2</v>
      </c>
      <c r="V167" s="98">
        <v>5.4543158939675103E-2</v>
      </c>
      <c r="W167" s="98">
        <v>5.2979115935944482E-2</v>
      </c>
      <c r="X167" s="98">
        <v>4.749224269435591E-2</v>
      </c>
      <c r="Y167" s="98">
        <v>6.1928550887633556E-2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7.537560025590073E-3</v>
      </c>
      <c r="C175" s="122">
        <v>7.8437281803701436E-3</v>
      </c>
      <c r="D175" s="122">
        <v>1.0157474060441153E-2</v>
      </c>
      <c r="E175" s="122">
        <v>1.297198870073153E-2</v>
      </c>
      <c r="F175" s="122">
        <v>1.8604796772411419E-2</v>
      </c>
      <c r="G175" s="122">
        <v>2.7347589716246307E-2</v>
      </c>
      <c r="H175" s="122">
        <v>3.9465397365040455E-2</v>
      </c>
      <c r="I175" s="122">
        <v>4.2163563789339116E-2</v>
      </c>
      <c r="J175" s="122">
        <v>4.5238145625883075E-2</v>
      </c>
      <c r="K175" s="122">
        <v>4.6789007766225722E-2</v>
      </c>
      <c r="L175" s="122">
        <v>8.9065688484610953E-2</v>
      </c>
      <c r="M175" s="122">
        <v>0.14092923216595021</v>
      </c>
      <c r="N175" s="122">
        <v>0.27749331078512729</v>
      </c>
      <c r="O175" s="122">
        <v>0.34848975158603401</v>
      </c>
      <c r="P175" s="122">
        <v>0.37938153442412648</v>
      </c>
      <c r="Q175" s="122">
        <v>0.29527048864343103</v>
      </c>
      <c r="R175" s="122">
        <v>0.29978274014931866</v>
      </c>
      <c r="S175" s="122">
        <v>0.32665101243614236</v>
      </c>
      <c r="T175" s="122">
        <v>0.29466955205760276</v>
      </c>
      <c r="U175" s="122">
        <v>0.26808937467254212</v>
      </c>
      <c r="V175" s="122">
        <v>0.29323690203242142</v>
      </c>
      <c r="W175" s="122">
        <v>0.2948908590306849</v>
      </c>
      <c r="X175" s="122">
        <v>0.27623651779409286</v>
      </c>
      <c r="Y175" s="122">
        <v>0.38731336002880623</v>
      </c>
      <c r="DA175" s="130" t="s">
        <v>2240</v>
      </c>
    </row>
    <row r="176" spans="1:105" ht="12" customHeight="1" x14ac:dyDescent="0.25">
      <c r="A176" s="97" t="s">
        <v>50</v>
      </c>
      <c r="B176" s="98">
        <v>7.537560025590073E-3</v>
      </c>
      <c r="C176" s="98">
        <v>7.8437281803701436E-3</v>
      </c>
      <c r="D176" s="98">
        <v>1.0157474060441153E-2</v>
      </c>
      <c r="E176" s="98">
        <v>1.297198870073153E-2</v>
      </c>
      <c r="F176" s="98">
        <v>1.8604796772411419E-2</v>
      </c>
      <c r="G176" s="98">
        <v>2.7347589716246307E-2</v>
      </c>
      <c r="H176" s="98">
        <v>3.9465397365040455E-2</v>
      </c>
      <c r="I176" s="98">
        <v>4.2163563789339116E-2</v>
      </c>
      <c r="J176" s="98">
        <v>4.5238145625883075E-2</v>
      </c>
      <c r="K176" s="98">
        <v>4.6789007766225722E-2</v>
      </c>
      <c r="L176" s="98">
        <v>8.9065688484610953E-2</v>
      </c>
      <c r="M176" s="98">
        <v>0.14092923216595021</v>
      </c>
      <c r="N176" s="98">
        <v>0.27749331078512729</v>
      </c>
      <c r="O176" s="98">
        <v>0.34848975158603401</v>
      </c>
      <c r="P176" s="98">
        <v>0.37938153442412648</v>
      </c>
      <c r="Q176" s="98">
        <v>0.29527048864343103</v>
      </c>
      <c r="R176" s="98">
        <v>0.29978274014931866</v>
      </c>
      <c r="S176" s="98">
        <v>0.32665101243614236</v>
      </c>
      <c r="T176" s="98">
        <v>0.29466955205760276</v>
      </c>
      <c r="U176" s="98">
        <v>0.26808937467254212</v>
      </c>
      <c r="V176" s="98">
        <v>0.29323690203242142</v>
      </c>
      <c r="W176" s="98">
        <v>0.2948908590306849</v>
      </c>
      <c r="X176" s="98">
        <v>0.27623651779409286</v>
      </c>
      <c r="Y176" s="98">
        <v>0.38731336002880623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10233.682531969374</v>
      </c>
      <c r="C3" s="117">
        <f t="shared" si="0"/>
        <v>24333.639110073505</v>
      </c>
      <c r="D3" s="117">
        <f t="shared" si="0"/>
        <v>16479.869332626815</v>
      </c>
      <c r="E3" s="117">
        <f t="shared" si="0"/>
        <v>16114.131652252127</v>
      </c>
      <c r="F3" s="117">
        <f t="shared" si="0"/>
        <v>16406.641590245566</v>
      </c>
      <c r="G3" s="117">
        <f t="shared" si="0"/>
        <v>19600.1023470318</v>
      </c>
      <c r="H3" s="117">
        <f t="shared" si="0"/>
        <v>17548.943844503447</v>
      </c>
      <c r="I3" s="117">
        <f t="shared" si="0"/>
        <v>17714.243402684871</v>
      </c>
      <c r="J3" s="117">
        <f t="shared" si="0"/>
        <v>17722.985869965651</v>
      </c>
      <c r="K3" s="117">
        <f t="shared" si="0"/>
        <v>17612.305376409382</v>
      </c>
      <c r="L3" s="117">
        <f t="shared" si="0"/>
        <v>23082.376847251271</v>
      </c>
      <c r="M3" s="117">
        <f t="shared" si="0"/>
        <v>21489.03479749219</v>
      </c>
      <c r="N3" s="117">
        <f t="shared" si="0"/>
        <v>14415.136489000361</v>
      </c>
      <c r="O3" s="117">
        <f t="shared" si="0"/>
        <v>15260.407742224321</v>
      </c>
      <c r="P3" s="117">
        <f t="shared" si="0"/>
        <v>16118.850952388153</v>
      </c>
      <c r="Q3" s="117">
        <f t="shared" si="0"/>
        <v>15629.669731252778</v>
      </c>
      <c r="R3" s="117">
        <f t="shared" ref="R3:V3" si="1">R4+R7+R9+R19</f>
        <v>16919.419934742255</v>
      </c>
      <c r="S3" s="117">
        <f t="shared" si="1"/>
        <v>16560.955642609344</v>
      </c>
      <c r="T3" s="117">
        <f t="shared" si="1"/>
        <v>15596.540903328405</v>
      </c>
      <c r="U3" s="117">
        <f t="shared" si="1"/>
        <v>16443.399334858932</v>
      </c>
      <c r="V3" s="117">
        <f t="shared" si="1"/>
        <v>9350.0944350620066</v>
      </c>
      <c r="W3" s="117">
        <f t="shared" ref="W3:Y3" si="2">W4+W7+W9+W19</f>
        <v>13237.230861237311</v>
      </c>
      <c r="X3" s="117">
        <f t="shared" si="2"/>
        <v>16130.011918001917</v>
      </c>
      <c r="Y3" s="117">
        <f t="shared" si="2"/>
        <v>14840.015903658392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7724.7901755523808</v>
      </c>
      <c r="C4" s="122">
        <f t="shared" si="3"/>
        <v>20591.538458173462</v>
      </c>
      <c r="D4" s="122">
        <f t="shared" si="3"/>
        <v>13382.005876840483</v>
      </c>
      <c r="E4" s="122">
        <f t="shared" si="3"/>
        <v>13017.174528257165</v>
      </c>
      <c r="F4" s="122">
        <f t="shared" si="3"/>
        <v>13267.010679391367</v>
      </c>
      <c r="G4" s="122">
        <f t="shared" si="3"/>
        <v>16072.971916246099</v>
      </c>
      <c r="H4" s="122">
        <f t="shared" si="3"/>
        <v>14128.459659735412</v>
      </c>
      <c r="I4" s="122">
        <f t="shared" si="3"/>
        <v>14287.286866094068</v>
      </c>
      <c r="J4" s="122">
        <f t="shared" si="3"/>
        <v>13925.384266950628</v>
      </c>
      <c r="K4" s="122">
        <f t="shared" si="3"/>
        <v>14079.135144180806</v>
      </c>
      <c r="L4" s="122">
        <f t="shared" si="3"/>
        <v>18726.247501093218</v>
      </c>
      <c r="M4" s="122">
        <f t="shared" si="3"/>
        <v>17896.304883027642</v>
      </c>
      <c r="N4" s="122">
        <f t="shared" si="3"/>
        <v>11176.835829004163</v>
      </c>
      <c r="O4" s="122">
        <f t="shared" si="3"/>
        <v>11763.19918843495</v>
      </c>
      <c r="P4" s="122">
        <f t="shared" si="3"/>
        <v>12734.670490032269</v>
      </c>
      <c r="Q4" s="122">
        <f t="shared" si="3"/>
        <v>12088.401314490124</v>
      </c>
      <c r="R4" s="122">
        <f t="shared" ref="R4:V4" si="4">SUM(R5:R6)</f>
        <v>12991.689820786165</v>
      </c>
      <c r="S4" s="122">
        <f t="shared" si="4"/>
        <v>13322.989805335608</v>
      </c>
      <c r="T4" s="122">
        <f t="shared" si="4"/>
        <v>12421.98074723661</v>
      </c>
      <c r="U4" s="122">
        <f t="shared" si="4"/>
        <v>13334.512741726257</v>
      </c>
      <c r="V4" s="122">
        <f t="shared" si="4"/>
        <v>6690.9455296733222</v>
      </c>
      <c r="W4" s="122">
        <f t="shared" ref="W4:Y4" si="5">SUM(W5:W6)</f>
        <v>10097.209404595807</v>
      </c>
      <c r="X4" s="122">
        <f t="shared" si="5"/>
        <v>12920.574923065449</v>
      </c>
      <c r="Y4" s="122">
        <f t="shared" si="5"/>
        <v>11730.590109805378</v>
      </c>
      <c r="DA4" s="130" t="s">
        <v>2245</v>
      </c>
    </row>
    <row r="5" spans="1:105" ht="12" customHeight="1" x14ac:dyDescent="0.25">
      <c r="A5" s="97" t="s">
        <v>51</v>
      </c>
      <c r="B5" s="98">
        <v>7682.8785457131999</v>
      </c>
      <c r="C5" s="98">
        <v>20481.426523127247</v>
      </c>
      <c r="D5" s="98">
        <v>13312.440828823608</v>
      </c>
      <c r="E5" s="98">
        <v>12950.571193998665</v>
      </c>
      <c r="F5" s="98">
        <v>13200.581304832018</v>
      </c>
      <c r="G5" s="98">
        <v>15993.06717260432</v>
      </c>
      <c r="H5" s="98">
        <v>14059.084846852458</v>
      </c>
      <c r="I5" s="98">
        <v>14218.02624148983</v>
      </c>
      <c r="J5" s="98">
        <v>13857.604265186412</v>
      </c>
      <c r="K5" s="98">
        <v>14010.270181736139</v>
      </c>
      <c r="L5" s="98">
        <v>18637.486818138223</v>
      </c>
      <c r="M5" s="98">
        <v>17810.077672339979</v>
      </c>
      <c r="N5" s="98">
        <v>11122.723902519134</v>
      </c>
      <c r="O5" s="98">
        <v>11706.211129133293</v>
      </c>
      <c r="P5" s="98">
        <v>12673.59686817494</v>
      </c>
      <c r="Q5" s="98">
        <v>12030.875379958581</v>
      </c>
      <c r="R5" s="98">
        <v>12930.391429706191</v>
      </c>
      <c r="S5" s="98">
        <v>13260.749116572888</v>
      </c>
      <c r="T5" s="98">
        <v>12364.154664840553</v>
      </c>
      <c r="U5" s="98">
        <v>13272.473698986903</v>
      </c>
      <c r="V5" s="98">
        <v>6659.733080504252</v>
      </c>
      <c r="W5" s="98">
        <v>10050.265210921889</v>
      </c>
      <c r="X5" s="98">
        <v>12860.188640999697</v>
      </c>
      <c r="Y5" s="98">
        <v>11673.760200041428</v>
      </c>
      <c r="DA5" s="63" t="s">
        <v>2246</v>
      </c>
    </row>
    <row r="6" spans="1:105" ht="12" customHeight="1" x14ac:dyDescent="0.25">
      <c r="A6" s="97" t="s">
        <v>53</v>
      </c>
      <c r="B6" s="98">
        <v>41.911629839180591</v>
      </c>
      <c r="C6" s="98">
        <v>110.11193504621275</v>
      </c>
      <c r="D6" s="98">
        <v>69.56504801687575</v>
      </c>
      <c r="E6" s="98">
        <v>66.603334258500141</v>
      </c>
      <c r="F6" s="98">
        <v>66.429374559349966</v>
      </c>
      <c r="G6" s="98">
        <v>79.904743641778893</v>
      </c>
      <c r="H6" s="98">
        <v>69.374812882954672</v>
      </c>
      <c r="I6" s="98">
        <v>69.260624604237634</v>
      </c>
      <c r="J6" s="98">
        <v>67.780001764216706</v>
      </c>
      <c r="K6" s="98">
        <v>68.864962444666659</v>
      </c>
      <c r="L6" s="98">
        <v>88.760682954993911</v>
      </c>
      <c r="M6" s="98">
        <v>86.22721068766171</v>
      </c>
      <c r="N6" s="98">
        <v>54.111926485029933</v>
      </c>
      <c r="O6" s="98">
        <v>56.988059301656733</v>
      </c>
      <c r="P6" s="98">
        <v>61.073621857328519</v>
      </c>
      <c r="Q6" s="98">
        <v>57.525934531543477</v>
      </c>
      <c r="R6" s="98">
        <v>61.298391079973776</v>
      </c>
      <c r="S6" s="98">
        <v>62.240688762720701</v>
      </c>
      <c r="T6" s="98">
        <v>57.826082396057657</v>
      </c>
      <c r="U6" s="98">
        <v>62.039042739353505</v>
      </c>
      <c r="V6" s="98">
        <v>31.212449169070275</v>
      </c>
      <c r="W6" s="98">
        <v>46.944193673919408</v>
      </c>
      <c r="X6" s="98">
        <v>60.386282065753178</v>
      </c>
      <c r="Y6" s="98">
        <v>56.829909763951022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6.9397344942442457E-3</v>
      </c>
      <c r="C7" s="122">
        <f t="shared" si="6"/>
        <v>9.3352017626005066E-3</v>
      </c>
      <c r="D7" s="122">
        <f t="shared" si="6"/>
        <v>5.9733372203349669E-3</v>
      </c>
      <c r="E7" s="122">
        <f t="shared" si="6"/>
        <v>5.7041015836533995E-3</v>
      </c>
      <c r="F7" s="122">
        <f t="shared" si="6"/>
        <v>8.6967933753967375E-3</v>
      </c>
      <c r="G7" s="122">
        <f t="shared" si="6"/>
        <v>1.0647467712633587E-2</v>
      </c>
      <c r="H7" s="122">
        <f t="shared" si="6"/>
        <v>6.1734127043055337E-2</v>
      </c>
      <c r="I7" s="122">
        <f t="shared" si="6"/>
        <v>9.1833800332024665E-2</v>
      </c>
      <c r="J7" s="122">
        <f t="shared" si="6"/>
        <v>0.1456676614523604</v>
      </c>
      <c r="K7" s="122">
        <f t="shared" si="6"/>
        <v>0.19060505458009216</v>
      </c>
      <c r="L7" s="122">
        <f t="shared" si="6"/>
        <v>0.5763828704348305</v>
      </c>
      <c r="M7" s="122">
        <f t="shared" si="6"/>
        <v>0.33324226278399743</v>
      </c>
      <c r="N7" s="122">
        <f t="shared" si="6"/>
        <v>0.3805633589208382</v>
      </c>
      <c r="O7" s="122">
        <f t="shared" si="6"/>
        <v>0.38000916160514042</v>
      </c>
      <c r="P7" s="122">
        <f t="shared" si="6"/>
        <v>0.49407708672630102</v>
      </c>
      <c r="Q7" s="122">
        <f t="shared" si="6"/>
        <v>0.31725264003373665</v>
      </c>
      <c r="R7" s="122">
        <f t="shared" si="6"/>
        <v>0.29437436643405973</v>
      </c>
      <c r="S7" s="122">
        <f t="shared" si="6"/>
        <v>0.29096129390387993</v>
      </c>
      <c r="T7" s="122">
        <f t="shared" si="6"/>
        <v>0.38625348549344946</v>
      </c>
      <c r="U7" s="122">
        <f t="shared" si="6"/>
        <v>0.27945246198038981</v>
      </c>
      <c r="V7" s="122">
        <f t="shared" si="6"/>
        <v>0.33809084403497486</v>
      </c>
      <c r="W7" s="122">
        <f t="shared" si="6"/>
        <v>0.6136492798744787</v>
      </c>
      <c r="X7" s="122">
        <f t="shared" si="6"/>
        <v>0.44434445024768043</v>
      </c>
      <c r="Y7" s="122">
        <f t="shared" si="6"/>
        <v>0.25874220159850297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6.9397344942442457E-3</v>
      </c>
      <c r="C8" s="98">
        <f>IF(RES_hhdet_fec!C8=0,0,RES_hhdet_fec!C8*1000*11630/RES_hhdet_num!C3)</f>
        <v>9.3352017626005066E-3</v>
      </c>
      <c r="D8" s="98">
        <f>IF(RES_hhdet_fec!D8=0,0,RES_hhdet_fec!D8*1000*11630/RES_hhdet_num!D3)</f>
        <v>5.9733372203349669E-3</v>
      </c>
      <c r="E8" s="98">
        <f>IF(RES_hhdet_fec!E8=0,0,RES_hhdet_fec!E8*1000*11630/RES_hhdet_num!E3)</f>
        <v>5.7041015836533995E-3</v>
      </c>
      <c r="F8" s="98">
        <f>IF(RES_hhdet_fec!F8=0,0,RES_hhdet_fec!F8*1000*11630/RES_hhdet_num!F3)</f>
        <v>8.6967933753967375E-3</v>
      </c>
      <c r="G8" s="98">
        <f>IF(RES_hhdet_fec!G8=0,0,RES_hhdet_fec!G8*1000*11630/RES_hhdet_num!G3)</f>
        <v>1.0647467712633587E-2</v>
      </c>
      <c r="H8" s="98">
        <f>IF(RES_hhdet_fec!H8=0,0,RES_hhdet_fec!H8*1000*11630/RES_hhdet_num!H3)</f>
        <v>6.1734127043055337E-2</v>
      </c>
      <c r="I8" s="98">
        <f>IF(RES_hhdet_fec!I8=0,0,RES_hhdet_fec!I8*1000*11630/RES_hhdet_num!I3)</f>
        <v>9.1833800332024665E-2</v>
      </c>
      <c r="J8" s="98">
        <f>IF(RES_hhdet_fec!J8=0,0,RES_hhdet_fec!J8*1000*11630/RES_hhdet_num!J3)</f>
        <v>0.1456676614523604</v>
      </c>
      <c r="K8" s="98">
        <f>IF(RES_hhdet_fec!K8=0,0,RES_hhdet_fec!K8*1000*11630/RES_hhdet_num!K3)</f>
        <v>0.19060505458009216</v>
      </c>
      <c r="L8" s="98">
        <f>IF(RES_hhdet_fec!L8=0,0,RES_hhdet_fec!L8*1000*11630/RES_hhdet_num!L3)</f>
        <v>0.5763828704348305</v>
      </c>
      <c r="M8" s="98">
        <f>IF(RES_hhdet_fec!M8=0,0,RES_hhdet_fec!M8*1000*11630/RES_hhdet_num!M3)</f>
        <v>0.33324226278399743</v>
      </c>
      <c r="N8" s="98">
        <f>IF(RES_hhdet_fec!N8=0,0,RES_hhdet_fec!N8*1000*11630/RES_hhdet_num!N3)</f>
        <v>0.3805633589208382</v>
      </c>
      <c r="O8" s="98">
        <f>IF(RES_hhdet_fec!O8=0,0,RES_hhdet_fec!O8*1000*11630/RES_hhdet_num!O3)</f>
        <v>0.38000916160514042</v>
      </c>
      <c r="P8" s="98">
        <f>IF(RES_hhdet_fec!P8=0,0,RES_hhdet_fec!P8*1000*11630/RES_hhdet_num!P3)</f>
        <v>0.49407708672630102</v>
      </c>
      <c r="Q8" s="98">
        <f>IF(RES_hhdet_fec!Q8=0,0,RES_hhdet_fec!Q8*1000*11630/RES_hhdet_num!Q3)</f>
        <v>0.31725264003373665</v>
      </c>
      <c r="R8" s="98">
        <f>IF(RES_hhdet_fec!R8=0,0,RES_hhdet_fec!R8*1000*11630/RES_hhdet_num!R3)</f>
        <v>0.29437436643405973</v>
      </c>
      <c r="S8" s="98">
        <f>IF(RES_hhdet_fec!S8=0,0,RES_hhdet_fec!S8*1000*11630/RES_hhdet_num!S3)</f>
        <v>0.29096129390387993</v>
      </c>
      <c r="T8" s="98">
        <f>IF(RES_hhdet_fec!T8=0,0,RES_hhdet_fec!T8*1000*11630/RES_hhdet_num!T3)</f>
        <v>0.38625348549344946</v>
      </c>
      <c r="U8" s="98">
        <f>IF(RES_hhdet_fec!U8=0,0,RES_hhdet_fec!U8*1000*11630/RES_hhdet_num!U3)</f>
        <v>0.27945246198038981</v>
      </c>
      <c r="V8" s="98">
        <f>IF(RES_hhdet_fec!V8=0,0,RES_hhdet_fec!V8*1000*11630/RES_hhdet_num!V3)</f>
        <v>0.33809084403497486</v>
      </c>
      <c r="W8" s="98">
        <f>IF(RES_hhdet_fec!W8=0,0,RES_hhdet_fec!W8*1000*11630/RES_hhdet_num!W3)</f>
        <v>0.6136492798744787</v>
      </c>
      <c r="X8" s="98">
        <f>IF(RES_hhdet_fec!X8=0,0,RES_hhdet_fec!X8*1000*11630/RES_hhdet_num!X3)</f>
        <v>0.44434445024768043</v>
      </c>
      <c r="Y8" s="98">
        <f>IF(RES_hhdet_fec!Y8=0,0,RES_hhdet_fec!Y8*1000*11630/RES_hhdet_num!Y3)</f>
        <v>0.25874220159850297</v>
      </c>
      <c r="DA8" s="63" t="s">
        <v>2249</v>
      </c>
    </row>
    <row r="9" spans="1:105" ht="12" customHeight="1" x14ac:dyDescent="0.25">
      <c r="A9" s="121" t="s">
        <v>55</v>
      </c>
      <c r="B9" s="122">
        <v>1778.9995606622513</v>
      </c>
      <c r="C9" s="122">
        <v>3009.0365078353548</v>
      </c>
      <c r="D9" s="122">
        <v>2306.3886863376251</v>
      </c>
      <c r="E9" s="122">
        <v>2264.7048486792173</v>
      </c>
      <c r="F9" s="122">
        <v>2274.0355616154561</v>
      </c>
      <c r="G9" s="122">
        <v>2639.514198811944</v>
      </c>
      <c r="H9" s="122">
        <v>2496.6255447118742</v>
      </c>
      <c r="I9" s="122">
        <v>2595.1695522813561</v>
      </c>
      <c r="J9" s="122">
        <v>2869.671683370033</v>
      </c>
      <c r="K9" s="122">
        <v>2685.6801328246356</v>
      </c>
      <c r="L9" s="122">
        <v>3434.897408779264</v>
      </c>
      <c r="M9" s="122">
        <v>2756.4774720368332</v>
      </c>
      <c r="N9" s="122">
        <v>2400.7069600569002</v>
      </c>
      <c r="O9" s="122">
        <v>2654.8218984515042</v>
      </c>
      <c r="P9" s="122">
        <v>2543.9951961800066</v>
      </c>
      <c r="Q9" s="122">
        <v>2781.5410908575268</v>
      </c>
      <c r="R9" s="122">
        <v>3132.3709577196732</v>
      </c>
      <c r="S9" s="122">
        <v>2499.290335097965</v>
      </c>
      <c r="T9" s="122">
        <v>2505.1552914436734</v>
      </c>
      <c r="U9" s="122">
        <v>2493.7243705409487</v>
      </c>
      <c r="V9" s="122">
        <v>1968.5168405124884</v>
      </c>
      <c r="W9" s="122">
        <v>2446.3016688299431</v>
      </c>
      <c r="X9" s="122">
        <v>2549.5897929224229</v>
      </c>
      <c r="Y9" s="122">
        <v>2280.0754878930406</v>
      </c>
      <c r="DA9" s="130" t="s">
        <v>2250</v>
      </c>
    </row>
    <row r="10" spans="1:105" ht="12" customHeight="1" x14ac:dyDescent="0.25">
      <c r="A10" s="97" t="s">
        <v>143</v>
      </c>
      <c r="B10" s="98">
        <v>1513.2252712191314</v>
      </c>
      <c r="C10" s="98">
        <v>3510.864866337256</v>
      </c>
      <c r="D10" s="98">
        <v>2354.5601368110079</v>
      </c>
      <c r="E10" s="98">
        <v>2208.3581369470721</v>
      </c>
      <c r="F10" s="98">
        <v>2327.6854646543356</v>
      </c>
      <c r="G10" s="98">
        <v>2803.1394726721869</v>
      </c>
      <c r="H10" s="98">
        <v>2515.7271709459237</v>
      </c>
      <c r="I10" s="98">
        <v>2646.7611989854399</v>
      </c>
      <c r="J10" s="98">
        <v>2702.4717663730034</v>
      </c>
      <c r="K10" s="98">
        <v>2605.0526951090765</v>
      </c>
      <c r="L10" s="98">
        <v>3659.7255982282713</v>
      </c>
      <c r="M10" s="98">
        <v>2924.3442087797075</v>
      </c>
      <c r="N10" s="98">
        <v>2367.3465734881943</v>
      </c>
      <c r="O10" s="98">
        <v>2600.3322247674655</v>
      </c>
      <c r="P10" s="98">
        <v>2643.3259414539334</v>
      </c>
      <c r="Q10" s="98">
        <v>2744.4736225075676</v>
      </c>
      <c r="R10" s="98">
        <v>3166.9800157542418</v>
      </c>
      <c r="S10" s="98">
        <v>2604.6516214075614</v>
      </c>
      <c r="T10" s="98">
        <v>2509.2859122185414</v>
      </c>
      <c r="U10" s="98">
        <v>2598.9760038747327</v>
      </c>
      <c r="V10" s="98">
        <v>1493.4351063482093</v>
      </c>
      <c r="W10" s="98">
        <v>2207.5551130538188</v>
      </c>
      <c r="X10" s="98">
        <v>2560.1972570970611</v>
      </c>
      <c r="Y10" s="98">
        <v>2299.9097371869339</v>
      </c>
      <c r="DA10" s="63" t="s">
        <v>2251</v>
      </c>
    </row>
    <row r="11" spans="1:105" ht="12" customHeight="1" x14ac:dyDescent="0.25">
      <c r="A11" s="97" t="s">
        <v>124</v>
      </c>
      <c r="B11" s="98">
        <v>2681.1691450869043</v>
      </c>
      <c r="C11" s="98">
        <v>2341.1625036011746</v>
      </c>
      <c r="D11" s="98">
        <v>2359.3758338295229</v>
      </c>
      <c r="E11" s="98">
        <v>2507.077744889024</v>
      </c>
      <c r="F11" s="98">
        <v>2500.5500702921659</v>
      </c>
      <c r="G11" s="98">
        <v>2695.499211779244</v>
      </c>
      <c r="H11" s="98">
        <v>2820.3561353256814</v>
      </c>
      <c r="I11" s="98">
        <v>2629.2614599035073</v>
      </c>
      <c r="J11" s="98">
        <v>2902.0589826215919</v>
      </c>
      <c r="K11" s="98">
        <v>2848.770505135602</v>
      </c>
      <c r="L11" s="98">
        <v>2253.9515463168459</v>
      </c>
      <c r="M11" s="98">
        <v>2817.0946881182226</v>
      </c>
      <c r="N11" s="98">
        <v>2789.2235531637748</v>
      </c>
      <c r="O11" s="98">
        <v>2763.174640831227</v>
      </c>
      <c r="P11" s="98">
        <v>3017.2142702780152</v>
      </c>
      <c r="Q11" s="98">
        <v>2479.6983364890411</v>
      </c>
      <c r="R11" s="98">
        <v>2629.5613025026441</v>
      </c>
      <c r="S11" s="98">
        <v>2846.1447327945416</v>
      </c>
      <c r="T11" s="98">
        <v>2597.0823791181792</v>
      </c>
      <c r="U11" s="98">
        <v>2441.0382675300029</v>
      </c>
      <c r="V11" s="98">
        <v>2329.8356994335409</v>
      </c>
      <c r="W11" s="98">
        <v>2252.5809346874662</v>
      </c>
      <c r="X11" s="98">
        <v>2029.5662335141631</v>
      </c>
      <c r="Y11" s="98">
        <v>2321.6368013560805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2128.7560578890293</v>
      </c>
      <c r="C15" s="101">
        <v>2127.9219744143343</v>
      </c>
      <c r="D15" s="101">
        <v>2198.4258810930487</v>
      </c>
      <c r="E15" s="101">
        <v>2378.9850124102709</v>
      </c>
      <c r="F15" s="101">
        <v>2103.9001466752488</v>
      </c>
      <c r="G15" s="101">
        <v>2158.6499761160694</v>
      </c>
      <c r="H15" s="101">
        <v>2421.3027594472342</v>
      </c>
      <c r="I15" s="101">
        <v>2431.7235935761073</v>
      </c>
      <c r="J15" s="101">
        <v>3341.3509770231685</v>
      </c>
      <c r="K15" s="101">
        <v>2937.043404248961</v>
      </c>
      <c r="L15" s="101">
        <v>2813.1691035461686</v>
      </c>
      <c r="M15" s="101">
        <v>2366.2148632585231</v>
      </c>
      <c r="N15" s="101">
        <v>2441.7258945360363</v>
      </c>
      <c r="O15" s="101">
        <v>2734.6985690190813</v>
      </c>
      <c r="P15" s="101">
        <v>2374.7960615860788</v>
      </c>
      <c r="Q15" s="101">
        <v>2845.9698436100034</v>
      </c>
      <c r="R15" s="101">
        <v>3091.0061389121183</v>
      </c>
      <c r="S15" s="101">
        <v>2340.1282445723823</v>
      </c>
      <c r="T15" s="101">
        <v>2497.4422004532007</v>
      </c>
      <c r="U15" s="101">
        <v>2343.2802025689966</v>
      </c>
      <c r="V15" s="101">
        <v>2724.7550894671194</v>
      </c>
      <c r="W15" s="101">
        <v>2869.670915267202</v>
      </c>
      <c r="X15" s="101">
        <v>2538.0054177015436</v>
      </c>
      <c r="Y15" s="101">
        <v>2246.6220376479687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729.88585602024864</v>
      </c>
      <c r="C19" s="122">
        <v>733.0548088629298</v>
      </c>
      <c r="D19" s="122">
        <v>791.46879611148552</v>
      </c>
      <c r="E19" s="122">
        <v>832.24657121416033</v>
      </c>
      <c r="F19" s="122">
        <v>865.58665244536792</v>
      </c>
      <c r="G19" s="122">
        <v>887.60558450604447</v>
      </c>
      <c r="H19" s="122">
        <v>923.79690592911732</v>
      </c>
      <c r="I19" s="122">
        <v>831.69515050911821</v>
      </c>
      <c r="J19" s="122">
        <v>927.78425198353614</v>
      </c>
      <c r="K19" s="122">
        <v>847.29949434936077</v>
      </c>
      <c r="L19" s="122">
        <v>920.65555450835382</v>
      </c>
      <c r="M19" s="122">
        <v>835.9192001649335</v>
      </c>
      <c r="N19" s="122">
        <v>837.2131365803765</v>
      </c>
      <c r="O19" s="122">
        <v>842.0066461762616</v>
      </c>
      <c r="P19" s="122">
        <v>839.69118908914947</v>
      </c>
      <c r="Q19" s="122">
        <v>759.41007326509248</v>
      </c>
      <c r="R19" s="122">
        <v>795.06478186998004</v>
      </c>
      <c r="S19" s="122">
        <v>738.38454088186597</v>
      </c>
      <c r="T19" s="122">
        <v>669.01861116262785</v>
      </c>
      <c r="U19" s="122">
        <v>614.88277012974447</v>
      </c>
      <c r="V19" s="122">
        <v>690.29397403216228</v>
      </c>
      <c r="W19" s="122">
        <v>693.10613853168547</v>
      </c>
      <c r="X19" s="122">
        <v>659.40285756379706</v>
      </c>
      <c r="Y19" s="122">
        <v>829.09156375837495</v>
      </c>
      <c r="DA19" s="130" t="s">
        <v>2260</v>
      </c>
    </row>
    <row r="20" spans="1:105" ht="12" customHeight="1" x14ac:dyDescent="0.25">
      <c r="A20" s="97" t="s">
        <v>51</v>
      </c>
      <c r="B20" s="98">
        <v>456.43318411538326</v>
      </c>
      <c r="C20" s="98">
        <v>1139.598253895027</v>
      </c>
      <c r="D20" s="98">
        <v>859.90217695846252</v>
      </c>
      <c r="E20" s="98">
        <v>784.54872486266299</v>
      </c>
      <c r="F20" s="98">
        <v>890.31167078624549</v>
      </c>
      <c r="G20" s="98">
        <v>1043.0689662418326</v>
      </c>
      <c r="H20" s="98">
        <v>940.60999976415007</v>
      </c>
      <c r="I20" s="98">
        <v>985.39183117768698</v>
      </c>
      <c r="J20" s="98">
        <v>954.72776081277311</v>
      </c>
      <c r="K20" s="98">
        <v>989.26012093757186</v>
      </c>
      <c r="L20" s="98">
        <v>1638.8888888888891</v>
      </c>
      <c r="M20" s="98">
        <v>1458.3333333333333</v>
      </c>
      <c r="N20" s="98">
        <v>957.60233918128597</v>
      </c>
      <c r="O20" s="98">
        <v>900.90090090090052</v>
      </c>
      <c r="P20" s="98">
        <v>908.40840840840838</v>
      </c>
      <c r="Q20" s="98">
        <v>925.92592592592564</v>
      </c>
      <c r="R20" s="98">
        <v>1032.9861111111104</v>
      </c>
      <c r="S20" s="98">
        <v>860.21505376344089</v>
      </c>
      <c r="T20" s="98">
        <v>779.91452991453014</v>
      </c>
      <c r="U20" s="98">
        <v>648.14814814814827</v>
      </c>
      <c r="V20" s="98">
        <v>868.79396124960533</v>
      </c>
      <c r="W20" s="98">
        <v>1025.6410256410261</v>
      </c>
      <c r="X20" s="98">
        <v>833.33333333333337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771.66795922862195</v>
      </c>
      <c r="C21" s="98">
        <v>768.09587026132817</v>
      </c>
      <c r="D21" s="98">
        <v>830.15372471828016</v>
      </c>
      <c r="E21" s="98">
        <v>868.39133920493043</v>
      </c>
      <c r="F21" s="98">
        <v>934.27184262766252</v>
      </c>
      <c r="G21" s="98">
        <v>973.87841490046651</v>
      </c>
      <c r="H21" s="98">
        <v>1011.5290658998575</v>
      </c>
      <c r="I21" s="98">
        <v>928.61440480010992</v>
      </c>
      <c r="J21" s="98">
        <v>962.58119984912207</v>
      </c>
      <c r="K21" s="98">
        <v>895.90919286295025</v>
      </c>
      <c r="L21" s="98">
        <v>900.1073109083095</v>
      </c>
      <c r="M21" s="98">
        <v>935.23849395680543</v>
      </c>
      <c r="N21" s="98">
        <v>941.2706637094243</v>
      </c>
      <c r="O21" s="98">
        <v>919.21110244402178</v>
      </c>
      <c r="P21" s="98">
        <v>996.9434254211294</v>
      </c>
      <c r="Q21" s="98">
        <v>798.55277914893691</v>
      </c>
      <c r="R21" s="98">
        <v>830.92391879336117</v>
      </c>
      <c r="S21" s="98">
        <v>947.49194057781347</v>
      </c>
      <c r="T21" s="98">
        <v>804.7728204815827</v>
      </c>
      <c r="U21" s="98">
        <v>753.77851547449302</v>
      </c>
      <c r="V21" s="98">
        <v>780.46777182628682</v>
      </c>
      <c r="W21" s="98">
        <v>763.90774478230821</v>
      </c>
      <c r="X21" s="98">
        <v>731.44518712100432</v>
      </c>
      <c r="Y21" s="98">
        <v>976.82117172646895</v>
      </c>
      <c r="DA21" s="63" t="s">
        <v>2262</v>
      </c>
    </row>
    <row r="22" spans="1:105" ht="12" customHeight="1" x14ac:dyDescent="0.25">
      <c r="A22" s="109" t="s">
        <v>120</v>
      </c>
      <c r="B22" s="33">
        <v>561.13750725954503</v>
      </c>
      <c r="C22" s="33">
        <v>599.03406090812632</v>
      </c>
      <c r="D22" s="33">
        <v>674.45740126589601</v>
      </c>
      <c r="E22" s="33">
        <v>736.83265264939496</v>
      </c>
      <c r="F22" s="33">
        <v>697.84636825875816</v>
      </c>
      <c r="G22" s="33">
        <v>698.69548568878724</v>
      </c>
      <c r="H22" s="33">
        <v>766.74145009109895</v>
      </c>
      <c r="I22" s="33">
        <v>690.00363312495062</v>
      </c>
      <c r="J22" s="33">
        <v>887.19148834640282</v>
      </c>
      <c r="K22" s="33">
        <v>793.00429603389284</v>
      </c>
      <c r="L22" s="33">
        <v>942.36917943382377</v>
      </c>
      <c r="M22" s="33">
        <v>706.26052463928499</v>
      </c>
      <c r="N22" s="33">
        <v>703.88197123987993</v>
      </c>
      <c r="O22" s="33">
        <v>740.97281662617866</v>
      </c>
      <c r="P22" s="33">
        <v>629.61214876211295</v>
      </c>
      <c r="Q22" s="33">
        <v>708.78272197280683</v>
      </c>
      <c r="R22" s="33">
        <v>749.35453616765142</v>
      </c>
      <c r="S22" s="33">
        <v>509.56480857910822</v>
      </c>
      <c r="T22" s="33">
        <v>539.34078923479444</v>
      </c>
      <c r="U22" s="33">
        <v>494.82186526846345</v>
      </c>
      <c r="V22" s="33">
        <v>615.58598885161882</v>
      </c>
      <c r="W22" s="33">
        <v>634.56993370670943</v>
      </c>
      <c r="X22" s="33">
        <v>603.10365401458341</v>
      </c>
      <c r="Y22" s="33">
        <v>614.17929788792071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19501.568435315221</v>
      </c>
      <c r="C24" s="117">
        <f t="shared" si="7"/>
        <v>19800.464738294628</v>
      </c>
      <c r="D24" s="117">
        <f t="shared" si="7"/>
        <v>18324.60838566977</v>
      </c>
      <c r="E24" s="117">
        <f t="shared" si="7"/>
        <v>19560.856580764252</v>
      </c>
      <c r="F24" s="117">
        <f t="shared" si="7"/>
        <v>19191.43961097435</v>
      </c>
      <c r="G24" s="117">
        <f t="shared" si="7"/>
        <v>21118.991448077148</v>
      </c>
      <c r="H24" s="117">
        <f t="shared" si="7"/>
        <v>22173.622436407804</v>
      </c>
      <c r="I24" s="117">
        <f t="shared" si="7"/>
        <v>19894.963335032884</v>
      </c>
      <c r="J24" s="117">
        <f t="shared" si="7"/>
        <v>21815.020158748946</v>
      </c>
      <c r="K24" s="117">
        <f t="shared" si="7"/>
        <v>21067.828392722415</v>
      </c>
      <c r="L24" s="117">
        <f t="shared" si="7"/>
        <v>18881.879341228436</v>
      </c>
      <c r="M24" s="117">
        <f t="shared" si="7"/>
        <v>18677.474293607636</v>
      </c>
      <c r="N24" s="117">
        <f t="shared" si="7"/>
        <v>18487.857249318302</v>
      </c>
      <c r="O24" s="117">
        <f t="shared" si="7"/>
        <v>18532.137668033909</v>
      </c>
      <c r="P24" s="117">
        <f t="shared" si="7"/>
        <v>19659.800435052981</v>
      </c>
      <c r="Q24" s="117">
        <f t="shared" si="7"/>
        <v>16288.153871000954</v>
      </c>
      <c r="R24" s="117">
        <f t="shared" ref="R24:V24" si="8">R25+R28+R30+R39</f>
        <v>16800.609908831215</v>
      </c>
      <c r="S24" s="117">
        <f t="shared" si="8"/>
        <v>17328.422289384165</v>
      </c>
      <c r="T24" s="117">
        <f t="shared" si="8"/>
        <v>16285.772476148024</v>
      </c>
      <c r="U24" s="117">
        <f t="shared" si="8"/>
        <v>15344.350223746733</v>
      </c>
      <c r="V24" s="117">
        <f t="shared" si="8"/>
        <v>16008.364699962545</v>
      </c>
      <c r="W24" s="117">
        <f t="shared" ref="W24:Y24" si="9">W25+W28+W30+W39</f>
        <v>15153.878913237308</v>
      </c>
      <c r="X24" s="117">
        <f t="shared" si="9"/>
        <v>13571.392461593035</v>
      </c>
      <c r="Y24" s="117">
        <f t="shared" si="9"/>
        <v>16243.54967245968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16583.45806816165</v>
      </c>
      <c r="C25" s="122">
        <f t="shared" si="10"/>
        <v>16925.338599877821</v>
      </c>
      <c r="D25" s="122">
        <f t="shared" si="10"/>
        <v>15332.893518225746</v>
      </c>
      <c r="E25" s="122">
        <f t="shared" si="10"/>
        <v>16359.424495526575</v>
      </c>
      <c r="F25" s="122">
        <f t="shared" si="10"/>
        <v>16215.491678048531</v>
      </c>
      <c r="G25" s="122">
        <f t="shared" si="10"/>
        <v>18056.744527409508</v>
      </c>
      <c r="H25" s="122">
        <f t="shared" si="10"/>
        <v>18810.868269881423</v>
      </c>
      <c r="I25" s="122">
        <f t="shared" si="10"/>
        <v>16614.040874365179</v>
      </c>
      <c r="J25" s="122">
        <f t="shared" si="10"/>
        <v>17539.336634843308</v>
      </c>
      <c r="K25" s="122">
        <f t="shared" si="10"/>
        <v>17268.483809473502</v>
      </c>
      <c r="L25" s="122">
        <f t="shared" si="10"/>
        <v>15152.886657262075</v>
      </c>
      <c r="M25" s="122">
        <f t="shared" si="10"/>
        <v>15448.887681515398</v>
      </c>
      <c r="N25" s="122">
        <f t="shared" si="10"/>
        <v>15182.691675423674</v>
      </c>
      <c r="O25" s="122">
        <f t="shared" si="10"/>
        <v>14966.847926226363</v>
      </c>
      <c r="P25" s="122">
        <f t="shared" si="10"/>
        <v>16446.766087226672</v>
      </c>
      <c r="Q25" s="122">
        <f t="shared" si="10"/>
        <v>12708.433233164604</v>
      </c>
      <c r="R25" s="122">
        <f t="shared" ref="R25:V25" si="11">SUM(R26:R27)</f>
        <v>12950.134941173423</v>
      </c>
      <c r="S25" s="122">
        <f t="shared" si="11"/>
        <v>14276.100267452633</v>
      </c>
      <c r="T25" s="122">
        <f t="shared" si="11"/>
        <v>13175.513027921472</v>
      </c>
      <c r="U25" s="122">
        <f t="shared" si="11"/>
        <v>12468.404300630249</v>
      </c>
      <c r="V25" s="122">
        <f t="shared" si="11"/>
        <v>12702.578961960726</v>
      </c>
      <c r="W25" s="122">
        <f t="shared" ref="W25:Y25" si="12">SUM(W26:W27)</f>
        <v>11779.294921603036</v>
      </c>
      <c r="X25" s="122">
        <f t="shared" si="12"/>
        <v>10586.048245456039</v>
      </c>
      <c r="Y25" s="122">
        <f t="shared" si="12"/>
        <v>13215.965888350978</v>
      </c>
      <c r="DA25" s="130" t="s">
        <v>2265</v>
      </c>
    </row>
    <row r="26" spans="1:105" ht="12" customHeight="1" x14ac:dyDescent="0.25">
      <c r="A26" s="97" t="s">
        <v>74</v>
      </c>
      <c r="B26" s="98">
        <v>16400.707709242582</v>
      </c>
      <c r="C26" s="98">
        <v>16740.746365581344</v>
      </c>
      <c r="D26" s="98">
        <v>15169.374206654868</v>
      </c>
      <c r="E26" s="98">
        <v>16186.637904442205</v>
      </c>
      <c r="F26" s="98">
        <v>16046.996440129817</v>
      </c>
      <c r="G26" s="98">
        <v>17869.549398928692</v>
      </c>
      <c r="H26" s="98">
        <v>18617.695607949259</v>
      </c>
      <c r="I26" s="98">
        <v>16445.377220753926</v>
      </c>
      <c r="J26" s="98">
        <v>17361.205794593447</v>
      </c>
      <c r="K26" s="98">
        <v>17092.793906377698</v>
      </c>
      <c r="L26" s="98">
        <v>15003.076923076931</v>
      </c>
      <c r="M26" s="98">
        <v>15291.803278688525</v>
      </c>
      <c r="N26" s="98">
        <v>15024.089635854349</v>
      </c>
      <c r="O26" s="98">
        <v>14806.349206349212</v>
      </c>
      <c r="P26" s="98">
        <v>16270.51724137929</v>
      </c>
      <c r="Q26" s="98">
        <v>12571.482758620687</v>
      </c>
      <c r="R26" s="98">
        <v>12810.014054813777</v>
      </c>
      <c r="S26" s="98">
        <v>14121.525679758262</v>
      </c>
      <c r="T26" s="98">
        <v>13031.581092094577</v>
      </c>
      <c r="U26" s="98">
        <v>12329.806070826278</v>
      </c>
      <c r="V26" s="98">
        <v>12557.520325203179</v>
      </c>
      <c r="W26" s="98">
        <v>11641.415229885095</v>
      </c>
      <c r="X26" s="98">
        <v>10458.661417322819</v>
      </c>
      <c r="Y26" s="98">
        <v>13051.025641025633</v>
      </c>
      <c r="DA26" s="63" t="s">
        <v>2266</v>
      </c>
    </row>
    <row r="27" spans="1:105" ht="12" customHeight="1" x14ac:dyDescent="0.25">
      <c r="A27" s="97" t="s">
        <v>53</v>
      </c>
      <c r="B27" s="98">
        <v>182.75035891906623</v>
      </c>
      <c r="C27" s="98">
        <v>184.59223429647648</v>
      </c>
      <c r="D27" s="98">
        <v>163.51931157087853</v>
      </c>
      <c r="E27" s="98">
        <v>172.78659108437085</v>
      </c>
      <c r="F27" s="98">
        <v>168.49523791871417</v>
      </c>
      <c r="G27" s="98">
        <v>187.19512848081595</v>
      </c>
      <c r="H27" s="98">
        <v>193.17266193216361</v>
      </c>
      <c r="I27" s="98">
        <v>168.66365361125423</v>
      </c>
      <c r="J27" s="98">
        <v>178.13084024986273</v>
      </c>
      <c r="K27" s="98">
        <v>175.68990309580536</v>
      </c>
      <c r="L27" s="98">
        <v>149.80973418514509</v>
      </c>
      <c r="M27" s="98">
        <v>157.08440282687326</v>
      </c>
      <c r="N27" s="98">
        <v>158.60203956932415</v>
      </c>
      <c r="O27" s="98">
        <v>160.49871987715019</v>
      </c>
      <c r="P27" s="98">
        <v>176.24884584738194</v>
      </c>
      <c r="Q27" s="98">
        <v>136.95047454391798</v>
      </c>
      <c r="R27" s="98">
        <v>140.12088635964483</v>
      </c>
      <c r="S27" s="98">
        <v>154.57458769437139</v>
      </c>
      <c r="T27" s="98">
        <v>143.93193582689452</v>
      </c>
      <c r="U27" s="98">
        <v>138.59822980397036</v>
      </c>
      <c r="V27" s="98">
        <v>145.05863675754699</v>
      </c>
      <c r="W27" s="98">
        <v>137.87969171794015</v>
      </c>
      <c r="X27" s="98">
        <v>127.38682813322006</v>
      </c>
      <c r="Y27" s="98">
        <v>164.94024732534555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2.8112150109675878E-2</v>
      </c>
      <c r="J28" s="122">
        <f t="shared" si="13"/>
        <v>3.0392234983991451E-2</v>
      </c>
      <c r="K28" s="122">
        <f t="shared" si="13"/>
        <v>3.4457580521997676E-2</v>
      </c>
      <c r="L28" s="122">
        <f t="shared" si="13"/>
        <v>8.8006103874775823E-2</v>
      </c>
      <c r="M28" s="122">
        <f t="shared" si="13"/>
        <v>7.9704686295874322E-2</v>
      </c>
      <c r="N28" s="122">
        <f t="shared" si="13"/>
        <v>0.15320175557237298</v>
      </c>
      <c r="O28" s="122">
        <f t="shared" si="13"/>
        <v>0.22248514835855873</v>
      </c>
      <c r="P28" s="122">
        <f t="shared" si="13"/>
        <v>0.36885693370647865</v>
      </c>
      <c r="Q28" s="122">
        <f t="shared" si="13"/>
        <v>0.35960675641530016</v>
      </c>
      <c r="R28" s="122">
        <f t="shared" si="13"/>
        <v>0.49520931916164485</v>
      </c>
      <c r="S28" s="122">
        <f t="shared" si="13"/>
        <v>0.63334463485678749</v>
      </c>
      <c r="T28" s="122">
        <f t="shared" si="13"/>
        <v>0.93175599402677078</v>
      </c>
      <c r="U28" s="122">
        <f t="shared" si="13"/>
        <v>0.66613597781837464</v>
      </c>
      <c r="V28" s="122">
        <f t="shared" si="13"/>
        <v>0.64247885765493873</v>
      </c>
      <c r="W28" s="122">
        <f t="shared" si="13"/>
        <v>1.0996866794724978</v>
      </c>
      <c r="X28" s="122">
        <f t="shared" si="13"/>
        <v>1.2697695214388789</v>
      </c>
      <c r="Y28" s="122">
        <f t="shared" si="13"/>
        <v>1.1561024404953535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2.8112150109675878E-2</v>
      </c>
      <c r="J29" s="98">
        <f>IF(RES_hhdet_fec!J29=0,0,RES_hhdet_fec!J29*1000*11630/RES_hhdet_num!J24)</f>
        <v>3.0392234983991451E-2</v>
      </c>
      <c r="K29" s="98">
        <f>IF(RES_hhdet_fec!K29=0,0,RES_hhdet_fec!K29*1000*11630/RES_hhdet_num!K24)</f>
        <v>3.4457580521997676E-2</v>
      </c>
      <c r="L29" s="98">
        <f>IF(RES_hhdet_fec!L29=0,0,RES_hhdet_fec!L29*1000*11630/RES_hhdet_num!L24)</f>
        <v>8.8006103874775823E-2</v>
      </c>
      <c r="M29" s="98">
        <f>IF(RES_hhdet_fec!M29=0,0,RES_hhdet_fec!M29*1000*11630/RES_hhdet_num!M24)</f>
        <v>7.9704686295874322E-2</v>
      </c>
      <c r="N29" s="98">
        <f>IF(RES_hhdet_fec!N29=0,0,RES_hhdet_fec!N29*1000*11630/RES_hhdet_num!N24)</f>
        <v>0.15320175557237298</v>
      </c>
      <c r="O29" s="98">
        <f>IF(RES_hhdet_fec!O29=0,0,RES_hhdet_fec!O29*1000*11630/RES_hhdet_num!O24)</f>
        <v>0.22248514835855873</v>
      </c>
      <c r="P29" s="98">
        <f>IF(RES_hhdet_fec!P29=0,0,RES_hhdet_fec!P29*1000*11630/RES_hhdet_num!P24)</f>
        <v>0.36885693370647865</v>
      </c>
      <c r="Q29" s="98">
        <f>IF(RES_hhdet_fec!Q29=0,0,RES_hhdet_fec!Q29*1000*11630/RES_hhdet_num!Q24)</f>
        <v>0.35960675641530016</v>
      </c>
      <c r="R29" s="98">
        <f>IF(RES_hhdet_fec!R29=0,0,RES_hhdet_fec!R29*1000*11630/RES_hhdet_num!R24)</f>
        <v>0.49520931916164485</v>
      </c>
      <c r="S29" s="98">
        <f>IF(RES_hhdet_fec!S29=0,0,RES_hhdet_fec!S29*1000*11630/RES_hhdet_num!S24)</f>
        <v>0.63334463485678749</v>
      </c>
      <c r="T29" s="98">
        <f>IF(RES_hhdet_fec!T29=0,0,RES_hhdet_fec!T29*1000*11630/RES_hhdet_num!T24)</f>
        <v>0.93175599402677078</v>
      </c>
      <c r="U29" s="98">
        <f>IF(RES_hhdet_fec!U29=0,0,RES_hhdet_fec!U29*1000*11630/RES_hhdet_num!U24)</f>
        <v>0.66613597781837464</v>
      </c>
      <c r="V29" s="98">
        <f>IF(RES_hhdet_fec!V29=0,0,RES_hhdet_fec!V29*1000*11630/RES_hhdet_num!V24)</f>
        <v>0.64247885765493873</v>
      </c>
      <c r="W29" s="98">
        <f>IF(RES_hhdet_fec!W29=0,0,RES_hhdet_fec!W29*1000*11630/RES_hhdet_num!W24)</f>
        <v>1.0996866794724978</v>
      </c>
      <c r="X29" s="98">
        <f>IF(RES_hhdet_fec!X29=0,0,RES_hhdet_fec!X29*1000*11630/RES_hhdet_num!X24)</f>
        <v>1.2697695214388789</v>
      </c>
      <c r="Y29" s="98">
        <f>IF(RES_hhdet_fec!Y29=0,0,RES_hhdet_fec!Y29*1000*11630/RES_hhdet_num!Y24)</f>
        <v>1.1561024404953535</v>
      </c>
      <c r="DA29" s="63" t="s">
        <v>2269</v>
      </c>
    </row>
    <row r="30" spans="1:105" ht="12" customHeight="1" x14ac:dyDescent="0.25">
      <c r="A30" s="121" t="s">
        <v>55</v>
      </c>
      <c r="B30" s="122">
        <v>2187.2241430043314</v>
      </c>
      <c r="C30" s="122">
        <v>2144.1426773319649</v>
      </c>
      <c r="D30" s="122">
        <v>2202.0983880687563</v>
      </c>
      <c r="E30" s="122">
        <v>2371.1105910350147</v>
      </c>
      <c r="F30" s="122">
        <v>2113.4361133566445</v>
      </c>
      <c r="G30" s="122">
        <v>2177.6922783251202</v>
      </c>
      <c r="H30" s="122">
        <v>2439.5876378073649</v>
      </c>
      <c r="I30" s="122">
        <v>2447.8081196894204</v>
      </c>
      <c r="J30" s="122">
        <v>3344.7547105409581</v>
      </c>
      <c r="K30" s="122">
        <v>2948.1389039360542</v>
      </c>
      <c r="L30" s="122">
        <v>2811.0284145643759</v>
      </c>
      <c r="M30" s="122">
        <v>2388.1554912345846</v>
      </c>
      <c r="N30" s="122">
        <v>2461.5082912451221</v>
      </c>
      <c r="O30" s="122">
        <v>2719.9011219893896</v>
      </c>
      <c r="P30" s="122">
        <v>2369.2679363871166</v>
      </c>
      <c r="Q30" s="122">
        <v>2820.1029697603253</v>
      </c>
      <c r="R30" s="122">
        <v>3055.1470837897177</v>
      </c>
      <c r="S30" s="122">
        <v>2313.0495810327907</v>
      </c>
      <c r="T30" s="122">
        <v>2434.9556681471686</v>
      </c>
      <c r="U30" s="122">
        <v>2261.1172548851209</v>
      </c>
      <c r="V30" s="122">
        <v>2614.7603152830593</v>
      </c>
      <c r="W30" s="122">
        <v>2686.4976418186984</v>
      </c>
      <c r="X30" s="122">
        <v>2324.9713479494353</v>
      </c>
      <c r="Y30" s="122">
        <v>2182.2534059749983</v>
      </c>
      <c r="DA30" s="130" t="s">
        <v>2270</v>
      </c>
    </row>
    <row r="31" spans="1:105" ht="12" customHeight="1" x14ac:dyDescent="0.25">
      <c r="A31" s="97" t="s">
        <v>141</v>
      </c>
      <c r="B31" s="98">
        <v>2681.1691450869043</v>
      </c>
      <c r="C31" s="98">
        <v>2336.3136498940885</v>
      </c>
      <c r="D31" s="98">
        <v>2351.5152132529252</v>
      </c>
      <c r="E31" s="98">
        <v>2492.2559580358143</v>
      </c>
      <c r="F31" s="98">
        <v>2479.5446416768655</v>
      </c>
      <c r="G31" s="98">
        <v>2672.1400323581765</v>
      </c>
      <c r="H31" s="98">
        <v>2811.8848079764257</v>
      </c>
      <c r="I31" s="98">
        <v>2643.9174236169665</v>
      </c>
      <c r="J31" s="98">
        <v>2921.0110389176439</v>
      </c>
      <c r="K31" s="98">
        <v>2869.1556293236531</v>
      </c>
      <c r="L31" s="98">
        <v>2280.3759757368834</v>
      </c>
      <c r="M31" s="98">
        <v>2842.9299998263191</v>
      </c>
      <c r="N31" s="98">
        <v>2811.4881315963075</v>
      </c>
      <c r="O31" s="98">
        <v>2697.2928622856257</v>
      </c>
      <c r="P31" s="98">
        <v>2955.7089661783489</v>
      </c>
      <c r="Q31" s="98">
        <v>2449.7572683336457</v>
      </c>
      <c r="R31" s="98">
        <v>2619.7717154841957</v>
      </c>
      <c r="S31" s="98">
        <v>2776.9813142043008</v>
      </c>
      <c r="T31" s="98">
        <v>2371.893156353593</v>
      </c>
      <c r="U31" s="98">
        <v>2176.6996105948506</v>
      </c>
      <c r="V31" s="98">
        <v>2226.8576815900806</v>
      </c>
      <c r="W31" s="98">
        <v>2047.6543447530398</v>
      </c>
      <c r="X31" s="98">
        <v>1840.2195637000482</v>
      </c>
      <c r="Y31" s="98">
        <v>2278.689610547407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2128.7560578890293</v>
      </c>
      <c r="C35" s="101">
        <v>2122.7903470472847</v>
      </c>
      <c r="D35" s="101">
        <v>2187.8799553092067</v>
      </c>
      <c r="E35" s="101">
        <v>2361.1425136624866</v>
      </c>
      <c r="F35" s="101">
        <v>2087.7687219689765</v>
      </c>
      <c r="G35" s="101">
        <v>2149.7245825260252</v>
      </c>
      <c r="H35" s="101">
        <v>2423.4534159148811</v>
      </c>
      <c r="I35" s="101">
        <v>2441.007908926832</v>
      </c>
      <c r="J35" s="101">
        <v>3358.5142765467667</v>
      </c>
      <c r="K35" s="101">
        <v>2950.2423200375829</v>
      </c>
      <c r="L35" s="101">
        <v>2827.0856209265908</v>
      </c>
      <c r="M35" s="101">
        <v>2377.8799739121764</v>
      </c>
      <c r="N35" s="101">
        <v>2453.4858307213126</v>
      </c>
      <c r="O35" s="101">
        <v>2720.4607323780961</v>
      </c>
      <c r="P35" s="101">
        <v>2355.1867252198131</v>
      </c>
      <c r="Q35" s="101">
        <v>2828.727816723685</v>
      </c>
      <c r="R35" s="101">
        <v>3064.8429432850266</v>
      </c>
      <c r="S35" s="101">
        <v>2304.120948754663</v>
      </c>
      <c r="T35" s="101">
        <v>2436.5361822272084</v>
      </c>
      <c r="U35" s="101">
        <v>2263.2331681819383</v>
      </c>
      <c r="V35" s="101">
        <v>2623.4663594307822</v>
      </c>
      <c r="W35" s="101">
        <v>2702.010392961573</v>
      </c>
      <c r="X35" s="101">
        <v>2339.7983376050033</v>
      </c>
      <c r="Y35" s="101">
        <v>2178.0788815552778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2278</v>
      </c>
    </row>
    <row r="39" spans="1:105" ht="12" customHeight="1" x14ac:dyDescent="0.25">
      <c r="A39" s="121" t="s">
        <v>54</v>
      </c>
      <c r="B39" s="122">
        <v>730.88622414924009</v>
      </c>
      <c r="C39" s="122">
        <v>730.98346108484225</v>
      </c>
      <c r="D39" s="122">
        <v>789.61647937526334</v>
      </c>
      <c r="E39" s="122">
        <v>830.32149420265989</v>
      </c>
      <c r="F39" s="122">
        <v>862.51181956917651</v>
      </c>
      <c r="G39" s="122">
        <v>884.55464234251849</v>
      </c>
      <c r="H39" s="122">
        <v>923.16652871901658</v>
      </c>
      <c r="I39" s="122">
        <v>833.08622882817372</v>
      </c>
      <c r="J39" s="122">
        <v>930.89842112969563</v>
      </c>
      <c r="K39" s="122">
        <v>851.17122173233497</v>
      </c>
      <c r="L39" s="122">
        <v>917.87626329810894</v>
      </c>
      <c r="M39" s="122">
        <v>840.35141617135696</v>
      </c>
      <c r="N39" s="122">
        <v>843.50408089393568</v>
      </c>
      <c r="O39" s="122">
        <v>845.16613466979697</v>
      </c>
      <c r="P39" s="122">
        <v>843.39755450548728</v>
      </c>
      <c r="Q39" s="122">
        <v>759.25806131960906</v>
      </c>
      <c r="R39" s="122">
        <v>794.83267454891313</v>
      </c>
      <c r="S39" s="122">
        <v>738.63909626388238</v>
      </c>
      <c r="T39" s="122">
        <v>674.37202408535882</v>
      </c>
      <c r="U39" s="122">
        <v>614.16253225354387</v>
      </c>
      <c r="V39" s="122">
        <v>690.38294386110397</v>
      </c>
      <c r="W39" s="122">
        <v>686.98666313610113</v>
      </c>
      <c r="X39" s="122">
        <v>659.10309866612283</v>
      </c>
      <c r="Y39" s="122">
        <v>844.17427569320864</v>
      </c>
      <c r="DA39" s="130" t="s">
        <v>2279</v>
      </c>
    </row>
    <row r="40" spans="1:105" ht="12" customHeight="1" x14ac:dyDescent="0.25">
      <c r="A40" s="97" t="s">
        <v>50</v>
      </c>
      <c r="B40" s="98">
        <v>771.66795922862184</v>
      </c>
      <c r="C40" s="98">
        <v>767.98763090659941</v>
      </c>
      <c r="D40" s="98">
        <v>829.88077728625649</v>
      </c>
      <c r="E40" s="98">
        <v>867.87609436346906</v>
      </c>
      <c r="F40" s="98">
        <v>933.72569639285939</v>
      </c>
      <c r="G40" s="98">
        <v>973.4712862604656</v>
      </c>
      <c r="H40" s="98">
        <v>1011.4439792306831</v>
      </c>
      <c r="I40" s="98">
        <v>928.70460197089733</v>
      </c>
      <c r="J40" s="98">
        <v>962.77337036728011</v>
      </c>
      <c r="K40" s="98">
        <v>896.23039501282619</v>
      </c>
      <c r="L40" s="98">
        <v>900.40456452627677</v>
      </c>
      <c r="M40" s="98">
        <v>935.33953437545983</v>
      </c>
      <c r="N40" s="98">
        <v>941.12027927574138</v>
      </c>
      <c r="O40" s="98">
        <v>918.92439248951882</v>
      </c>
      <c r="P40" s="98">
        <v>996.65946171919438</v>
      </c>
      <c r="Q40" s="98">
        <v>798.44087211747967</v>
      </c>
      <c r="R40" s="98">
        <v>830.97652052159719</v>
      </c>
      <c r="S40" s="98">
        <v>947.65648934274191</v>
      </c>
      <c r="T40" s="98">
        <v>803.30542127958779</v>
      </c>
      <c r="U40" s="98">
        <v>750.42832711325161</v>
      </c>
      <c r="V40" s="98">
        <v>772.20200559945351</v>
      </c>
      <c r="W40" s="98">
        <v>751.94499401354881</v>
      </c>
      <c r="X40" s="98">
        <v>719.57415299599802</v>
      </c>
      <c r="Y40" s="98">
        <v>970.31918536292198</v>
      </c>
      <c r="DA40" s="63" t="s">
        <v>2280</v>
      </c>
    </row>
    <row r="41" spans="1:105" ht="12" customHeight="1" x14ac:dyDescent="0.25">
      <c r="A41" s="109" t="s">
        <v>120</v>
      </c>
      <c r="B41" s="33">
        <v>561.13750725954515</v>
      </c>
      <c r="C41" s="33">
        <v>598.77687744914181</v>
      </c>
      <c r="D41" s="33">
        <v>673.915374288615</v>
      </c>
      <c r="E41" s="33">
        <v>736.03405500888459</v>
      </c>
      <c r="F41" s="33">
        <v>697.26680353310951</v>
      </c>
      <c r="G41" s="33">
        <v>698.38541913931635</v>
      </c>
      <c r="H41" s="33">
        <v>766.80747608612262</v>
      </c>
      <c r="I41" s="33">
        <v>690.3029977740797</v>
      </c>
      <c r="J41" s="33">
        <v>888.21030791369344</v>
      </c>
      <c r="K41" s="33">
        <v>794.05209325030069</v>
      </c>
      <c r="L41" s="33">
        <v>943.40719661529567</v>
      </c>
      <c r="M41" s="33">
        <v>706.35614977003684</v>
      </c>
      <c r="N41" s="33">
        <v>702.83663604630829</v>
      </c>
      <c r="O41" s="33">
        <v>738.08561824116532</v>
      </c>
      <c r="P41" s="33">
        <v>626.89279706050036</v>
      </c>
      <c r="Q41" s="33">
        <v>707.82671636482848</v>
      </c>
      <c r="R41" s="33">
        <v>750.48717338680967</v>
      </c>
      <c r="S41" s="33">
        <v>510.47003051744969</v>
      </c>
      <c r="T41" s="33">
        <v>538.31165518692626</v>
      </c>
      <c r="U41" s="33">
        <v>488.49764201825423</v>
      </c>
      <c r="V41" s="33">
        <v>601.0498866569875</v>
      </c>
      <c r="W41" s="33">
        <v>609.09823796077274</v>
      </c>
      <c r="X41" s="33">
        <v>573.18454786605105</v>
      </c>
      <c r="Y41" s="33">
        <v>590.28992800121569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19987.337880275067</v>
      </c>
      <c r="C43" s="117">
        <f t="shared" si="14"/>
        <v>22548.545821032931</v>
      </c>
      <c r="D43" s="117">
        <f t="shared" si="14"/>
        <v>23506.96500842637</v>
      </c>
      <c r="E43" s="117">
        <f t="shared" si="14"/>
        <v>21009.739328543084</v>
      </c>
      <c r="F43" s="117">
        <f t="shared" si="14"/>
        <v>20002.332200419438</v>
      </c>
      <c r="G43" s="117">
        <f t="shared" si="14"/>
        <v>23387.519543744991</v>
      </c>
      <c r="H43" s="117">
        <f t="shared" si="14"/>
        <v>23589.481035139117</v>
      </c>
      <c r="I43" s="117">
        <f t="shared" si="14"/>
        <v>18885.775097401671</v>
      </c>
      <c r="J43" s="117">
        <f t="shared" si="14"/>
        <v>14080.798636955822</v>
      </c>
      <c r="K43" s="117">
        <f t="shared" si="14"/>
        <v>24522.41342856775</v>
      </c>
      <c r="L43" s="117">
        <f t="shared" si="14"/>
        <v>23088.30649800743</v>
      </c>
      <c r="M43" s="117">
        <f t="shared" si="14"/>
        <v>20662.905055368661</v>
      </c>
      <c r="N43" s="117">
        <f t="shared" si="14"/>
        <v>20255.131439860757</v>
      </c>
      <c r="O43" s="117">
        <f t="shared" si="14"/>
        <v>19654.994327855482</v>
      </c>
      <c r="P43" s="117">
        <f t="shared" si="14"/>
        <v>18977.084138950115</v>
      </c>
      <c r="Q43" s="117">
        <f t="shared" si="14"/>
        <v>17461.84379396795</v>
      </c>
      <c r="R43" s="117">
        <f t="shared" ref="R43:V43" si="15">R44+R47+R49+R58</f>
        <v>17871.019935848421</v>
      </c>
      <c r="S43" s="117">
        <f t="shared" si="15"/>
        <v>18269.787737755698</v>
      </c>
      <c r="T43" s="117">
        <f t="shared" si="15"/>
        <v>18715.737613897087</v>
      </c>
      <c r="U43" s="117">
        <f t="shared" si="15"/>
        <v>18107.807703464794</v>
      </c>
      <c r="V43" s="117">
        <f t="shared" si="15"/>
        <v>18001.040107635316</v>
      </c>
      <c r="W43" s="117">
        <f t="shared" ref="W43:Y43" si="16">W44+W47+W49+W58</f>
        <v>17067.926398016232</v>
      </c>
      <c r="X43" s="117">
        <f t="shared" si="16"/>
        <v>16690.90131101603</v>
      </c>
      <c r="Y43" s="117">
        <f t="shared" si="16"/>
        <v>15997.663368041716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16588.432023580313</v>
      </c>
      <c r="C44" s="122">
        <f t="shared" si="17"/>
        <v>19033.112934099448</v>
      </c>
      <c r="D44" s="122">
        <f t="shared" si="17"/>
        <v>19757.389045635293</v>
      </c>
      <c r="E44" s="122">
        <f t="shared" si="17"/>
        <v>17612.36421565081</v>
      </c>
      <c r="F44" s="122">
        <f t="shared" si="17"/>
        <v>16734.886894095649</v>
      </c>
      <c r="G44" s="122">
        <f t="shared" si="17"/>
        <v>19562.844780189367</v>
      </c>
      <c r="H44" s="122">
        <f t="shared" si="17"/>
        <v>19582.303391046968</v>
      </c>
      <c r="I44" s="122">
        <f t="shared" si="17"/>
        <v>15536.665605909177</v>
      </c>
      <c r="J44" s="122">
        <f t="shared" si="17"/>
        <v>10930.930265277169</v>
      </c>
      <c r="K44" s="122">
        <f t="shared" si="17"/>
        <v>20259.217656196513</v>
      </c>
      <c r="L44" s="122">
        <f t="shared" si="17"/>
        <v>18508.079364773515</v>
      </c>
      <c r="M44" s="122">
        <f t="shared" si="17"/>
        <v>16586.38255136591</v>
      </c>
      <c r="N44" s="122">
        <f t="shared" si="17"/>
        <v>16262.977243908055</v>
      </c>
      <c r="O44" s="122">
        <f t="shared" si="17"/>
        <v>15632.426321375364</v>
      </c>
      <c r="P44" s="122">
        <f t="shared" si="17"/>
        <v>15161.069895325332</v>
      </c>
      <c r="Q44" s="122">
        <f t="shared" si="17"/>
        <v>13726.792778689052</v>
      </c>
      <c r="R44" s="122">
        <f t="shared" ref="R44:V44" si="18">SUM(R45:R46)</f>
        <v>13975.210811632034</v>
      </c>
      <c r="S44" s="122">
        <f t="shared" si="18"/>
        <v>14675.202209772497</v>
      </c>
      <c r="T44" s="122">
        <f t="shared" si="18"/>
        <v>15106.322312981676</v>
      </c>
      <c r="U44" s="122">
        <f t="shared" si="18"/>
        <v>14620.635573202142</v>
      </c>
      <c r="V44" s="122">
        <f t="shared" si="18"/>
        <v>14245.660451482328</v>
      </c>
      <c r="W44" s="122">
        <f t="shared" ref="W44:Y44" si="19">SUM(W45:W46)</f>
        <v>13528.744203892826</v>
      </c>
      <c r="X44" s="122">
        <f t="shared" si="19"/>
        <v>13357.05390557174</v>
      </c>
      <c r="Y44" s="122">
        <f t="shared" si="19"/>
        <v>12686.703881468375</v>
      </c>
      <c r="DA44" s="130" t="s">
        <v>2283</v>
      </c>
    </row>
    <row r="45" spans="1:105" ht="12" customHeight="1" x14ac:dyDescent="0.25">
      <c r="A45" s="97" t="s">
        <v>211</v>
      </c>
      <c r="B45" s="98">
        <v>16423.225405289559</v>
      </c>
      <c r="C45" s="98">
        <v>18844.831530983716</v>
      </c>
      <c r="D45" s="98">
        <v>19567.142972278765</v>
      </c>
      <c r="E45" s="98">
        <v>17444.746023586962</v>
      </c>
      <c r="F45" s="98">
        <v>16577.237619172534</v>
      </c>
      <c r="G45" s="98">
        <v>19376.831838694245</v>
      </c>
      <c r="H45" s="98">
        <v>19395.868606343047</v>
      </c>
      <c r="I45" s="98">
        <v>15387.880543445995</v>
      </c>
      <c r="J45" s="98">
        <v>10824.033583504572</v>
      </c>
      <c r="K45" s="98">
        <v>20056.809738577456</v>
      </c>
      <c r="L45" s="98">
        <v>18328.167046227805</v>
      </c>
      <c r="M45" s="98">
        <v>16422.734289108881</v>
      </c>
      <c r="N45" s="98">
        <v>16102.487436250587</v>
      </c>
      <c r="O45" s="98">
        <v>15477.937472532643</v>
      </c>
      <c r="P45" s="98">
        <v>15011.451433473036</v>
      </c>
      <c r="Q45" s="98">
        <v>13590.506006223673</v>
      </c>
      <c r="R45" s="98">
        <v>13835.944786209087</v>
      </c>
      <c r="S45" s="98">
        <v>14528.024014479308</v>
      </c>
      <c r="T45" s="98">
        <v>14952.593770753814</v>
      </c>
      <c r="U45" s="98">
        <v>14469.293123318786</v>
      </c>
      <c r="V45" s="98">
        <v>14095.602099992064</v>
      </c>
      <c r="W45" s="98">
        <v>13383.843725669489</v>
      </c>
      <c r="X45" s="98">
        <v>13210.336790832811</v>
      </c>
      <c r="Y45" s="98">
        <v>12541.5439804917</v>
      </c>
      <c r="DA45" s="63" t="s">
        <v>2284</v>
      </c>
    </row>
    <row r="46" spans="1:105" ht="12" customHeight="1" x14ac:dyDescent="0.25">
      <c r="A46" s="97" t="s">
        <v>53</v>
      </c>
      <c r="B46" s="98">
        <v>165.20661829075456</v>
      </c>
      <c r="C46" s="98">
        <v>188.28140311573225</v>
      </c>
      <c r="D46" s="98">
        <v>190.24607335652681</v>
      </c>
      <c r="E46" s="98">
        <v>167.6181920638484</v>
      </c>
      <c r="F46" s="98">
        <v>157.64927492311554</v>
      </c>
      <c r="G46" s="98">
        <v>186.01294149512293</v>
      </c>
      <c r="H46" s="98">
        <v>186.43478470392066</v>
      </c>
      <c r="I46" s="98">
        <v>148.78506246318096</v>
      </c>
      <c r="J46" s="98">
        <v>106.89668177259821</v>
      </c>
      <c r="K46" s="98">
        <v>202.40791761905547</v>
      </c>
      <c r="L46" s="98">
        <v>179.91231854571117</v>
      </c>
      <c r="M46" s="98">
        <v>163.64826225702905</v>
      </c>
      <c r="N46" s="98">
        <v>160.48980765746768</v>
      </c>
      <c r="O46" s="98">
        <v>154.48884884272059</v>
      </c>
      <c r="P46" s="98">
        <v>149.61846185229589</v>
      </c>
      <c r="Q46" s="98">
        <v>136.28677246537814</v>
      </c>
      <c r="R46" s="98">
        <v>139.26602542294668</v>
      </c>
      <c r="S46" s="98">
        <v>147.17819529318933</v>
      </c>
      <c r="T46" s="98">
        <v>153.72854222786185</v>
      </c>
      <c r="U46" s="98">
        <v>151.34244988335536</v>
      </c>
      <c r="V46" s="98">
        <v>150.05835149026382</v>
      </c>
      <c r="W46" s="98">
        <v>144.90047822333619</v>
      </c>
      <c r="X46" s="98">
        <v>146.71711473892893</v>
      </c>
      <c r="Y46" s="98">
        <v>145.15990097667338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1.1681548837534885E-2</v>
      </c>
      <c r="H47" s="122">
        <f t="shared" si="20"/>
        <v>0.1039962662260218</v>
      </c>
      <c r="I47" s="122">
        <f t="shared" si="20"/>
        <v>0.15560561147283727</v>
      </c>
      <c r="J47" s="122">
        <f t="shared" si="20"/>
        <v>0.23361923782063357</v>
      </c>
      <c r="K47" s="122">
        <f t="shared" si="20"/>
        <v>0.28430024500316509</v>
      </c>
      <c r="L47" s="122">
        <f t="shared" si="20"/>
        <v>0.80841038963043788</v>
      </c>
      <c r="M47" s="122">
        <f t="shared" si="20"/>
        <v>0.46066294276298397</v>
      </c>
      <c r="N47" s="122">
        <f t="shared" si="20"/>
        <v>0.52917196109621023</v>
      </c>
      <c r="O47" s="122">
        <f t="shared" si="20"/>
        <v>0.47909963414693091</v>
      </c>
      <c r="P47" s="122">
        <f t="shared" si="20"/>
        <v>0.64007932218651398</v>
      </c>
      <c r="Q47" s="122">
        <f t="shared" si="20"/>
        <v>0.4692617791682176</v>
      </c>
      <c r="R47" s="122">
        <f t="shared" si="20"/>
        <v>0.49468078024389678</v>
      </c>
      <c r="S47" s="122">
        <f t="shared" si="20"/>
        <v>0.51044215722926867</v>
      </c>
      <c r="T47" s="122">
        <f t="shared" si="20"/>
        <v>0.66662827208250897</v>
      </c>
      <c r="U47" s="122">
        <f t="shared" si="20"/>
        <v>0.49791757054544955</v>
      </c>
      <c r="V47" s="122">
        <f t="shared" si="20"/>
        <v>0.56328139838164926</v>
      </c>
      <c r="W47" s="122">
        <f t="shared" si="20"/>
        <v>1.0613899420171677</v>
      </c>
      <c r="X47" s="122">
        <f t="shared" si="20"/>
        <v>1.2132575417559623</v>
      </c>
      <c r="Y47" s="122">
        <f t="shared" si="20"/>
        <v>1.2786967700772429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1.1681548837534885E-2</v>
      </c>
      <c r="H48" s="98">
        <f>IF(RES_hhdet_fec!H48=0,0,RES_hhdet_fec!H48*1000*11630/RES_hhdet_num!H43)</f>
        <v>0.1039962662260218</v>
      </c>
      <c r="I48" s="98">
        <f>IF(RES_hhdet_fec!I48=0,0,RES_hhdet_fec!I48*1000*11630/RES_hhdet_num!I43)</f>
        <v>0.15560561147283727</v>
      </c>
      <c r="J48" s="98">
        <f>IF(RES_hhdet_fec!J48=0,0,RES_hhdet_fec!J48*1000*11630/RES_hhdet_num!J43)</f>
        <v>0.23361923782063357</v>
      </c>
      <c r="K48" s="98">
        <f>IF(RES_hhdet_fec!K48=0,0,RES_hhdet_fec!K48*1000*11630/RES_hhdet_num!K43)</f>
        <v>0.28430024500316509</v>
      </c>
      <c r="L48" s="98">
        <f>IF(RES_hhdet_fec!L48=0,0,RES_hhdet_fec!L48*1000*11630/RES_hhdet_num!L43)</f>
        <v>0.80841038963043788</v>
      </c>
      <c r="M48" s="98">
        <f>IF(RES_hhdet_fec!M48=0,0,RES_hhdet_fec!M48*1000*11630/RES_hhdet_num!M43)</f>
        <v>0.46066294276298397</v>
      </c>
      <c r="N48" s="98">
        <f>IF(RES_hhdet_fec!N48=0,0,RES_hhdet_fec!N48*1000*11630/RES_hhdet_num!N43)</f>
        <v>0.52917196109621023</v>
      </c>
      <c r="O48" s="98">
        <f>IF(RES_hhdet_fec!O48=0,0,RES_hhdet_fec!O48*1000*11630/RES_hhdet_num!O43)</f>
        <v>0.47909963414693091</v>
      </c>
      <c r="P48" s="98">
        <f>IF(RES_hhdet_fec!P48=0,0,RES_hhdet_fec!P48*1000*11630/RES_hhdet_num!P43)</f>
        <v>0.64007932218651398</v>
      </c>
      <c r="Q48" s="98">
        <f>IF(RES_hhdet_fec!Q48=0,0,RES_hhdet_fec!Q48*1000*11630/RES_hhdet_num!Q43)</f>
        <v>0.4692617791682176</v>
      </c>
      <c r="R48" s="98">
        <f>IF(RES_hhdet_fec!R48=0,0,RES_hhdet_fec!R48*1000*11630/RES_hhdet_num!R43)</f>
        <v>0.49468078024389678</v>
      </c>
      <c r="S48" s="98">
        <f>IF(RES_hhdet_fec!S48=0,0,RES_hhdet_fec!S48*1000*11630/RES_hhdet_num!S43)</f>
        <v>0.51044215722926867</v>
      </c>
      <c r="T48" s="98">
        <f>IF(RES_hhdet_fec!T48=0,0,RES_hhdet_fec!T48*1000*11630/RES_hhdet_num!T43)</f>
        <v>0.66662827208250897</v>
      </c>
      <c r="U48" s="98">
        <f>IF(RES_hhdet_fec!U48=0,0,RES_hhdet_fec!U48*1000*11630/RES_hhdet_num!U43)</f>
        <v>0.49791757054544955</v>
      </c>
      <c r="V48" s="98">
        <f>IF(RES_hhdet_fec!V48=0,0,RES_hhdet_fec!V48*1000*11630/RES_hhdet_num!V43)</f>
        <v>0.56328139838164926</v>
      </c>
      <c r="W48" s="98">
        <f>IF(RES_hhdet_fec!W48=0,0,RES_hhdet_fec!W48*1000*11630/RES_hhdet_num!W43)</f>
        <v>1.0613899420171677</v>
      </c>
      <c r="X48" s="98">
        <f>IF(RES_hhdet_fec!X48=0,0,RES_hhdet_fec!X48*1000*11630/RES_hhdet_num!X43)</f>
        <v>1.2132575417559623</v>
      </c>
      <c r="Y48" s="98">
        <f>IF(RES_hhdet_fec!Y48=0,0,RES_hhdet_fec!Y48*1000*11630/RES_hhdet_num!Y43)</f>
        <v>1.2786967700772429</v>
      </c>
      <c r="DA48" s="63" t="s">
        <v>2287</v>
      </c>
    </row>
    <row r="49" spans="1:105" ht="12" customHeight="1" x14ac:dyDescent="0.25">
      <c r="A49" s="121" t="s">
        <v>55</v>
      </c>
      <c r="B49" s="122">
        <v>2668.0663624258332</v>
      </c>
      <c r="C49" s="122">
        <v>2785.6833680434297</v>
      </c>
      <c r="D49" s="122">
        <v>2959.1855848814744</v>
      </c>
      <c r="E49" s="122">
        <v>2565.9199586947811</v>
      </c>
      <c r="F49" s="122">
        <v>2403.6792803929839</v>
      </c>
      <c r="G49" s="122">
        <v>2939.4968247777806</v>
      </c>
      <c r="H49" s="122">
        <v>3085.0172913953124</v>
      </c>
      <c r="I49" s="122">
        <v>2529.6834277738267</v>
      </c>
      <c r="J49" s="122">
        <v>2230.4133559657139</v>
      </c>
      <c r="K49" s="122">
        <v>3423.181197960454</v>
      </c>
      <c r="L49" s="122">
        <v>3662.5812537793131</v>
      </c>
      <c r="M49" s="122">
        <v>3239.0049485922564</v>
      </c>
      <c r="N49" s="122">
        <v>3149.8490176754167</v>
      </c>
      <c r="O49" s="122">
        <v>3176.7570696916314</v>
      </c>
      <c r="P49" s="122">
        <v>2973.3692648804204</v>
      </c>
      <c r="Q49" s="122">
        <v>2977.7942834063706</v>
      </c>
      <c r="R49" s="122">
        <v>3105.4833378105945</v>
      </c>
      <c r="S49" s="122">
        <v>2879.70837872727</v>
      </c>
      <c r="T49" s="122">
        <v>2947.3998083351871</v>
      </c>
      <c r="U49" s="122">
        <v>2878.097568539587</v>
      </c>
      <c r="V49" s="122">
        <v>3067.3620861759505</v>
      </c>
      <c r="W49" s="122">
        <v>2850.5855054094864</v>
      </c>
      <c r="X49" s="122">
        <v>2673.1521562772555</v>
      </c>
      <c r="Y49" s="122">
        <v>2477.1105117074326</v>
      </c>
      <c r="DA49" s="130" t="s">
        <v>2288</v>
      </c>
    </row>
    <row r="50" spans="1:105" ht="12" customHeight="1" x14ac:dyDescent="0.25">
      <c r="A50" s="97" t="s">
        <v>138</v>
      </c>
      <c r="B50" s="98">
        <v>2687.5275325184684</v>
      </c>
      <c r="C50" s="98">
        <v>2809.5741514756073</v>
      </c>
      <c r="D50" s="98">
        <v>2986.4617116315226</v>
      </c>
      <c r="E50" s="98">
        <v>2572.9296091420365</v>
      </c>
      <c r="F50" s="98">
        <v>2414.6454836916423</v>
      </c>
      <c r="G50" s="98">
        <v>2966.773268681869</v>
      </c>
      <c r="H50" s="98">
        <v>3107.895465051899</v>
      </c>
      <c r="I50" s="98">
        <v>2533.1032822363918</v>
      </c>
      <c r="J50" s="98">
        <v>2122.3981679192302</v>
      </c>
      <c r="K50" s="98">
        <v>3441.0863771118275</v>
      </c>
      <c r="L50" s="98">
        <v>3693.6048765244755</v>
      </c>
      <c r="M50" s="98">
        <v>3268.8323028286882</v>
      </c>
      <c r="N50" s="98">
        <v>3172.5831652551205</v>
      </c>
      <c r="O50" s="98">
        <v>3189.9191559503324</v>
      </c>
      <c r="P50" s="98">
        <v>2992.8469517238132</v>
      </c>
      <c r="Q50" s="98">
        <v>2984.1421548961393</v>
      </c>
      <c r="R50" s="98">
        <v>3112.005865791547</v>
      </c>
      <c r="S50" s="98">
        <v>2901.2136396975679</v>
      </c>
      <c r="T50" s="98">
        <v>2966.2750200039836</v>
      </c>
      <c r="U50" s="98">
        <v>2914.2210913237905</v>
      </c>
      <c r="V50" s="98">
        <v>3091.6090618954213</v>
      </c>
      <c r="W50" s="98">
        <v>2856.1111520848972</v>
      </c>
      <c r="X50" s="98">
        <v>2681.0665779973401</v>
      </c>
      <c r="Y50" s="98">
        <v>2482.5853507577126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2128.7560578890293</v>
      </c>
      <c r="C54" s="101">
        <v>2120.9886823303973</v>
      </c>
      <c r="D54" s="101">
        <v>2190.3397621144977</v>
      </c>
      <c r="E54" s="101">
        <v>2365.2256225286797</v>
      </c>
      <c r="F54" s="101">
        <v>2088.2295886300185</v>
      </c>
      <c r="G54" s="101">
        <v>2145.259815820546</v>
      </c>
      <c r="H54" s="101">
        <v>2414.1148489159132</v>
      </c>
      <c r="I54" s="101">
        <v>2427.8650335474631</v>
      </c>
      <c r="J54" s="101">
        <v>3314.7627178313182</v>
      </c>
      <c r="K54" s="101">
        <v>2911.1411418262201</v>
      </c>
      <c r="L54" s="101">
        <v>2793.7058608958359</v>
      </c>
      <c r="M54" s="101">
        <v>2363.9569708399044</v>
      </c>
      <c r="N54" s="101">
        <v>2465.8381113695759</v>
      </c>
      <c r="O54" s="101">
        <v>2769.4530251933156</v>
      </c>
      <c r="P54" s="101">
        <v>2369.8638916597142</v>
      </c>
      <c r="Q54" s="101">
        <v>2778.5072834127304</v>
      </c>
      <c r="R54" s="101">
        <v>2898.693640835389</v>
      </c>
      <c r="S54" s="101">
        <v>2185.581467324504</v>
      </c>
      <c r="T54" s="101">
        <v>2320.0002347774453</v>
      </c>
      <c r="U54" s="101">
        <v>2156.4815844384898</v>
      </c>
      <c r="V54" s="101">
        <v>2576.1155549808886</v>
      </c>
      <c r="W54" s="101">
        <v>2690.8930635090105</v>
      </c>
      <c r="X54" s="101">
        <v>2359.0298358136743</v>
      </c>
      <c r="Y54" s="101">
        <v>2244.918826245274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2296</v>
      </c>
    </row>
    <row r="58" spans="1:105" ht="12" customHeight="1" x14ac:dyDescent="0.25">
      <c r="A58" s="121" t="s">
        <v>54</v>
      </c>
      <c r="B58" s="122">
        <v>730.83949426891979</v>
      </c>
      <c r="C58" s="122">
        <v>729.74951889005376</v>
      </c>
      <c r="D58" s="122">
        <v>790.39037790960504</v>
      </c>
      <c r="E58" s="122">
        <v>831.45515419749279</v>
      </c>
      <c r="F58" s="122">
        <v>863.76602593080543</v>
      </c>
      <c r="G58" s="122">
        <v>885.16625722900778</v>
      </c>
      <c r="H58" s="122">
        <v>922.05635643061089</v>
      </c>
      <c r="I58" s="122">
        <v>819.27045810719528</v>
      </c>
      <c r="J58" s="122">
        <v>919.22139647511972</v>
      </c>
      <c r="K58" s="122">
        <v>839.73027416577963</v>
      </c>
      <c r="L58" s="122">
        <v>916.83746906497186</v>
      </c>
      <c r="M58" s="122">
        <v>837.05689246773261</v>
      </c>
      <c r="N58" s="122">
        <v>841.77600631619214</v>
      </c>
      <c r="O58" s="122">
        <v>845.33183715433893</v>
      </c>
      <c r="P58" s="122">
        <v>842.00489942217791</v>
      </c>
      <c r="Q58" s="122">
        <v>756.78747009336018</v>
      </c>
      <c r="R58" s="122">
        <v>789.83110562554714</v>
      </c>
      <c r="S58" s="122">
        <v>714.36670709870475</v>
      </c>
      <c r="T58" s="122">
        <v>661.34886430814254</v>
      </c>
      <c r="U58" s="122">
        <v>608.5766441525185</v>
      </c>
      <c r="V58" s="122">
        <v>687.45428857865568</v>
      </c>
      <c r="W58" s="122">
        <v>687.5352987719034</v>
      </c>
      <c r="X58" s="122">
        <v>659.48199162527987</v>
      </c>
      <c r="Y58" s="122">
        <v>832.57027809583121</v>
      </c>
      <c r="DA58" s="130" t="s">
        <v>2297</v>
      </c>
    </row>
    <row r="59" spans="1:105" ht="12" customHeight="1" x14ac:dyDescent="0.25">
      <c r="A59" s="97" t="s">
        <v>50</v>
      </c>
      <c r="B59" s="98">
        <v>771.66795922862195</v>
      </c>
      <c r="C59" s="98">
        <v>767.76743271255748</v>
      </c>
      <c r="D59" s="98">
        <v>829.91519791827193</v>
      </c>
      <c r="E59" s="98">
        <v>868.04337599495</v>
      </c>
      <c r="F59" s="98">
        <v>933.55146284539933</v>
      </c>
      <c r="G59" s="98">
        <v>972.88111620488814</v>
      </c>
      <c r="H59" s="98">
        <v>1010.9062369005218</v>
      </c>
      <c r="I59" s="98">
        <v>928.24891935040296</v>
      </c>
      <c r="J59" s="98">
        <v>961.98332816390837</v>
      </c>
      <c r="K59" s="98">
        <v>894.90644311280562</v>
      </c>
      <c r="L59" s="98">
        <v>899.17723059689115</v>
      </c>
      <c r="M59" s="98">
        <v>934.58337306685155</v>
      </c>
      <c r="N59" s="98">
        <v>941.00469325351992</v>
      </c>
      <c r="O59" s="98">
        <v>919.17234717095084</v>
      </c>
      <c r="P59" s="98">
        <v>996.90133705401342</v>
      </c>
      <c r="Q59" s="98">
        <v>798.48168653087794</v>
      </c>
      <c r="R59" s="98">
        <v>830.41988856957585</v>
      </c>
      <c r="S59" s="98">
        <v>945.30090383133268</v>
      </c>
      <c r="T59" s="98">
        <v>800.25527104608454</v>
      </c>
      <c r="U59" s="98">
        <v>748.63588045695462</v>
      </c>
      <c r="V59" s="98">
        <v>774.61507641501817</v>
      </c>
      <c r="W59" s="98">
        <v>755.71858306917113</v>
      </c>
      <c r="X59" s="98">
        <v>722.93668328668082</v>
      </c>
      <c r="Y59" s="98">
        <v>973.31662056744005</v>
      </c>
      <c r="DA59" s="63" t="s">
        <v>2298</v>
      </c>
    </row>
    <row r="60" spans="1:105" ht="12" customHeight="1" x14ac:dyDescent="0.25">
      <c r="A60" s="109" t="s">
        <v>120</v>
      </c>
      <c r="B60" s="33">
        <v>561.13750725954492</v>
      </c>
      <c r="C60" s="33">
        <v>598.31989241088343</v>
      </c>
      <c r="D60" s="33">
        <v>674.15071737778715</v>
      </c>
      <c r="E60" s="33">
        <v>736.43499609663388</v>
      </c>
      <c r="F60" s="33">
        <v>697.21144982797443</v>
      </c>
      <c r="G60" s="33">
        <v>697.81289973461139</v>
      </c>
      <c r="H60" s="33">
        <v>765.96327096869868</v>
      </c>
      <c r="I60" s="33">
        <v>688.88130422608276</v>
      </c>
      <c r="J60" s="33">
        <v>885.29621077084073</v>
      </c>
      <c r="K60" s="33">
        <v>791.03895376033608</v>
      </c>
      <c r="L60" s="33">
        <v>940.43186153093575</v>
      </c>
      <c r="M60" s="33">
        <v>705.14302615142572</v>
      </c>
      <c r="N60" s="33">
        <v>703.41975638413544</v>
      </c>
      <c r="O60" s="33">
        <v>740.33605884113183</v>
      </c>
      <c r="P60" s="33">
        <v>628.15493858933814</v>
      </c>
      <c r="Q60" s="33">
        <v>706.71363778223304</v>
      </c>
      <c r="R60" s="33">
        <v>745.8220672692521</v>
      </c>
      <c r="S60" s="33">
        <v>504.34350776209084</v>
      </c>
      <c r="T60" s="33">
        <v>531.92853842767283</v>
      </c>
      <c r="U60" s="33">
        <v>486.46953792538864</v>
      </c>
      <c r="V60" s="33">
        <v>604.5217205721475</v>
      </c>
      <c r="W60" s="33">
        <v>617.58156428699829</v>
      </c>
      <c r="X60" s="33">
        <v>582.9877380693755</v>
      </c>
      <c r="Y60" s="33">
        <v>599.22973499651789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18535.548290012328</v>
      </c>
      <c r="C62" s="117">
        <f t="shared" si="21"/>
        <v>20057.450762390599</v>
      </c>
      <c r="D62" s="117">
        <f t="shared" si="21"/>
        <v>20176.492589448277</v>
      </c>
      <c r="E62" s="117">
        <f t="shared" si="21"/>
        <v>20781.476020097041</v>
      </c>
      <c r="F62" s="117">
        <f t="shared" si="21"/>
        <v>20735.882255304103</v>
      </c>
      <c r="G62" s="117">
        <f t="shared" si="21"/>
        <v>20767.42143430511</v>
      </c>
      <c r="H62" s="117">
        <f t="shared" si="21"/>
        <v>20446.739310735575</v>
      </c>
      <c r="I62" s="117">
        <f t="shared" si="21"/>
        <v>21032.401751365229</v>
      </c>
      <c r="J62" s="117">
        <f t="shared" si="21"/>
        <v>20923.256532200387</v>
      </c>
      <c r="K62" s="117">
        <f t="shared" si="21"/>
        <v>18809.299207693635</v>
      </c>
      <c r="L62" s="117">
        <f t="shared" si="21"/>
        <v>22456.600521460023</v>
      </c>
      <c r="M62" s="117">
        <f t="shared" si="21"/>
        <v>19275.617072102425</v>
      </c>
      <c r="N62" s="117">
        <f t="shared" si="21"/>
        <v>19207.691032213745</v>
      </c>
      <c r="O62" s="117">
        <f t="shared" si="21"/>
        <v>18229.013431936772</v>
      </c>
      <c r="P62" s="117">
        <f t="shared" si="21"/>
        <v>17510.051285436668</v>
      </c>
      <c r="Q62" s="117">
        <f t="shared" si="21"/>
        <v>16067.692591864572</v>
      </c>
      <c r="R62" s="117">
        <f t="shared" ref="R62:V62" si="22">R63+R66+R68+R77</f>
        <v>16527.728327160741</v>
      </c>
      <c r="S62" s="117">
        <f t="shared" si="22"/>
        <v>16550.978705186422</v>
      </c>
      <c r="T62" s="117">
        <f t="shared" si="22"/>
        <v>17061.91096022967</v>
      </c>
      <c r="U62" s="117">
        <f t="shared" si="22"/>
        <v>15623.465167713201</v>
      </c>
      <c r="V62" s="117">
        <f t="shared" si="22"/>
        <v>15267.495668487152</v>
      </c>
      <c r="W62" s="117">
        <f t="shared" ref="W62:Y62" si="23">W63+W66+W68+W77</f>
        <v>16419.844197044888</v>
      </c>
      <c r="X62" s="117">
        <f t="shared" si="23"/>
        <v>15350.656447228652</v>
      </c>
      <c r="Y62" s="117">
        <f t="shared" si="23"/>
        <v>13348.170054649565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15192.22353059813</v>
      </c>
      <c r="C63" s="122">
        <f t="shared" si="24"/>
        <v>16723.138963944508</v>
      </c>
      <c r="D63" s="122">
        <f t="shared" si="24"/>
        <v>16709.343875083614</v>
      </c>
      <c r="E63" s="122">
        <f t="shared" si="24"/>
        <v>17268.366487484822</v>
      </c>
      <c r="F63" s="122">
        <f t="shared" si="24"/>
        <v>17214.478170664977</v>
      </c>
      <c r="G63" s="122">
        <f t="shared" si="24"/>
        <v>17186.363610607259</v>
      </c>
      <c r="H63" s="122">
        <f t="shared" si="24"/>
        <v>16802.162076173227</v>
      </c>
      <c r="I63" s="122">
        <f t="shared" si="24"/>
        <v>17292.430986839416</v>
      </c>
      <c r="J63" s="122">
        <f t="shared" si="24"/>
        <v>16893.043792964258</v>
      </c>
      <c r="K63" s="122">
        <f t="shared" si="24"/>
        <v>15413.435221071166</v>
      </c>
      <c r="L63" s="122">
        <f t="shared" si="24"/>
        <v>17967.709442247451</v>
      </c>
      <c r="M63" s="122">
        <f t="shared" si="24"/>
        <v>15488.002847619249</v>
      </c>
      <c r="N63" s="122">
        <f t="shared" si="24"/>
        <v>15439.652275269718</v>
      </c>
      <c r="O63" s="122">
        <f t="shared" si="24"/>
        <v>14509.836119246347</v>
      </c>
      <c r="P63" s="122">
        <f t="shared" si="24"/>
        <v>13994.562594221396</v>
      </c>
      <c r="Q63" s="122">
        <f t="shared" si="24"/>
        <v>12610.834454835374</v>
      </c>
      <c r="R63" s="122">
        <f t="shared" ref="R63:V63" si="25">SUM(R64:R65)</f>
        <v>12907.896192377568</v>
      </c>
      <c r="S63" s="122">
        <f t="shared" si="25"/>
        <v>13232.44643434436</v>
      </c>
      <c r="T63" s="122">
        <f t="shared" si="25"/>
        <v>13646.332027038516</v>
      </c>
      <c r="U63" s="122">
        <f t="shared" si="25"/>
        <v>12507.611429224222</v>
      </c>
      <c r="V63" s="122">
        <f t="shared" si="25"/>
        <v>11961.272957962401</v>
      </c>
      <c r="W63" s="122">
        <f t="shared" ref="W63:Y63" si="26">SUM(W64:W65)</f>
        <v>12895.901072459252</v>
      </c>
      <c r="X63" s="122">
        <f t="shared" si="26"/>
        <v>12074.136042468072</v>
      </c>
      <c r="Y63" s="122">
        <f t="shared" si="26"/>
        <v>10408.653764797795</v>
      </c>
      <c r="DA63" s="130" t="s">
        <v>2301</v>
      </c>
    </row>
    <row r="64" spans="1:105" ht="12" customHeight="1" x14ac:dyDescent="0.25">
      <c r="A64" s="97" t="s">
        <v>212</v>
      </c>
      <c r="B64" s="98">
        <v>15025.548346792009</v>
      </c>
      <c r="C64" s="98">
        <v>16540.847979259735</v>
      </c>
      <c r="D64" s="98">
        <v>16530.263379067372</v>
      </c>
      <c r="E64" s="98">
        <v>17084.107087709312</v>
      </c>
      <c r="F64" s="98">
        <v>17033.127900722306</v>
      </c>
      <c r="G64" s="98">
        <v>17005.651684194159</v>
      </c>
      <c r="H64" s="98">
        <v>16626.78209185167</v>
      </c>
      <c r="I64" s="98">
        <v>17113.772291865072</v>
      </c>
      <c r="J64" s="98">
        <v>16717.851449701189</v>
      </c>
      <c r="K64" s="98">
        <v>15252.649964381151</v>
      </c>
      <c r="L64" s="98">
        <v>17785.964002478082</v>
      </c>
      <c r="M64" s="98">
        <v>15328.59339526596</v>
      </c>
      <c r="N64" s="98">
        <v>15279.082480225792</v>
      </c>
      <c r="O64" s="98">
        <v>14357.248511072414</v>
      </c>
      <c r="P64" s="98">
        <v>13846.502214304617</v>
      </c>
      <c r="Q64" s="98">
        <v>12475.119131439222</v>
      </c>
      <c r="R64" s="98">
        <v>12766.514666614761</v>
      </c>
      <c r="S64" s="98">
        <v>13084.620577793989</v>
      </c>
      <c r="T64" s="98">
        <v>13489.73753441322</v>
      </c>
      <c r="U64" s="98">
        <v>12360.356515790369</v>
      </c>
      <c r="V64" s="98">
        <v>11816.661278843976</v>
      </c>
      <c r="W64" s="98">
        <v>12737.682752097007</v>
      </c>
      <c r="X64" s="98">
        <v>11922.927312010905</v>
      </c>
      <c r="Y64" s="98">
        <v>10274.488856499765</v>
      </c>
      <c r="DA64" s="63" t="s">
        <v>2302</v>
      </c>
    </row>
    <row r="65" spans="1:105" ht="12" customHeight="1" x14ac:dyDescent="0.25">
      <c r="A65" s="97" t="s">
        <v>53</v>
      </c>
      <c r="B65" s="98">
        <v>166.67518380612054</v>
      </c>
      <c r="C65" s="98">
        <v>182.29098468477093</v>
      </c>
      <c r="D65" s="98">
        <v>179.08049601624239</v>
      </c>
      <c r="E65" s="98">
        <v>184.2593997755107</v>
      </c>
      <c r="F65" s="98">
        <v>181.35026994267048</v>
      </c>
      <c r="G65" s="98">
        <v>180.71192641309929</v>
      </c>
      <c r="H65" s="98">
        <v>175.37998432155808</v>
      </c>
      <c r="I65" s="98">
        <v>178.65869497434491</v>
      </c>
      <c r="J65" s="98">
        <v>175.19234326306889</v>
      </c>
      <c r="K65" s="98">
        <v>160.78525669001391</v>
      </c>
      <c r="L65" s="98">
        <v>181.74543976936749</v>
      </c>
      <c r="M65" s="98">
        <v>159.40945235328897</v>
      </c>
      <c r="N65" s="98">
        <v>160.56979504392652</v>
      </c>
      <c r="O65" s="98">
        <v>152.58760817393292</v>
      </c>
      <c r="P65" s="98">
        <v>148.06037991677817</v>
      </c>
      <c r="Q65" s="98">
        <v>135.71532339615229</v>
      </c>
      <c r="R65" s="98">
        <v>141.38152576280609</v>
      </c>
      <c r="S65" s="98">
        <v>147.8258565503717</v>
      </c>
      <c r="T65" s="98">
        <v>156.59449262529509</v>
      </c>
      <c r="U65" s="98">
        <v>147.25491343385363</v>
      </c>
      <c r="V65" s="98">
        <v>144.61167911842563</v>
      </c>
      <c r="W65" s="98">
        <v>158.21832036224509</v>
      </c>
      <c r="X65" s="98">
        <v>151.20873045716644</v>
      </c>
      <c r="Y65" s="98">
        <v>134.16490829802981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7.2381152732481436E-3</v>
      </c>
      <c r="C66" s="122">
        <f t="shared" si="27"/>
        <v>8.6025321869874927E-3</v>
      </c>
      <c r="D66" s="122">
        <f t="shared" si="27"/>
        <v>1.0702780650408479E-2</v>
      </c>
      <c r="E66" s="122">
        <f t="shared" si="27"/>
        <v>1.7081183389454573E-2</v>
      </c>
      <c r="F66" s="122">
        <f t="shared" si="27"/>
        <v>2.4847926617115559E-2</v>
      </c>
      <c r="G66" s="122">
        <f t="shared" si="27"/>
        <v>3.8366970597565081E-2</v>
      </c>
      <c r="H66" s="122">
        <f t="shared" si="27"/>
        <v>0.12766503430285581</v>
      </c>
      <c r="I66" s="122">
        <f t="shared" si="27"/>
        <v>0.1480691953184152</v>
      </c>
      <c r="J66" s="122">
        <f t="shared" si="27"/>
        <v>0.19792654943889873</v>
      </c>
      <c r="K66" s="122">
        <f t="shared" si="27"/>
        <v>0.22132792471386048</v>
      </c>
      <c r="L66" s="122">
        <f t="shared" si="27"/>
        <v>0.58816155895490396</v>
      </c>
      <c r="M66" s="122">
        <f t="shared" si="27"/>
        <v>0.30745987719567797</v>
      </c>
      <c r="N66" s="122">
        <f t="shared" si="27"/>
        <v>0.34304788983371692</v>
      </c>
      <c r="O66" s="122">
        <f t="shared" si="27"/>
        <v>0.31249461470955003</v>
      </c>
      <c r="P66" s="122">
        <f t="shared" si="27"/>
        <v>0.45673499850938137</v>
      </c>
      <c r="Q66" s="122">
        <f t="shared" si="27"/>
        <v>0.38651350640196047</v>
      </c>
      <c r="R66" s="122">
        <f t="shared" si="27"/>
        <v>0.49330034553459362</v>
      </c>
      <c r="S66" s="122">
        <f t="shared" si="27"/>
        <v>0.60240690654422635</v>
      </c>
      <c r="T66" s="122">
        <f t="shared" si="27"/>
        <v>0.88506256454784549</v>
      </c>
      <c r="U66" s="122">
        <f t="shared" si="27"/>
        <v>0.69432253692445911</v>
      </c>
      <c r="V66" s="122">
        <f t="shared" si="27"/>
        <v>0.76482207472869945</v>
      </c>
      <c r="W66" s="122">
        <f t="shared" si="27"/>
        <v>1.4217781737865114</v>
      </c>
      <c r="X66" s="122">
        <f t="shared" si="27"/>
        <v>1.4380089787179355</v>
      </c>
      <c r="Y66" s="122">
        <f t="shared" si="27"/>
        <v>1.5627951026752311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7.2381152732481436E-3</v>
      </c>
      <c r="C67" s="98">
        <f>IF(RES_hhdet_fec!C67=0,0,RES_hhdet_fec!C67*1000*11630/RES_hhdet_num!C62)</f>
        <v>8.6025321869874927E-3</v>
      </c>
      <c r="D67" s="98">
        <f>IF(RES_hhdet_fec!D67=0,0,RES_hhdet_fec!D67*1000*11630/RES_hhdet_num!D62)</f>
        <v>1.0702780650408479E-2</v>
      </c>
      <c r="E67" s="98">
        <f>IF(RES_hhdet_fec!E67=0,0,RES_hhdet_fec!E67*1000*11630/RES_hhdet_num!E62)</f>
        <v>1.7081183389454573E-2</v>
      </c>
      <c r="F67" s="98">
        <f>IF(RES_hhdet_fec!F67=0,0,RES_hhdet_fec!F67*1000*11630/RES_hhdet_num!F62)</f>
        <v>2.4847926617115559E-2</v>
      </c>
      <c r="G67" s="98">
        <f>IF(RES_hhdet_fec!G67=0,0,RES_hhdet_fec!G67*1000*11630/RES_hhdet_num!G62)</f>
        <v>3.8366970597565081E-2</v>
      </c>
      <c r="H67" s="98">
        <f>IF(RES_hhdet_fec!H67=0,0,RES_hhdet_fec!H67*1000*11630/RES_hhdet_num!H62)</f>
        <v>0.12766503430285581</v>
      </c>
      <c r="I67" s="98">
        <f>IF(RES_hhdet_fec!I67=0,0,RES_hhdet_fec!I67*1000*11630/RES_hhdet_num!I62)</f>
        <v>0.1480691953184152</v>
      </c>
      <c r="J67" s="98">
        <f>IF(RES_hhdet_fec!J67=0,0,RES_hhdet_fec!J67*1000*11630/RES_hhdet_num!J62)</f>
        <v>0.19792654943889873</v>
      </c>
      <c r="K67" s="98">
        <f>IF(RES_hhdet_fec!K67=0,0,RES_hhdet_fec!K67*1000*11630/RES_hhdet_num!K62)</f>
        <v>0.22132792471386048</v>
      </c>
      <c r="L67" s="98">
        <f>IF(RES_hhdet_fec!L67=0,0,RES_hhdet_fec!L67*1000*11630/RES_hhdet_num!L62)</f>
        <v>0.58816155895490396</v>
      </c>
      <c r="M67" s="98">
        <f>IF(RES_hhdet_fec!M67=0,0,RES_hhdet_fec!M67*1000*11630/RES_hhdet_num!M62)</f>
        <v>0.30745987719567797</v>
      </c>
      <c r="N67" s="98">
        <f>IF(RES_hhdet_fec!N67=0,0,RES_hhdet_fec!N67*1000*11630/RES_hhdet_num!N62)</f>
        <v>0.34304788983371692</v>
      </c>
      <c r="O67" s="98">
        <f>IF(RES_hhdet_fec!O67=0,0,RES_hhdet_fec!O67*1000*11630/RES_hhdet_num!O62)</f>
        <v>0.31249461470955003</v>
      </c>
      <c r="P67" s="98">
        <f>IF(RES_hhdet_fec!P67=0,0,RES_hhdet_fec!P67*1000*11630/RES_hhdet_num!P62)</f>
        <v>0.45673499850938137</v>
      </c>
      <c r="Q67" s="98">
        <f>IF(RES_hhdet_fec!Q67=0,0,RES_hhdet_fec!Q67*1000*11630/RES_hhdet_num!Q62)</f>
        <v>0.38651350640196047</v>
      </c>
      <c r="R67" s="98">
        <f>IF(RES_hhdet_fec!R67=0,0,RES_hhdet_fec!R67*1000*11630/RES_hhdet_num!R62)</f>
        <v>0.49330034553459362</v>
      </c>
      <c r="S67" s="98">
        <f>IF(RES_hhdet_fec!S67=0,0,RES_hhdet_fec!S67*1000*11630/RES_hhdet_num!S62)</f>
        <v>0.60240690654422635</v>
      </c>
      <c r="T67" s="98">
        <f>IF(RES_hhdet_fec!T67=0,0,RES_hhdet_fec!T67*1000*11630/RES_hhdet_num!T62)</f>
        <v>0.88506256454784549</v>
      </c>
      <c r="U67" s="98">
        <f>IF(RES_hhdet_fec!U67=0,0,RES_hhdet_fec!U67*1000*11630/RES_hhdet_num!U62)</f>
        <v>0.69432253692445911</v>
      </c>
      <c r="V67" s="98">
        <f>IF(RES_hhdet_fec!V67=0,0,RES_hhdet_fec!V67*1000*11630/RES_hhdet_num!V62)</f>
        <v>0.76482207472869945</v>
      </c>
      <c r="W67" s="98">
        <f>IF(RES_hhdet_fec!W67=0,0,RES_hhdet_fec!W67*1000*11630/RES_hhdet_num!W62)</f>
        <v>1.4217781737865114</v>
      </c>
      <c r="X67" s="98">
        <f>IF(RES_hhdet_fec!X67=0,0,RES_hhdet_fec!X67*1000*11630/RES_hhdet_num!X62)</f>
        <v>1.4380089787179355</v>
      </c>
      <c r="Y67" s="98">
        <f>IF(RES_hhdet_fec!Y67=0,0,RES_hhdet_fec!Y67*1000*11630/RES_hhdet_num!Y62)</f>
        <v>1.5627951026752311</v>
      </c>
      <c r="DA67" s="63" t="s">
        <v>2305</v>
      </c>
    </row>
    <row r="68" spans="1:105" ht="12" customHeight="1" x14ac:dyDescent="0.25">
      <c r="A68" s="121" t="s">
        <v>55</v>
      </c>
      <c r="B68" s="122">
        <v>2600.132779278943</v>
      </c>
      <c r="C68" s="122">
        <v>2590.2195243110186</v>
      </c>
      <c r="D68" s="122">
        <v>2640.9811208249216</v>
      </c>
      <c r="E68" s="122">
        <v>2632.8782214739795</v>
      </c>
      <c r="F68" s="122">
        <v>2557.6525207737218</v>
      </c>
      <c r="G68" s="122">
        <v>2645.9320713817565</v>
      </c>
      <c r="H68" s="122">
        <v>2683.0805482304581</v>
      </c>
      <c r="I68" s="122">
        <v>2794.0652848812347</v>
      </c>
      <c r="J68" s="122">
        <v>3025.5706717325888</v>
      </c>
      <c r="K68" s="122">
        <v>2539.1623360020017</v>
      </c>
      <c r="L68" s="122">
        <v>3359.8350185337526</v>
      </c>
      <c r="M68" s="122">
        <v>2851.7877964213862</v>
      </c>
      <c r="N68" s="122">
        <v>2851.6622178158741</v>
      </c>
      <c r="O68" s="122">
        <v>2817.4243437056539</v>
      </c>
      <c r="P68" s="122">
        <v>2625.2590251916213</v>
      </c>
      <c r="Q68" s="122">
        <v>2629.9176750971242</v>
      </c>
      <c r="R68" s="122">
        <v>2769.3095869905351</v>
      </c>
      <c r="S68" s="122">
        <v>2519.004773834743</v>
      </c>
      <c r="T68" s="122">
        <v>2604.4299825083917</v>
      </c>
      <c r="U68" s="122">
        <v>2385.8914825668594</v>
      </c>
      <c r="V68" s="122">
        <v>2512.5349036261473</v>
      </c>
      <c r="W68" s="122">
        <v>2712.8779892946486</v>
      </c>
      <c r="X68" s="122">
        <v>2474.7656278345303</v>
      </c>
      <c r="Y68" s="122">
        <v>2119.1986999148212</v>
      </c>
      <c r="DA68" s="130" t="s">
        <v>2306</v>
      </c>
    </row>
    <row r="69" spans="1:105" ht="12" customHeight="1" x14ac:dyDescent="0.25">
      <c r="A69" s="97" t="s">
        <v>134</v>
      </c>
      <c r="B69" s="98">
        <v>2618.7842453856169</v>
      </c>
      <c r="C69" s="98">
        <v>2608.8774016742641</v>
      </c>
      <c r="D69" s="98">
        <v>2659.2649707289488</v>
      </c>
      <c r="E69" s="98">
        <v>2644.0850202071611</v>
      </c>
      <c r="F69" s="98">
        <v>2576.8034627251745</v>
      </c>
      <c r="G69" s="98">
        <v>2666.1715329364542</v>
      </c>
      <c r="H69" s="98">
        <v>2693.8572780720151</v>
      </c>
      <c r="I69" s="98">
        <v>2808.7080212157157</v>
      </c>
      <c r="J69" s="98">
        <v>3012.6663591618822</v>
      </c>
      <c r="K69" s="98">
        <v>2523.7557964954217</v>
      </c>
      <c r="L69" s="98">
        <v>3363.8393160005071</v>
      </c>
      <c r="M69" s="98">
        <v>2864.5431509526002</v>
      </c>
      <c r="N69" s="98">
        <v>2869.8246100754432</v>
      </c>
      <c r="O69" s="98">
        <v>2821.9217339021607</v>
      </c>
      <c r="P69" s="98">
        <v>2636.3155611388179</v>
      </c>
      <c r="Q69" s="98">
        <v>2621.3191598321496</v>
      </c>
      <c r="R69" s="98">
        <v>2757.9260838756404</v>
      </c>
      <c r="S69" s="98">
        <v>2527.7364904682859</v>
      </c>
      <c r="T69" s="98">
        <v>2611.7762192958899</v>
      </c>
      <c r="U69" s="98">
        <v>2392.3782510091751</v>
      </c>
      <c r="V69" s="98">
        <v>2510.8285320105861</v>
      </c>
      <c r="W69" s="98">
        <v>2713.0382754313164</v>
      </c>
      <c r="X69" s="98">
        <v>2477.2282231583563</v>
      </c>
      <c r="Y69" s="98">
        <v>2115.5179813127529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2310</v>
      </c>
    </row>
    <row r="73" spans="1:105" ht="12" customHeight="1" x14ac:dyDescent="0.25">
      <c r="A73" s="106" t="s">
        <v>122</v>
      </c>
      <c r="B73" s="101">
        <v>2128.7560578890293</v>
      </c>
      <c r="C73" s="101">
        <v>2119.9923117833955</v>
      </c>
      <c r="D73" s="101">
        <v>2181.944419233284</v>
      </c>
      <c r="E73" s="101">
        <v>2352.3915775130463</v>
      </c>
      <c r="F73" s="101">
        <v>2079.5077812837148</v>
      </c>
      <c r="G73" s="101">
        <v>2142.8066563977454</v>
      </c>
      <c r="H73" s="101">
        <v>2416.9760770006901</v>
      </c>
      <c r="I73" s="101">
        <v>2434.7311968857484</v>
      </c>
      <c r="J73" s="101">
        <v>3347.4228280569314</v>
      </c>
      <c r="K73" s="101">
        <v>2935.7213063230538</v>
      </c>
      <c r="L73" s="101">
        <v>2785.8176448681938</v>
      </c>
      <c r="M73" s="101">
        <v>2335.337844267217</v>
      </c>
      <c r="N73" s="101">
        <v>2416.1654953896018</v>
      </c>
      <c r="O73" s="101">
        <v>2711.9590433562148</v>
      </c>
      <c r="P73" s="101">
        <v>2360.2252168328232</v>
      </c>
      <c r="Q73" s="101">
        <v>2841.6362942243377</v>
      </c>
      <c r="R73" s="101">
        <v>3061.6802114759521</v>
      </c>
      <c r="S73" s="101">
        <v>2283.7183342067124</v>
      </c>
      <c r="T73" s="101">
        <v>2398.5052978933199</v>
      </c>
      <c r="U73" s="101">
        <v>2199.3230717172228</v>
      </c>
      <c r="V73" s="101">
        <v>2563.8322318787123</v>
      </c>
      <c r="W73" s="101">
        <v>2707.7134558931334</v>
      </c>
      <c r="X73" s="101">
        <v>2383.1414277192539</v>
      </c>
      <c r="Y73" s="101">
        <v>2271.881128461443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2314</v>
      </c>
    </row>
    <row r="77" spans="1:105" ht="12" customHeight="1" x14ac:dyDescent="0.25">
      <c r="A77" s="121" t="s">
        <v>54</v>
      </c>
      <c r="B77" s="122">
        <v>743.18474201998265</v>
      </c>
      <c r="C77" s="122">
        <v>744.08367160288526</v>
      </c>
      <c r="D77" s="122">
        <v>826.15689075908767</v>
      </c>
      <c r="E77" s="122">
        <v>880.21422995484897</v>
      </c>
      <c r="F77" s="122">
        <v>963.72671593878772</v>
      </c>
      <c r="G77" s="122">
        <v>935.08738534549298</v>
      </c>
      <c r="H77" s="122">
        <v>961.36902129758982</v>
      </c>
      <c r="I77" s="122">
        <v>945.75741044926031</v>
      </c>
      <c r="J77" s="122">
        <v>1004.4441409541023</v>
      </c>
      <c r="K77" s="122">
        <v>856.48032269575663</v>
      </c>
      <c r="L77" s="122">
        <v>1128.4678991198662</v>
      </c>
      <c r="M77" s="122">
        <v>935.51896818459181</v>
      </c>
      <c r="N77" s="122">
        <v>916.03349123832015</v>
      </c>
      <c r="O77" s="122">
        <v>901.44047437006054</v>
      </c>
      <c r="P77" s="122">
        <v>889.77293102514182</v>
      </c>
      <c r="Q77" s="122">
        <v>826.55394842567136</v>
      </c>
      <c r="R77" s="122">
        <v>850.02924744710367</v>
      </c>
      <c r="S77" s="122">
        <v>798.92509010077788</v>
      </c>
      <c r="T77" s="122">
        <v>810.2638881182155</v>
      </c>
      <c r="U77" s="122">
        <v>729.26793338519451</v>
      </c>
      <c r="V77" s="122">
        <v>792.92298482387582</v>
      </c>
      <c r="W77" s="122">
        <v>809.6433571172015</v>
      </c>
      <c r="X77" s="122">
        <v>800.31676794733301</v>
      </c>
      <c r="Y77" s="122">
        <v>818.75479483427421</v>
      </c>
      <c r="DA77" s="130" t="s">
        <v>2315</v>
      </c>
    </row>
    <row r="78" spans="1:105" ht="12" customHeight="1" x14ac:dyDescent="0.25">
      <c r="A78" s="97" t="s">
        <v>189</v>
      </c>
      <c r="B78" s="98">
        <v>751.14519673563018</v>
      </c>
      <c r="C78" s="98">
        <v>750.19188329088263</v>
      </c>
      <c r="D78" s="98">
        <v>832.5743431271751</v>
      </c>
      <c r="E78" s="98">
        <v>886.36607871026956</v>
      </c>
      <c r="F78" s="98">
        <v>975.38277061886379</v>
      </c>
      <c r="G78" s="98">
        <v>945.60524295212065</v>
      </c>
      <c r="H78" s="98">
        <v>970.17070043583249</v>
      </c>
      <c r="I78" s="98">
        <v>957.49962501148093</v>
      </c>
      <c r="J78" s="98">
        <v>1009.6906267081337</v>
      </c>
      <c r="K78" s="98">
        <v>859.20542508438609</v>
      </c>
      <c r="L78" s="98">
        <v>1133.47625560919</v>
      </c>
      <c r="M78" s="98">
        <v>942.57049835968837</v>
      </c>
      <c r="N78" s="98">
        <v>926.53708674455413</v>
      </c>
      <c r="O78" s="98">
        <v>909.76789956555956</v>
      </c>
      <c r="P78" s="98">
        <v>902.95795624566506</v>
      </c>
      <c r="Q78" s="98">
        <v>832.33707673333481</v>
      </c>
      <c r="R78" s="98">
        <v>854.66000103917634</v>
      </c>
      <c r="S78" s="98">
        <v>811.87901529501232</v>
      </c>
      <c r="T78" s="98">
        <v>822.00375104871853</v>
      </c>
      <c r="U78" s="98">
        <v>736.18635774251197</v>
      </c>
      <c r="V78" s="98">
        <v>800.98287001120264</v>
      </c>
      <c r="W78" s="98">
        <v>818.24193013635102</v>
      </c>
      <c r="X78" s="98">
        <v>811.39131130731539</v>
      </c>
      <c r="Y78" s="98">
        <v>832.33933875947434</v>
      </c>
      <c r="DA78" s="63" t="s">
        <v>2316</v>
      </c>
    </row>
    <row r="79" spans="1:105" ht="12" customHeight="1" x14ac:dyDescent="0.25">
      <c r="A79" s="109" t="s">
        <v>120</v>
      </c>
      <c r="B79" s="33">
        <v>561.13750725954492</v>
      </c>
      <c r="C79" s="33">
        <v>599.59410272598973</v>
      </c>
      <c r="D79" s="33">
        <v>675.13626767135793</v>
      </c>
      <c r="E79" s="33">
        <v>736.95545512890931</v>
      </c>
      <c r="F79" s="33">
        <v>697.52846716800582</v>
      </c>
      <c r="G79" s="33">
        <v>698.45513911757087</v>
      </c>
      <c r="H79" s="33">
        <v>766.72607663525741</v>
      </c>
      <c r="I79" s="33">
        <v>690.24577820936895</v>
      </c>
      <c r="J79" s="33">
        <v>888.30288893160241</v>
      </c>
      <c r="K79" s="33">
        <v>793.97764086332643</v>
      </c>
      <c r="L79" s="33">
        <v>940.8867552146429</v>
      </c>
      <c r="M79" s="33">
        <v>705.35556934569729</v>
      </c>
      <c r="N79" s="33">
        <v>700.91078445215453</v>
      </c>
      <c r="O79" s="33">
        <v>737.99327233870565</v>
      </c>
      <c r="P79" s="33">
        <v>626.77530479739016</v>
      </c>
      <c r="Q79" s="33">
        <v>708.45159822798962</v>
      </c>
      <c r="R79" s="33">
        <v>751.74866202188332</v>
      </c>
      <c r="S79" s="33">
        <v>510.94266716427398</v>
      </c>
      <c r="T79" s="33">
        <v>537.03144425054006</v>
      </c>
      <c r="U79" s="33">
        <v>486.6191094496092</v>
      </c>
      <c r="V79" s="33">
        <v>595.08943931676856</v>
      </c>
      <c r="W79" s="33">
        <v>609.65435661926119</v>
      </c>
      <c r="X79" s="33">
        <v>573.85931459103881</v>
      </c>
      <c r="Y79" s="33">
        <v>589.77657894897879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20972.169541966483</v>
      </c>
      <c r="C81" s="117">
        <f t="shared" si="28"/>
        <v>22484.597067950399</v>
      </c>
      <c r="D81" s="117">
        <f t="shared" si="28"/>
        <v>21795.657660664725</v>
      </c>
      <c r="E81" s="117">
        <f t="shared" si="28"/>
        <v>22543.516898432343</v>
      </c>
      <c r="F81" s="117">
        <f t="shared" si="28"/>
        <v>21966.692177226712</v>
      </c>
      <c r="G81" s="117">
        <f t="shared" si="28"/>
        <v>21721.327844750394</v>
      </c>
      <c r="H81" s="117">
        <f t="shared" si="28"/>
        <v>21517.818356606473</v>
      </c>
      <c r="I81" s="117">
        <f t="shared" si="28"/>
        <v>20878.751358919311</v>
      </c>
      <c r="J81" s="117">
        <f t="shared" si="28"/>
        <v>20916.409406787461</v>
      </c>
      <c r="K81" s="117">
        <f t="shared" si="28"/>
        <v>22994.574497833612</v>
      </c>
      <c r="L81" s="117">
        <f t="shared" si="28"/>
        <v>17472.369415814199</v>
      </c>
      <c r="M81" s="117">
        <f t="shared" si="28"/>
        <v>18205.088981018718</v>
      </c>
      <c r="N81" s="117">
        <f t="shared" si="28"/>
        <v>19341.720255176286</v>
      </c>
      <c r="O81" s="117">
        <f t="shared" si="28"/>
        <v>17124.148205765337</v>
      </c>
      <c r="P81" s="117">
        <f t="shared" si="28"/>
        <v>17006.617157612327</v>
      </c>
      <c r="Q81" s="117">
        <f t="shared" si="28"/>
        <v>14390.810088562255</v>
      </c>
      <c r="R81" s="117">
        <f t="shared" ref="R81:V81" si="29">R82+R85+R87+R100</f>
        <v>14472.886949851101</v>
      </c>
      <c r="S81" s="117">
        <f t="shared" si="29"/>
        <v>15875.127999315941</v>
      </c>
      <c r="T81" s="117">
        <f t="shared" si="29"/>
        <v>16786.166685960136</v>
      </c>
      <c r="U81" s="117">
        <f t="shared" si="29"/>
        <v>16264.168055194476</v>
      </c>
      <c r="V81" s="117">
        <f t="shared" si="29"/>
        <v>15178.999606725998</v>
      </c>
      <c r="W81" s="117">
        <f t="shared" ref="W81:Y81" si="30">W82+W85+W87+W100</f>
        <v>15835.543937857565</v>
      </c>
      <c r="X81" s="117">
        <f t="shared" si="30"/>
        <v>15022.999604718205</v>
      </c>
      <c r="Y81" s="117">
        <f t="shared" si="30"/>
        <v>14284.210586863121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17214.832238920331</v>
      </c>
      <c r="C82" s="122">
        <f t="shared" si="31"/>
        <v>18736.097427905952</v>
      </c>
      <c r="D82" s="122">
        <f t="shared" si="31"/>
        <v>18045.808399532056</v>
      </c>
      <c r="E82" s="122">
        <f t="shared" si="31"/>
        <v>18741.755594990904</v>
      </c>
      <c r="F82" s="122">
        <f t="shared" si="31"/>
        <v>18199.6790724155</v>
      </c>
      <c r="G82" s="122">
        <f t="shared" si="31"/>
        <v>17914.114882941878</v>
      </c>
      <c r="H82" s="122">
        <f t="shared" si="31"/>
        <v>17714.426331228238</v>
      </c>
      <c r="I82" s="122">
        <f t="shared" si="31"/>
        <v>17164.856085088821</v>
      </c>
      <c r="J82" s="122">
        <f t="shared" si="31"/>
        <v>17092.489656483343</v>
      </c>
      <c r="K82" s="122">
        <f t="shared" si="31"/>
        <v>18977.75584365947</v>
      </c>
      <c r="L82" s="122">
        <f t="shared" si="31"/>
        <v>13678.518725844731</v>
      </c>
      <c r="M82" s="122">
        <f t="shared" si="31"/>
        <v>14508.204117052734</v>
      </c>
      <c r="N82" s="122">
        <f t="shared" si="31"/>
        <v>15456.55287719915</v>
      </c>
      <c r="O82" s="122">
        <f t="shared" si="31"/>
        <v>13571.766701799839</v>
      </c>
      <c r="P82" s="122">
        <f t="shared" si="31"/>
        <v>13497.148737216819</v>
      </c>
      <c r="Q82" s="122">
        <f t="shared" si="31"/>
        <v>11208.339647719391</v>
      </c>
      <c r="R82" s="122">
        <f t="shared" ref="R82:V82" si="32">SUM(R83:R84)</f>
        <v>11211.200453542859</v>
      </c>
      <c r="S82" s="122">
        <f t="shared" si="32"/>
        <v>12591.805913648377</v>
      </c>
      <c r="T82" s="122">
        <f t="shared" si="32"/>
        <v>13374.797118851959</v>
      </c>
      <c r="U82" s="122">
        <f t="shared" si="32"/>
        <v>12991.79692033671</v>
      </c>
      <c r="V82" s="122">
        <f t="shared" si="32"/>
        <v>11974.492972821699</v>
      </c>
      <c r="W82" s="122">
        <f t="shared" ref="W82:Y82" si="33">SUM(W83:W84)</f>
        <v>12457.013453474483</v>
      </c>
      <c r="X82" s="122">
        <f t="shared" si="33"/>
        <v>11830.805849593929</v>
      </c>
      <c r="Y82" s="122">
        <f t="shared" si="33"/>
        <v>11170.185507977014</v>
      </c>
      <c r="DA82" s="130" t="s">
        <v>2319</v>
      </c>
    </row>
    <row r="83" spans="1:105" ht="12" customHeight="1" x14ac:dyDescent="0.25">
      <c r="A83" s="97" t="s">
        <v>199</v>
      </c>
      <c r="B83" s="98">
        <v>17145.889778887737</v>
      </c>
      <c r="C83" s="98">
        <v>18660.979977870931</v>
      </c>
      <c r="D83" s="98">
        <v>17974.160991710301</v>
      </c>
      <c r="E83" s="98">
        <v>18666.863996098211</v>
      </c>
      <c r="F83" s="98">
        <v>18126.891131062574</v>
      </c>
      <c r="G83" s="98">
        <v>17841.607677916822</v>
      </c>
      <c r="H83" s="98">
        <v>17642.610365288689</v>
      </c>
      <c r="I83" s="98">
        <v>17094.887533120658</v>
      </c>
      <c r="J83" s="98">
        <v>17021.399829630045</v>
      </c>
      <c r="K83" s="98">
        <v>18896.916930622971</v>
      </c>
      <c r="L83" s="98">
        <v>13620.992936782353</v>
      </c>
      <c r="M83" s="98">
        <v>14444.896919962162</v>
      </c>
      <c r="N83" s="98">
        <v>15386.946074815321</v>
      </c>
      <c r="O83" s="98">
        <v>13509.058488547909</v>
      </c>
      <c r="P83" s="98">
        <v>13435.043062597995</v>
      </c>
      <c r="Q83" s="98">
        <v>11156.846665835103</v>
      </c>
      <c r="R83" s="98">
        <v>11159.64489553053</v>
      </c>
      <c r="S83" s="98">
        <v>12533.541686166645</v>
      </c>
      <c r="T83" s="98">
        <v>13312.043168237858</v>
      </c>
      <c r="U83" s="98">
        <v>12929.873916055112</v>
      </c>
      <c r="V83" s="98">
        <v>11916.498539666603</v>
      </c>
      <c r="W83" s="98">
        <v>12396.077276129325</v>
      </c>
      <c r="X83" s="98">
        <v>11771.837143693636</v>
      </c>
      <c r="Y83" s="98">
        <v>11112.660042556738</v>
      </c>
      <c r="DA83" s="63" t="s">
        <v>2320</v>
      </c>
    </row>
    <row r="84" spans="1:105" ht="12" customHeight="1" x14ac:dyDescent="0.25">
      <c r="A84" s="97" t="s">
        <v>53</v>
      </c>
      <c r="B84" s="98">
        <v>68.942460032596372</v>
      </c>
      <c r="C84" s="98">
        <v>75.117450035019587</v>
      </c>
      <c r="D84" s="98">
        <v>71.647407821755237</v>
      </c>
      <c r="E84" s="98">
        <v>74.891598892692897</v>
      </c>
      <c r="F84" s="98">
        <v>72.787941352927305</v>
      </c>
      <c r="G84" s="98">
        <v>72.507205025055455</v>
      </c>
      <c r="H84" s="98">
        <v>71.81596593955139</v>
      </c>
      <c r="I84" s="98">
        <v>69.968551968161066</v>
      </c>
      <c r="J84" s="98">
        <v>71.089826853299542</v>
      </c>
      <c r="K84" s="98">
        <v>80.838913036499889</v>
      </c>
      <c r="L84" s="98">
        <v>57.525789062378379</v>
      </c>
      <c r="M84" s="98">
        <v>63.307197090570575</v>
      </c>
      <c r="N84" s="98">
        <v>69.606802383828921</v>
      </c>
      <c r="O84" s="98">
        <v>62.708213251929678</v>
      </c>
      <c r="P84" s="98">
        <v>62.105674618823542</v>
      </c>
      <c r="Q84" s="98">
        <v>51.492981884288895</v>
      </c>
      <c r="R84" s="98">
        <v>51.555558012329016</v>
      </c>
      <c r="S84" s="98">
        <v>58.264227481732036</v>
      </c>
      <c r="T84" s="98">
        <v>62.753950614100546</v>
      </c>
      <c r="U84" s="98">
        <v>61.923004281598402</v>
      </c>
      <c r="V84" s="98">
        <v>57.994433155095578</v>
      </c>
      <c r="W84" s="98">
        <v>60.936177345158747</v>
      </c>
      <c r="X84" s="98">
        <v>58.968705900292903</v>
      </c>
      <c r="Y84" s="98">
        <v>57.525465420275786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6.6558435221807915E-3</v>
      </c>
      <c r="C85" s="122">
        <f t="shared" si="34"/>
        <v>8.392809594042169E-3</v>
      </c>
      <c r="D85" s="122">
        <f t="shared" si="34"/>
        <v>1.1044429649338086E-2</v>
      </c>
      <c r="E85" s="122">
        <f t="shared" si="34"/>
        <v>1.4261076558015983E-2</v>
      </c>
      <c r="F85" s="122">
        <f t="shared" si="34"/>
        <v>2.0924839996194308E-2</v>
      </c>
      <c r="G85" s="122">
        <f t="shared" si="34"/>
        <v>3.2712130460383584E-2</v>
      </c>
      <c r="H85" s="122">
        <f t="shared" si="34"/>
        <v>0.1096124824615993</v>
      </c>
      <c r="I85" s="122">
        <f t="shared" si="34"/>
        <v>0.12411248844458164</v>
      </c>
      <c r="J85" s="122">
        <f t="shared" si="34"/>
        <v>0.16623985966339372</v>
      </c>
      <c r="K85" s="122">
        <f t="shared" si="34"/>
        <v>0.1984469981338032</v>
      </c>
      <c r="L85" s="122">
        <f t="shared" si="34"/>
        <v>0.53821799557443617</v>
      </c>
      <c r="M85" s="122">
        <f t="shared" si="34"/>
        <v>0.29284129752249022</v>
      </c>
      <c r="N85" s="122">
        <f t="shared" si="34"/>
        <v>0.33549218138683956</v>
      </c>
      <c r="O85" s="122">
        <f t="shared" si="34"/>
        <v>0.32148808471836909</v>
      </c>
      <c r="P85" s="122">
        <f t="shared" si="34"/>
        <v>0.46732006849186947</v>
      </c>
      <c r="Q85" s="122">
        <f t="shared" si="34"/>
        <v>0.36746496566674502</v>
      </c>
      <c r="R85" s="122">
        <f t="shared" si="34"/>
        <v>0.4048089484136474</v>
      </c>
      <c r="S85" s="122">
        <f t="shared" si="34"/>
        <v>0.44230593682685621</v>
      </c>
      <c r="T85" s="122">
        <f t="shared" si="34"/>
        <v>0.63700281771166212</v>
      </c>
      <c r="U85" s="122">
        <f t="shared" si="34"/>
        <v>0.50241014382574234</v>
      </c>
      <c r="V85" s="122">
        <f t="shared" si="34"/>
        <v>0.56592084081059002</v>
      </c>
      <c r="W85" s="122">
        <f t="shared" si="34"/>
        <v>1.0584923061226676</v>
      </c>
      <c r="X85" s="122">
        <f t="shared" si="34"/>
        <v>1.1590742368941997</v>
      </c>
      <c r="Y85" s="122">
        <f t="shared" si="34"/>
        <v>1.2238423676185035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6.6558435221807915E-3</v>
      </c>
      <c r="C86" s="98">
        <f>IF(RES_hhdet_fec!C86=0,0,RES_hhdet_fec!C86*1000*11630/RES_hhdet_num!C81)</f>
        <v>8.392809594042169E-3</v>
      </c>
      <c r="D86" s="98">
        <f>IF(RES_hhdet_fec!D86=0,0,RES_hhdet_fec!D86*1000*11630/RES_hhdet_num!D81)</f>
        <v>1.1044429649338086E-2</v>
      </c>
      <c r="E86" s="98">
        <f>IF(RES_hhdet_fec!E86=0,0,RES_hhdet_fec!E86*1000*11630/RES_hhdet_num!E81)</f>
        <v>1.4261076558015983E-2</v>
      </c>
      <c r="F86" s="98">
        <f>IF(RES_hhdet_fec!F86=0,0,RES_hhdet_fec!F86*1000*11630/RES_hhdet_num!F81)</f>
        <v>2.0924839996194308E-2</v>
      </c>
      <c r="G86" s="98">
        <f>IF(RES_hhdet_fec!G86=0,0,RES_hhdet_fec!G86*1000*11630/RES_hhdet_num!G81)</f>
        <v>3.2712130460383584E-2</v>
      </c>
      <c r="H86" s="98">
        <f>IF(RES_hhdet_fec!H86=0,0,RES_hhdet_fec!H86*1000*11630/RES_hhdet_num!H81)</f>
        <v>0.1096124824615993</v>
      </c>
      <c r="I86" s="98">
        <f>IF(RES_hhdet_fec!I86=0,0,RES_hhdet_fec!I86*1000*11630/RES_hhdet_num!I81)</f>
        <v>0.12411248844458164</v>
      </c>
      <c r="J86" s="98">
        <f>IF(RES_hhdet_fec!J86=0,0,RES_hhdet_fec!J86*1000*11630/RES_hhdet_num!J81)</f>
        <v>0.16623985966339372</v>
      </c>
      <c r="K86" s="98">
        <f>IF(RES_hhdet_fec!K86=0,0,RES_hhdet_fec!K86*1000*11630/RES_hhdet_num!K81)</f>
        <v>0.1984469981338032</v>
      </c>
      <c r="L86" s="98">
        <f>IF(RES_hhdet_fec!L86=0,0,RES_hhdet_fec!L86*1000*11630/RES_hhdet_num!L81)</f>
        <v>0.53821799557443617</v>
      </c>
      <c r="M86" s="98">
        <f>IF(RES_hhdet_fec!M86=0,0,RES_hhdet_fec!M86*1000*11630/RES_hhdet_num!M81)</f>
        <v>0.29284129752249022</v>
      </c>
      <c r="N86" s="98">
        <f>IF(RES_hhdet_fec!N86=0,0,RES_hhdet_fec!N86*1000*11630/RES_hhdet_num!N81)</f>
        <v>0.33549218138683956</v>
      </c>
      <c r="O86" s="98">
        <f>IF(RES_hhdet_fec!O86=0,0,RES_hhdet_fec!O86*1000*11630/RES_hhdet_num!O81)</f>
        <v>0.32148808471836909</v>
      </c>
      <c r="P86" s="98">
        <f>IF(RES_hhdet_fec!P86=0,0,RES_hhdet_fec!P86*1000*11630/RES_hhdet_num!P81)</f>
        <v>0.46732006849186947</v>
      </c>
      <c r="Q86" s="98">
        <f>IF(RES_hhdet_fec!Q86=0,0,RES_hhdet_fec!Q86*1000*11630/RES_hhdet_num!Q81)</f>
        <v>0.36746496566674502</v>
      </c>
      <c r="R86" s="98">
        <f>IF(RES_hhdet_fec!R86=0,0,RES_hhdet_fec!R86*1000*11630/RES_hhdet_num!R81)</f>
        <v>0.4048089484136474</v>
      </c>
      <c r="S86" s="98">
        <f>IF(RES_hhdet_fec!S86=0,0,RES_hhdet_fec!S86*1000*11630/RES_hhdet_num!S81)</f>
        <v>0.44230593682685621</v>
      </c>
      <c r="T86" s="98">
        <f>IF(RES_hhdet_fec!T86=0,0,RES_hhdet_fec!T86*1000*11630/RES_hhdet_num!T81)</f>
        <v>0.63700281771166212</v>
      </c>
      <c r="U86" s="98">
        <f>IF(RES_hhdet_fec!U86=0,0,RES_hhdet_fec!U86*1000*11630/RES_hhdet_num!U81)</f>
        <v>0.50241014382574234</v>
      </c>
      <c r="V86" s="98">
        <f>IF(RES_hhdet_fec!V86=0,0,RES_hhdet_fec!V86*1000*11630/RES_hhdet_num!V81)</f>
        <v>0.56592084081059002</v>
      </c>
      <c r="W86" s="98">
        <f>IF(RES_hhdet_fec!W86=0,0,RES_hhdet_fec!W86*1000*11630/RES_hhdet_num!W81)</f>
        <v>1.0584923061226676</v>
      </c>
      <c r="X86" s="98">
        <f>IF(RES_hhdet_fec!X86=0,0,RES_hhdet_fec!X86*1000*11630/RES_hhdet_num!X81)</f>
        <v>1.1590742368941997</v>
      </c>
      <c r="Y86" s="98">
        <f>IF(RES_hhdet_fec!Y86=0,0,RES_hhdet_fec!Y86*1000*11630/RES_hhdet_num!Y81)</f>
        <v>1.2238423676185035</v>
      </c>
      <c r="DA86" s="63" t="s">
        <v>2323</v>
      </c>
    </row>
    <row r="87" spans="1:105" ht="12" customHeight="1" x14ac:dyDescent="0.25">
      <c r="A87" s="121" t="s">
        <v>55</v>
      </c>
      <c r="B87" s="122">
        <v>2976.1029006983422</v>
      </c>
      <c r="C87" s="122">
        <v>2967.8823747085353</v>
      </c>
      <c r="D87" s="122">
        <v>2901.0080545815417</v>
      </c>
      <c r="E87" s="122">
        <v>2875.6132802667066</v>
      </c>
      <c r="F87" s="122">
        <v>2762.2645658806937</v>
      </c>
      <c r="G87" s="122">
        <v>2855.4955946723117</v>
      </c>
      <c r="H87" s="122">
        <v>2831.5443541059453</v>
      </c>
      <c r="I87" s="122">
        <v>2761.0576939213097</v>
      </c>
      <c r="J87" s="122">
        <v>2894.0567810710199</v>
      </c>
      <c r="K87" s="122">
        <v>2998.4456496198959</v>
      </c>
      <c r="L87" s="122">
        <v>2830.8550820842042</v>
      </c>
      <c r="M87" s="122">
        <v>2728.7868016762573</v>
      </c>
      <c r="N87" s="122">
        <v>2862.1708266228593</v>
      </c>
      <c r="O87" s="122">
        <v>2624.9302653901977</v>
      </c>
      <c r="P87" s="122">
        <v>2577.0982620658606</v>
      </c>
      <c r="Q87" s="122">
        <v>2380.7182810938052</v>
      </c>
      <c r="R87" s="122">
        <v>2459.7400019554507</v>
      </c>
      <c r="S87" s="122">
        <v>2451.8730390902433</v>
      </c>
      <c r="T87" s="122">
        <v>2549.6461318347979</v>
      </c>
      <c r="U87" s="122">
        <v>2441.2464622122848</v>
      </c>
      <c r="V87" s="122">
        <v>2425.249285825571</v>
      </c>
      <c r="W87" s="122">
        <v>2553.4494290658408</v>
      </c>
      <c r="X87" s="122">
        <v>2374.1423378855948</v>
      </c>
      <c r="Y87" s="122">
        <v>2240.4326453809967</v>
      </c>
      <c r="DA87" s="130" t="s">
        <v>2324</v>
      </c>
    </row>
    <row r="88" spans="1:105" ht="12" customHeight="1" x14ac:dyDescent="0.25">
      <c r="A88" s="97" t="s">
        <v>132</v>
      </c>
      <c r="B88" s="98">
        <v>3038.4590632762297</v>
      </c>
      <c r="C88" s="98">
        <v>3053.8781647159763</v>
      </c>
      <c r="D88" s="98">
        <v>3007.9100232369547</v>
      </c>
      <c r="E88" s="98">
        <v>2978.5461077607265</v>
      </c>
      <c r="F88" s="98">
        <v>2930.1834692654747</v>
      </c>
      <c r="G88" s="98">
        <v>3079.3879626903608</v>
      </c>
      <c r="H88" s="98">
        <v>2990.8291339331267</v>
      </c>
      <c r="I88" s="98">
        <v>2897.3413438030248</v>
      </c>
      <c r="J88" s="98">
        <v>2700.9624257915816</v>
      </c>
      <c r="K88" s="98">
        <v>3026.6351957163097</v>
      </c>
      <c r="L88" s="98">
        <v>2843.6452380184796</v>
      </c>
      <c r="M88" s="98">
        <v>2838.943984165996</v>
      </c>
      <c r="N88" s="98">
        <v>2982.9016527738008</v>
      </c>
      <c r="O88" s="98">
        <v>2593.5738858688433</v>
      </c>
      <c r="P88" s="98">
        <v>2653.5330172946378</v>
      </c>
      <c r="Q88" s="98">
        <v>2240.4866447127647</v>
      </c>
      <c r="R88" s="98">
        <v>2264.5316997176683</v>
      </c>
      <c r="S88" s="98">
        <v>2522.6665825974378</v>
      </c>
      <c r="T88" s="98">
        <v>2598.8402452359519</v>
      </c>
      <c r="U88" s="98">
        <v>2498.2191895928081</v>
      </c>
      <c r="V88" s="98">
        <v>2359.9557393586947</v>
      </c>
      <c r="W88" s="98">
        <v>2503.217943889209</v>
      </c>
      <c r="X88" s="98">
        <v>2393.8630393048375</v>
      </c>
      <c r="Y88" s="98">
        <v>2258.2692508466093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2328</v>
      </c>
    </row>
    <row r="92" spans="1:105" ht="12" customHeight="1" x14ac:dyDescent="0.25">
      <c r="A92" s="106" t="s">
        <v>124</v>
      </c>
      <c r="B92" s="101">
        <v>2681.1691450869043</v>
      </c>
      <c r="C92" s="101">
        <v>2323.0957900514177</v>
      </c>
      <c r="D92" s="101">
        <v>2328.5392216864434</v>
      </c>
      <c r="E92" s="101">
        <v>2456.513479104131</v>
      </c>
      <c r="F92" s="101">
        <v>2434.7264602162281</v>
      </c>
      <c r="G92" s="101">
        <v>2625.6009268304401</v>
      </c>
      <c r="H92" s="101">
        <v>2781.0469199414251</v>
      </c>
      <c r="I92" s="101">
        <v>2631.7669008811149</v>
      </c>
      <c r="J92" s="101">
        <v>2906.7243137814967</v>
      </c>
      <c r="K92" s="101">
        <v>2847.9881423046404</v>
      </c>
      <c r="L92" s="101">
        <v>2265.5631608734752</v>
      </c>
      <c r="M92" s="101">
        <v>2833.260866168574</v>
      </c>
      <c r="N92" s="101">
        <v>2836.2244550914311</v>
      </c>
      <c r="O92" s="101">
        <v>2735.2426618761174</v>
      </c>
      <c r="P92" s="101">
        <v>2917.7639190193595</v>
      </c>
      <c r="Q92" s="101">
        <v>2382.7505044388126</v>
      </c>
      <c r="R92" s="101">
        <v>2491.6756058629567</v>
      </c>
      <c r="S92" s="101">
        <v>2608.8256524274934</v>
      </c>
      <c r="T92" s="101">
        <v>2325.3419346194473</v>
      </c>
      <c r="U92" s="101">
        <v>2164.3884823201979</v>
      </c>
      <c r="V92" s="101">
        <v>2240.794148967424</v>
      </c>
      <c r="W92" s="101">
        <v>2064.0232286775881</v>
      </c>
      <c r="X92" s="101">
        <v>1839.1624171348315</v>
      </c>
      <c r="Y92" s="101">
        <v>2291.2267394873688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2128.7560578890289</v>
      </c>
      <c r="C96" s="101">
        <v>2109.4069836087356</v>
      </c>
      <c r="D96" s="101">
        <v>2164.5693415163755</v>
      </c>
      <c r="E96" s="101">
        <v>2334.3398184317462</v>
      </c>
      <c r="F96" s="101">
        <v>2066.3763290103307</v>
      </c>
      <c r="G96" s="101">
        <v>2133.0602910214325</v>
      </c>
      <c r="H96" s="101">
        <v>2412.8200732829023</v>
      </c>
      <c r="I96" s="101">
        <v>2433.7920191428116</v>
      </c>
      <c r="J96" s="101">
        <v>3346.4536093057491</v>
      </c>
      <c r="K96" s="101">
        <v>2936.1666352121297</v>
      </c>
      <c r="L96" s="101">
        <v>2815.0988755336944</v>
      </c>
      <c r="M96" s="101">
        <v>2379.1251975620039</v>
      </c>
      <c r="N96" s="101">
        <v>2460.0750451418571</v>
      </c>
      <c r="O96" s="101">
        <v>2730.0018899957267</v>
      </c>
      <c r="P96" s="101">
        <v>2332.7292734649318</v>
      </c>
      <c r="Q96" s="101">
        <v>2784.376004844697</v>
      </c>
      <c r="R96" s="101">
        <v>2998.4908323060522</v>
      </c>
      <c r="S96" s="101">
        <v>2245.9985479362049</v>
      </c>
      <c r="T96" s="101">
        <v>2397.2178843835763</v>
      </c>
      <c r="U96" s="101">
        <v>2258.0971130647131</v>
      </c>
      <c r="V96" s="101">
        <v>2627.3163984685102</v>
      </c>
      <c r="W96" s="101">
        <v>2709.4156092784674</v>
      </c>
      <c r="X96" s="101">
        <v>2338.7544405569233</v>
      </c>
      <c r="Y96" s="101">
        <v>2188.2772314832655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2336</v>
      </c>
    </row>
    <row r="100" spans="1:105" ht="12" customHeight="1" x14ac:dyDescent="0.25">
      <c r="A100" s="121" t="s">
        <v>54</v>
      </c>
      <c r="B100" s="122">
        <v>781.2277465042913</v>
      </c>
      <c r="C100" s="122">
        <v>780.60887252631323</v>
      </c>
      <c r="D100" s="122">
        <v>848.83016212148027</v>
      </c>
      <c r="E100" s="122">
        <v>926.1337620981775</v>
      </c>
      <c r="F100" s="122">
        <v>1004.727614090522</v>
      </c>
      <c r="G100" s="122">
        <v>951.68465500574075</v>
      </c>
      <c r="H100" s="122">
        <v>971.73805878982466</v>
      </c>
      <c r="I100" s="122">
        <v>952.71346742073627</v>
      </c>
      <c r="J100" s="122">
        <v>929.69672937343466</v>
      </c>
      <c r="K100" s="122">
        <v>1018.1745575561159</v>
      </c>
      <c r="L100" s="122">
        <v>962.45738988968958</v>
      </c>
      <c r="M100" s="122">
        <v>967.80522099220616</v>
      </c>
      <c r="N100" s="122">
        <v>1022.6610591728894</v>
      </c>
      <c r="O100" s="122">
        <v>927.12975049058173</v>
      </c>
      <c r="P100" s="122">
        <v>931.90283826115353</v>
      </c>
      <c r="Q100" s="122">
        <v>801.38469478339414</v>
      </c>
      <c r="R100" s="122">
        <v>801.54168540437968</v>
      </c>
      <c r="S100" s="122">
        <v>831.00674064049235</v>
      </c>
      <c r="T100" s="122">
        <v>861.08643245566827</v>
      </c>
      <c r="U100" s="122">
        <v>830.62226250165486</v>
      </c>
      <c r="V100" s="122">
        <v>778.69142723791708</v>
      </c>
      <c r="W100" s="122">
        <v>824.02256301111834</v>
      </c>
      <c r="X100" s="122">
        <v>816.89234300178759</v>
      </c>
      <c r="Y100" s="122">
        <v>872.36859113749108</v>
      </c>
      <c r="DA100" s="130" t="s">
        <v>2337</v>
      </c>
    </row>
    <row r="101" spans="1:105" ht="12" customHeight="1" x14ac:dyDescent="0.25">
      <c r="A101" s="97" t="s">
        <v>202</v>
      </c>
      <c r="B101" s="98">
        <v>781.76385588169342</v>
      </c>
      <c r="C101" s="98">
        <v>781.61469639701374</v>
      </c>
      <c r="D101" s="98">
        <v>850.6199476589311</v>
      </c>
      <c r="E101" s="98">
        <v>929.75205327481603</v>
      </c>
      <c r="F101" s="98">
        <v>1015.1051625333696</v>
      </c>
      <c r="G101" s="98">
        <v>960.48328262853374</v>
      </c>
      <c r="H101" s="98">
        <v>982.00614017896851</v>
      </c>
      <c r="I101" s="98">
        <v>983.37399672007871</v>
      </c>
      <c r="J101" s="98">
        <v>929.72817901671033</v>
      </c>
      <c r="K101" s="98">
        <v>1052.4273291102136</v>
      </c>
      <c r="L101" s="98">
        <v>970.31729928480092</v>
      </c>
      <c r="M101" s="98">
        <v>986.64176201758721</v>
      </c>
      <c r="N101" s="98">
        <v>1047.7147722133316</v>
      </c>
      <c r="O101" s="98">
        <v>941.76264352621433</v>
      </c>
      <c r="P101" s="98">
        <v>950.93829408925353</v>
      </c>
      <c r="Q101" s="98">
        <v>811.89950793762387</v>
      </c>
      <c r="R101" s="98">
        <v>803.79409905206603</v>
      </c>
      <c r="S101" s="98">
        <v>850.64406373624945</v>
      </c>
      <c r="T101" s="98">
        <v>884.37943832633505</v>
      </c>
      <c r="U101" s="98">
        <v>854.62350329049764</v>
      </c>
      <c r="V101" s="98">
        <v>789.62907970078618</v>
      </c>
      <c r="W101" s="98">
        <v>843.69022252727132</v>
      </c>
      <c r="X101" s="98">
        <v>849.54356326541188</v>
      </c>
      <c r="Y101" s="98">
        <v>881.03276320950317</v>
      </c>
      <c r="DA101" s="63" t="s">
        <v>2338</v>
      </c>
    </row>
    <row r="102" spans="1:105" ht="12" customHeight="1" x14ac:dyDescent="0.25">
      <c r="A102" s="97" t="s">
        <v>50</v>
      </c>
      <c r="B102" s="98">
        <v>771.66795922862195</v>
      </c>
      <c r="C102" s="98">
        <v>765.69849262602543</v>
      </c>
      <c r="D102" s="98">
        <v>826.37980091739291</v>
      </c>
      <c r="E102" s="98">
        <v>863.82981098580001</v>
      </c>
      <c r="F102" s="98">
        <v>929.22327748578823</v>
      </c>
      <c r="G102" s="98">
        <v>970.0587169155516</v>
      </c>
      <c r="H102" s="98">
        <v>1009.7885823375788</v>
      </c>
      <c r="I102" s="98">
        <v>928.08016634453531</v>
      </c>
      <c r="J102" s="98">
        <v>962.28767960212156</v>
      </c>
      <c r="K102" s="98">
        <v>896.10571850961503</v>
      </c>
      <c r="L102" s="98">
        <v>900.8294021701854</v>
      </c>
      <c r="M102" s="98">
        <v>936.15729057215253</v>
      </c>
      <c r="N102" s="98">
        <v>941.95711119816121</v>
      </c>
      <c r="O102" s="98">
        <v>918.97840086522342</v>
      </c>
      <c r="P102" s="98">
        <v>996.38810885377973</v>
      </c>
      <c r="Q102" s="98">
        <v>798.04533551258703</v>
      </c>
      <c r="R102" s="98">
        <v>831.0075441743254</v>
      </c>
      <c r="S102" s="98">
        <v>943.29475098026273</v>
      </c>
      <c r="T102" s="98">
        <v>797.6052910142555</v>
      </c>
      <c r="U102" s="98">
        <v>742.97308880227615</v>
      </c>
      <c r="V102" s="98">
        <v>771.89387692328523</v>
      </c>
      <c r="W102" s="98">
        <v>753.57570703344516</v>
      </c>
      <c r="X102" s="98">
        <v>720.49158985731583</v>
      </c>
      <c r="Y102" s="98">
        <v>970.73737826873014</v>
      </c>
      <c r="DA102" s="63" t="s">
        <v>2339</v>
      </c>
    </row>
    <row r="103" spans="1:105" ht="12" customHeight="1" x14ac:dyDescent="0.25">
      <c r="A103" s="109" t="s">
        <v>120</v>
      </c>
      <c r="B103" s="33">
        <v>561.13750725954503</v>
      </c>
      <c r="C103" s="33">
        <v>595.05471635969502</v>
      </c>
      <c r="D103" s="33">
        <v>669.69983693869744</v>
      </c>
      <c r="E103" s="33">
        <v>732.04089793576566</v>
      </c>
      <c r="F103" s="33">
        <v>693.59361720310426</v>
      </c>
      <c r="G103" s="33">
        <v>695.47777323112962</v>
      </c>
      <c r="H103" s="33">
        <v>764.70031454248658</v>
      </c>
      <c r="I103" s="33">
        <v>688.80118310019486</v>
      </c>
      <c r="J103" s="33">
        <v>887.17649803903339</v>
      </c>
      <c r="K103" s="33">
        <v>793.98982298333181</v>
      </c>
      <c r="L103" s="33">
        <v>944.13626660284717</v>
      </c>
      <c r="M103" s="33">
        <v>708.2176860437454</v>
      </c>
      <c r="N103" s="33">
        <v>705.10057824369835</v>
      </c>
      <c r="O103" s="33">
        <v>737.03861644281608</v>
      </c>
      <c r="P103" s="33">
        <v>624.01026490156903</v>
      </c>
      <c r="Q103" s="33">
        <v>702.74656911267698</v>
      </c>
      <c r="R103" s="33">
        <v>749.20346811727848</v>
      </c>
      <c r="S103" s="33">
        <v>502.04249143428325</v>
      </c>
      <c r="T103" s="33">
        <v>527.45023483512591</v>
      </c>
      <c r="U103" s="33">
        <v>474.6754409780055</v>
      </c>
      <c r="V103" s="33">
        <v>593.90065275073891</v>
      </c>
      <c r="W103" s="33">
        <v>608.89522440239398</v>
      </c>
      <c r="X103" s="33">
        <v>575.13306938142512</v>
      </c>
      <c r="Y103" s="33">
        <v>592.90749631865992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12673.523394319869</v>
      </c>
      <c r="C124" s="117">
        <f t="shared" si="42"/>
        <v>13615.164784937326</v>
      </c>
      <c r="D124" s="117">
        <f t="shared" si="42"/>
        <v>13979.037677908322</v>
      </c>
      <c r="E124" s="117">
        <f t="shared" si="42"/>
        <v>14653.385273459873</v>
      </c>
      <c r="F124" s="117">
        <f t="shared" si="42"/>
        <v>13924.717606468879</v>
      </c>
      <c r="G124" s="117">
        <f t="shared" si="42"/>
        <v>14534.371708232697</v>
      </c>
      <c r="H124" s="117">
        <f t="shared" si="42"/>
        <v>14694.176571783701</v>
      </c>
      <c r="I124" s="117">
        <f t="shared" si="42"/>
        <v>14708.477325297812</v>
      </c>
      <c r="J124" s="117">
        <f t="shared" si="42"/>
        <v>14295.528445796026</v>
      </c>
      <c r="K124" s="117">
        <f t="shared" si="42"/>
        <v>13896.3392534179</v>
      </c>
      <c r="L124" s="117">
        <f t="shared" si="42"/>
        <v>15502.521571506781</v>
      </c>
      <c r="M124" s="117">
        <f t="shared" si="42"/>
        <v>13462.253685336222</v>
      </c>
      <c r="N124" s="117">
        <f t="shared" si="42"/>
        <v>14282.020673508689</v>
      </c>
      <c r="O124" s="117">
        <f t="shared" si="42"/>
        <v>13749.397205871286</v>
      </c>
      <c r="P124" s="117">
        <f t="shared" si="42"/>
        <v>12947.089516075586</v>
      </c>
      <c r="Q124" s="117">
        <f t="shared" si="42"/>
        <v>12792.290207115058</v>
      </c>
      <c r="R124" s="117">
        <f t="shared" ref="R124:V124" si="43">R125+R128+R130+R139</f>
        <v>13997.387549073217</v>
      </c>
      <c r="S124" s="117">
        <f t="shared" si="43"/>
        <v>13509.388602862844</v>
      </c>
      <c r="T124" s="117">
        <f t="shared" si="43"/>
        <v>13225.84990816706</v>
      </c>
      <c r="U124" s="117">
        <f t="shared" si="43"/>
        <v>12642.590748040246</v>
      </c>
      <c r="V124" s="117">
        <f t="shared" si="43"/>
        <v>12287.229338211306</v>
      </c>
      <c r="W124" s="117">
        <f t="shared" ref="W124:Y124" si="44">W125+W128+W130+W139</f>
        <v>14229.31354890092</v>
      </c>
      <c r="X124" s="117">
        <f t="shared" si="44"/>
        <v>12578.307422004669</v>
      </c>
      <c r="Y124" s="117">
        <f t="shared" si="44"/>
        <v>12127.400796675103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10147.033765325818</v>
      </c>
      <c r="C125" s="122">
        <f t="shared" si="45"/>
        <v>11100.852630573499</v>
      </c>
      <c r="D125" s="122">
        <f t="shared" si="45"/>
        <v>11339.319579597315</v>
      </c>
      <c r="E125" s="122">
        <f t="shared" si="45"/>
        <v>11941.599170552914</v>
      </c>
      <c r="F125" s="122">
        <f t="shared" si="45"/>
        <v>11331.271837266506</v>
      </c>
      <c r="G125" s="122">
        <f t="shared" si="45"/>
        <v>11800.265076893867</v>
      </c>
      <c r="H125" s="122">
        <f t="shared" si="45"/>
        <v>11798.221277831453</v>
      </c>
      <c r="I125" s="122">
        <f t="shared" si="45"/>
        <v>11848.78913500232</v>
      </c>
      <c r="J125" s="122">
        <f t="shared" si="45"/>
        <v>11176.996820245617</v>
      </c>
      <c r="K125" s="122">
        <f t="shared" si="45"/>
        <v>11039.863534619457</v>
      </c>
      <c r="L125" s="122">
        <f t="shared" si="45"/>
        <v>12265.316280071343</v>
      </c>
      <c r="M125" s="122">
        <f t="shared" si="45"/>
        <v>10510.864830942721</v>
      </c>
      <c r="N125" s="122">
        <f t="shared" si="45"/>
        <v>11248.659172240152</v>
      </c>
      <c r="O125" s="122">
        <f t="shared" si="45"/>
        <v>10724.018052006475</v>
      </c>
      <c r="P125" s="122">
        <f t="shared" si="45"/>
        <v>10152.683440734514</v>
      </c>
      <c r="Q125" s="122">
        <f t="shared" si="45"/>
        <v>9962.8222646871454</v>
      </c>
      <c r="R125" s="122">
        <f t="shared" ref="R125:V125" si="46">SUM(R126:R127)</f>
        <v>10892.776585774427</v>
      </c>
      <c r="S125" s="122">
        <f t="shared" si="46"/>
        <v>10735.420410586883</v>
      </c>
      <c r="T125" s="122">
        <f t="shared" si="46"/>
        <v>10503.810310432604</v>
      </c>
      <c r="U125" s="122">
        <f t="shared" si="46"/>
        <v>10036.337098842054</v>
      </c>
      <c r="V125" s="122">
        <f t="shared" si="46"/>
        <v>9490.7988861703507</v>
      </c>
      <c r="W125" s="122">
        <f t="shared" ref="W125:Y125" si="47">SUM(W126:W127)</f>
        <v>11100.500609076178</v>
      </c>
      <c r="X125" s="122">
        <f t="shared" si="47"/>
        <v>9837.2613807009729</v>
      </c>
      <c r="Y125" s="122">
        <f t="shared" si="47"/>
        <v>9364.3013885202308</v>
      </c>
      <c r="DA125" s="130" t="s">
        <v>2360</v>
      </c>
    </row>
    <row r="126" spans="1:105" ht="12" customHeight="1" x14ac:dyDescent="0.25">
      <c r="A126" s="97" t="s">
        <v>198</v>
      </c>
      <c r="B126" s="98">
        <v>10112.397951298484</v>
      </c>
      <c r="C126" s="98">
        <v>11063.522195848049</v>
      </c>
      <c r="D126" s="98">
        <v>11302.306766549895</v>
      </c>
      <c r="E126" s="98">
        <v>11903.22793284715</v>
      </c>
      <c r="F126" s="98">
        <v>11295.728203980714</v>
      </c>
      <c r="G126" s="98">
        <v>11763.639995204479</v>
      </c>
      <c r="H126" s="98">
        <v>11762.154716989231</v>
      </c>
      <c r="I126" s="98">
        <v>11813.166044441577</v>
      </c>
      <c r="J126" s="98">
        <v>11143.437908200431</v>
      </c>
      <c r="K126" s="98">
        <v>11006.637537874329</v>
      </c>
      <c r="L126" s="98">
        <v>12229.707228465822</v>
      </c>
      <c r="M126" s="98">
        <v>10479.934741651714</v>
      </c>
      <c r="N126" s="98">
        <v>11215.464613301612</v>
      </c>
      <c r="O126" s="98">
        <v>10692.317059558345</v>
      </c>
      <c r="P126" s="98">
        <v>10122.900633047317</v>
      </c>
      <c r="Q126" s="98">
        <v>9933.8193601412568</v>
      </c>
      <c r="R126" s="98">
        <v>10861.233089305435</v>
      </c>
      <c r="S126" s="98">
        <v>10704.399256703669</v>
      </c>
      <c r="T126" s="98">
        <v>10473.355420510188</v>
      </c>
      <c r="U126" s="98">
        <v>10006.981555072716</v>
      </c>
      <c r="V126" s="98">
        <v>9462.8117730815538</v>
      </c>
      <c r="W126" s="98">
        <v>11067.588957466585</v>
      </c>
      <c r="X126" s="98">
        <v>9807.7508256880701</v>
      </c>
      <c r="Y126" s="98">
        <v>9335.5165139496639</v>
      </c>
      <c r="DA126" s="63" t="s">
        <v>2361</v>
      </c>
    </row>
    <row r="127" spans="1:105" ht="12" customHeight="1" x14ac:dyDescent="0.25">
      <c r="A127" s="97" t="s">
        <v>53</v>
      </c>
      <c r="B127" s="98">
        <v>34.635814027332685</v>
      </c>
      <c r="C127" s="98">
        <v>37.330434725451468</v>
      </c>
      <c r="D127" s="98">
        <v>37.012813047421126</v>
      </c>
      <c r="E127" s="98">
        <v>38.371237705764266</v>
      </c>
      <c r="F127" s="98">
        <v>35.543633285791621</v>
      </c>
      <c r="G127" s="98">
        <v>36.625081689388139</v>
      </c>
      <c r="H127" s="98">
        <v>36.06656084222174</v>
      </c>
      <c r="I127" s="98">
        <v>35.62309056074335</v>
      </c>
      <c r="J127" s="98">
        <v>33.558912045186666</v>
      </c>
      <c r="K127" s="98">
        <v>33.22599674512788</v>
      </c>
      <c r="L127" s="98">
        <v>35.609051605520399</v>
      </c>
      <c r="M127" s="98">
        <v>30.930089291007516</v>
      </c>
      <c r="N127" s="98">
        <v>33.194558938540247</v>
      </c>
      <c r="O127" s="98">
        <v>31.700992448130368</v>
      </c>
      <c r="P127" s="98">
        <v>29.782807687197241</v>
      </c>
      <c r="Q127" s="98">
        <v>29.002904545889329</v>
      </c>
      <c r="R127" s="98">
        <v>31.543496468992579</v>
      </c>
      <c r="S127" s="98">
        <v>31.021153883213415</v>
      </c>
      <c r="T127" s="98">
        <v>30.454889922416204</v>
      </c>
      <c r="U127" s="98">
        <v>29.355543769336943</v>
      </c>
      <c r="V127" s="98">
        <v>27.987113088796661</v>
      </c>
      <c r="W127" s="98">
        <v>32.911651609592866</v>
      </c>
      <c r="X127" s="98">
        <v>29.510555012903552</v>
      </c>
      <c r="Y127" s="98">
        <v>28.784874570566576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6.6297431642302097E-3</v>
      </c>
      <c r="C128" s="122">
        <f t="shared" si="48"/>
        <v>8.3782822514217471E-3</v>
      </c>
      <c r="D128" s="122">
        <f t="shared" si="48"/>
        <v>1.0952426390817546E-2</v>
      </c>
      <c r="E128" s="122">
        <f t="shared" si="48"/>
        <v>1.2878398371169806E-2</v>
      </c>
      <c r="F128" s="122">
        <f t="shared" si="48"/>
        <v>1.6229122571691859E-2</v>
      </c>
      <c r="G128" s="122">
        <f t="shared" si="48"/>
        <v>2.3172562955590267E-2</v>
      </c>
      <c r="H128" s="122">
        <f t="shared" si="48"/>
        <v>8.0933723306010591E-2</v>
      </c>
      <c r="I128" s="122">
        <f t="shared" si="48"/>
        <v>9.6573087506644353E-2</v>
      </c>
      <c r="J128" s="122">
        <f t="shared" si="48"/>
        <v>0.14084492865193313</v>
      </c>
      <c r="K128" s="122">
        <f t="shared" si="48"/>
        <v>0.18112509203329613</v>
      </c>
      <c r="L128" s="122">
        <f t="shared" si="48"/>
        <v>0.52574775677369179</v>
      </c>
      <c r="M128" s="122">
        <f t="shared" si="48"/>
        <v>0.30702020637856814</v>
      </c>
      <c r="N128" s="122">
        <f t="shared" si="48"/>
        <v>0.37035106794187733</v>
      </c>
      <c r="O128" s="122">
        <f t="shared" si="48"/>
        <v>0.37188053474043592</v>
      </c>
      <c r="P128" s="122">
        <f t="shared" si="48"/>
        <v>0.54924908481370627</v>
      </c>
      <c r="Q128" s="122">
        <f t="shared" si="48"/>
        <v>0.43603625412265606</v>
      </c>
      <c r="R128" s="122">
        <f t="shared" si="48"/>
        <v>0.45917777020643674</v>
      </c>
      <c r="S128" s="122">
        <f t="shared" si="48"/>
        <v>0.46162183255343531</v>
      </c>
      <c r="T128" s="122">
        <f t="shared" si="48"/>
        <v>0.64809774399579545</v>
      </c>
      <c r="U128" s="122">
        <f t="shared" si="48"/>
        <v>0.48845338105445635</v>
      </c>
      <c r="V128" s="122">
        <f t="shared" si="48"/>
        <v>0.54620660532680876</v>
      </c>
      <c r="W128" s="122">
        <f t="shared" si="48"/>
        <v>1.0193782274597911</v>
      </c>
      <c r="X128" s="122">
        <f t="shared" si="48"/>
        <v>1.1494192630385107</v>
      </c>
      <c r="Y128" s="122">
        <f t="shared" si="48"/>
        <v>1.2938468855040006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6.6297431642302097E-3</v>
      </c>
      <c r="C129" s="98">
        <f>IF(RES_hhdet_fec!C129=0,0,RES_hhdet_fec!C129*1000*11630/RES_hhdet_num!C124)</f>
        <v>8.3782822514217471E-3</v>
      </c>
      <c r="D129" s="98">
        <f>IF(RES_hhdet_fec!D129=0,0,RES_hhdet_fec!D129*1000*11630/RES_hhdet_num!D124)</f>
        <v>1.0952426390817546E-2</v>
      </c>
      <c r="E129" s="98">
        <f>IF(RES_hhdet_fec!E129=0,0,RES_hhdet_fec!E129*1000*11630/RES_hhdet_num!E124)</f>
        <v>1.2878398371169806E-2</v>
      </c>
      <c r="F129" s="98">
        <f>IF(RES_hhdet_fec!F129=0,0,RES_hhdet_fec!F129*1000*11630/RES_hhdet_num!F124)</f>
        <v>1.6229122571691859E-2</v>
      </c>
      <c r="G129" s="98">
        <f>IF(RES_hhdet_fec!G129=0,0,RES_hhdet_fec!G129*1000*11630/RES_hhdet_num!G124)</f>
        <v>2.3172562955590267E-2</v>
      </c>
      <c r="H129" s="98">
        <f>IF(RES_hhdet_fec!H129=0,0,RES_hhdet_fec!H129*1000*11630/RES_hhdet_num!H124)</f>
        <v>8.0933723306010591E-2</v>
      </c>
      <c r="I129" s="98">
        <f>IF(RES_hhdet_fec!I129=0,0,RES_hhdet_fec!I129*1000*11630/RES_hhdet_num!I124)</f>
        <v>9.6573087506644353E-2</v>
      </c>
      <c r="J129" s="98">
        <f>IF(RES_hhdet_fec!J129=0,0,RES_hhdet_fec!J129*1000*11630/RES_hhdet_num!J124)</f>
        <v>0.14084492865193313</v>
      </c>
      <c r="K129" s="98">
        <f>IF(RES_hhdet_fec!K129=0,0,RES_hhdet_fec!K129*1000*11630/RES_hhdet_num!K124)</f>
        <v>0.18112509203329613</v>
      </c>
      <c r="L129" s="98">
        <f>IF(RES_hhdet_fec!L129=0,0,RES_hhdet_fec!L129*1000*11630/RES_hhdet_num!L124)</f>
        <v>0.52574775677369179</v>
      </c>
      <c r="M129" s="98">
        <f>IF(RES_hhdet_fec!M129=0,0,RES_hhdet_fec!M129*1000*11630/RES_hhdet_num!M124)</f>
        <v>0.30702020637856814</v>
      </c>
      <c r="N129" s="98">
        <f>IF(RES_hhdet_fec!N129=0,0,RES_hhdet_fec!N129*1000*11630/RES_hhdet_num!N124)</f>
        <v>0.37035106794187733</v>
      </c>
      <c r="O129" s="98">
        <f>IF(RES_hhdet_fec!O129=0,0,RES_hhdet_fec!O129*1000*11630/RES_hhdet_num!O124)</f>
        <v>0.37188053474043592</v>
      </c>
      <c r="P129" s="98">
        <f>IF(RES_hhdet_fec!P129=0,0,RES_hhdet_fec!P129*1000*11630/RES_hhdet_num!P124)</f>
        <v>0.54924908481370627</v>
      </c>
      <c r="Q129" s="98">
        <f>IF(RES_hhdet_fec!Q129=0,0,RES_hhdet_fec!Q129*1000*11630/RES_hhdet_num!Q124)</f>
        <v>0.43603625412265606</v>
      </c>
      <c r="R129" s="98">
        <f>IF(RES_hhdet_fec!R129=0,0,RES_hhdet_fec!R129*1000*11630/RES_hhdet_num!R124)</f>
        <v>0.45917777020643674</v>
      </c>
      <c r="S129" s="98">
        <f>IF(RES_hhdet_fec!S129=0,0,RES_hhdet_fec!S129*1000*11630/RES_hhdet_num!S124)</f>
        <v>0.46162183255343531</v>
      </c>
      <c r="T129" s="98">
        <f>IF(RES_hhdet_fec!T129=0,0,RES_hhdet_fec!T129*1000*11630/RES_hhdet_num!T124)</f>
        <v>0.64809774399579545</v>
      </c>
      <c r="U129" s="98">
        <f>IF(RES_hhdet_fec!U129=0,0,RES_hhdet_fec!U129*1000*11630/RES_hhdet_num!U124)</f>
        <v>0.48845338105445635</v>
      </c>
      <c r="V129" s="98">
        <f>IF(RES_hhdet_fec!V129=0,0,RES_hhdet_fec!V129*1000*11630/RES_hhdet_num!V124)</f>
        <v>0.54620660532680876</v>
      </c>
      <c r="W129" s="98">
        <f>IF(RES_hhdet_fec!W129=0,0,RES_hhdet_fec!W129*1000*11630/RES_hhdet_num!W124)</f>
        <v>1.0193782274597911</v>
      </c>
      <c r="X129" s="98">
        <f>IF(RES_hhdet_fec!X129=0,0,RES_hhdet_fec!X129*1000*11630/RES_hhdet_num!X124)</f>
        <v>1.1494192630385107</v>
      </c>
      <c r="Y129" s="98">
        <f>IF(RES_hhdet_fec!Y129=0,0,RES_hhdet_fec!Y129*1000*11630/RES_hhdet_num!Y124)</f>
        <v>1.2938468855040006</v>
      </c>
      <c r="DA129" s="63" t="s">
        <v>2364</v>
      </c>
    </row>
    <row r="130" spans="1:105" ht="12" customHeight="1" x14ac:dyDescent="0.25">
      <c r="A130" s="121" t="s">
        <v>55</v>
      </c>
      <c r="B130" s="122">
        <v>1795.6178918543731</v>
      </c>
      <c r="C130" s="122">
        <v>1783.3570854860716</v>
      </c>
      <c r="D130" s="122">
        <v>1848.7916003250059</v>
      </c>
      <c r="E130" s="122">
        <v>1880.1371154496087</v>
      </c>
      <c r="F130" s="122">
        <v>1728.7703546150674</v>
      </c>
      <c r="G130" s="122">
        <v>1847.431457514107</v>
      </c>
      <c r="H130" s="122">
        <v>1972.3409726239659</v>
      </c>
      <c r="I130" s="122">
        <v>2027.6459752687608</v>
      </c>
      <c r="J130" s="122">
        <v>2189.8567577700942</v>
      </c>
      <c r="K130" s="122">
        <v>2008.7380715011611</v>
      </c>
      <c r="L130" s="122">
        <v>2318.22187332561</v>
      </c>
      <c r="M130" s="122">
        <v>2116.7465412671336</v>
      </c>
      <c r="N130" s="122">
        <v>2195.3668039556742</v>
      </c>
      <c r="O130" s="122">
        <v>2183.3369938367268</v>
      </c>
      <c r="P130" s="122">
        <v>1956.7303965984202</v>
      </c>
      <c r="Q130" s="122">
        <v>2070.2288474639854</v>
      </c>
      <c r="R130" s="122">
        <v>2310.8932647778961</v>
      </c>
      <c r="S130" s="122">
        <v>2047.2741083246467</v>
      </c>
      <c r="T130" s="122">
        <v>2052.7385494317705</v>
      </c>
      <c r="U130" s="122">
        <v>1994.4926057488155</v>
      </c>
      <c r="V130" s="122">
        <v>2108.6142146868938</v>
      </c>
      <c r="W130" s="122">
        <v>2441.6333733289093</v>
      </c>
      <c r="X130" s="122">
        <v>2081.7905510705591</v>
      </c>
      <c r="Y130" s="122">
        <v>1938.1590339584211</v>
      </c>
      <c r="DA130" s="130" t="s">
        <v>2365</v>
      </c>
    </row>
    <row r="131" spans="1:105" ht="12" customHeight="1" x14ac:dyDescent="0.25">
      <c r="A131" s="97" t="s">
        <v>128</v>
      </c>
      <c r="B131" s="98">
        <v>1781.5085409228725</v>
      </c>
      <c r="C131" s="98">
        <v>1768.2643529754478</v>
      </c>
      <c r="D131" s="98">
        <v>1835.0103614531229</v>
      </c>
      <c r="E131" s="98">
        <v>1860.9390143346693</v>
      </c>
      <c r="F131" s="98">
        <v>1717.2861686714332</v>
      </c>
      <c r="G131" s="98">
        <v>1840.5872172349855</v>
      </c>
      <c r="H131" s="98">
        <v>1951.6157299765821</v>
      </c>
      <c r="I131" s="98">
        <v>2005.3678341176553</v>
      </c>
      <c r="J131" s="98">
        <v>2110.8239387359226</v>
      </c>
      <c r="K131" s="98">
        <v>1938.3719965257233</v>
      </c>
      <c r="L131" s="98">
        <v>2287.5205070376992</v>
      </c>
      <c r="M131" s="98">
        <v>2100.6658518074792</v>
      </c>
      <c r="N131" s="98">
        <v>2183.3625713206743</v>
      </c>
      <c r="O131" s="98">
        <v>2162.1278139007518</v>
      </c>
      <c r="P131" s="98">
        <v>1947.9807953295867</v>
      </c>
      <c r="Q131" s="98">
        <v>2068.8619113557561</v>
      </c>
      <c r="R131" s="98">
        <v>2310.2182674329019</v>
      </c>
      <c r="S131" s="98">
        <v>2047.1809019579725</v>
      </c>
      <c r="T131" s="98">
        <v>2049.0785898846102</v>
      </c>
      <c r="U131" s="98">
        <v>1989.936579388542</v>
      </c>
      <c r="V131" s="98">
        <v>2085.5792426681455</v>
      </c>
      <c r="W131" s="98">
        <v>2430.7273317330028</v>
      </c>
      <c r="X131" s="98">
        <v>2070.3341849925978</v>
      </c>
      <c r="Y131" s="98">
        <v>1929.3425955898547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2128.7560578890293</v>
      </c>
      <c r="C135" s="101">
        <v>2119.990498170499</v>
      </c>
      <c r="D135" s="101">
        <v>2194.041901151485</v>
      </c>
      <c r="E135" s="101">
        <v>2368.1785901795088</v>
      </c>
      <c r="F135" s="101">
        <v>2099.4088544429269</v>
      </c>
      <c r="G135" s="101">
        <v>2162.479165186423</v>
      </c>
      <c r="H135" s="101">
        <v>2411.0873521528006</v>
      </c>
      <c r="I135" s="101">
        <v>2424.6346370434562</v>
      </c>
      <c r="J135" s="101">
        <v>3330.8252430578532</v>
      </c>
      <c r="K135" s="101">
        <v>2921.7028758983583</v>
      </c>
      <c r="L135" s="101">
        <v>2806.0971250641824</v>
      </c>
      <c r="M135" s="101">
        <v>2375.8407293128903</v>
      </c>
      <c r="N135" s="101">
        <v>2472.2100202949591</v>
      </c>
      <c r="O135" s="101">
        <v>2776.9592711453843</v>
      </c>
      <c r="P135" s="101">
        <v>2418.7993537789207</v>
      </c>
      <c r="Q135" s="101">
        <v>2911.0054563883773</v>
      </c>
      <c r="R135" s="101">
        <v>3187.8761698723883</v>
      </c>
      <c r="S135" s="101">
        <v>2424.2406007393392</v>
      </c>
      <c r="T135" s="101">
        <v>2229.9996605241827</v>
      </c>
      <c r="U135" s="101">
        <v>2109.2899525425587</v>
      </c>
      <c r="V135" s="101">
        <v>2503.4072843776516</v>
      </c>
      <c r="W135" s="101">
        <v>2651.317858687476</v>
      </c>
      <c r="X135" s="101">
        <v>2341.0385653172402</v>
      </c>
      <c r="Y135" s="101">
        <v>2223.2670444638684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730.8651073965143</v>
      </c>
      <c r="C139" s="122">
        <v>730.9466905955029</v>
      </c>
      <c r="D139" s="122">
        <v>790.91554555960863</v>
      </c>
      <c r="E139" s="122">
        <v>831.63610905897917</v>
      </c>
      <c r="F139" s="122">
        <v>864.65918546473358</v>
      </c>
      <c r="G139" s="122">
        <v>886.6520012617658</v>
      </c>
      <c r="H139" s="122">
        <v>923.53338760497616</v>
      </c>
      <c r="I139" s="122">
        <v>831.9456419392244</v>
      </c>
      <c r="J139" s="122">
        <v>928.53402285166317</v>
      </c>
      <c r="K139" s="122">
        <v>847.55652220524985</v>
      </c>
      <c r="L139" s="122">
        <v>918.45767035305346</v>
      </c>
      <c r="M139" s="122">
        <v>834.3352929199873</v>
      </c>
      <c r="N139" s="122">
        <v>837.62434624492062</v>
      </c>
      <c r="O139" s="122">
        <v>841.67027949334431</v>
      </c>
      <c r="P139" s="122">
        <v>837.126429657838</v>
      </c>
      <c r="Q139" s="122">
        <v>758.80305870980487</v>
      </c>
      <c r="R139" s="122">
        <v>793.25852075068815</v>
      </c>
      <c r="S139" s="122">
        <v>726.23246211875971</v>
      </c>
      <c r="T139" s="122">
        <v>668.65295055869058</v>
      </c>
      <c r="U139" s="122">
        <v>611.27259006832264</v>
      </c>
      <c r="V139" s="122">
        <v>687.27003074873653</v>
      </c>
      <c r="W139" s="122">
        <v>686.16018826837285</v>
      </c>
      <c r="X139" s="122">
        <v>658.10607097010029</v>
      </c>
      <c r="Y139" s="122">
        <v>823.64652731094577</v>
      </c>
      <c r="DA139" s="130" t="s">
        <v>2374</v>
      </c>
    </row>
    <row r="140" spans="1:105" ht="12" customHeight="1" x14ac:dyDescent="0.25">
      <c r="A140" s="97" t="s">
        <v>50</v>
      </c>
      <c r="B140" s="98">
        <v>771.66795922862195</v>
      </c>
      <c r="C140" s="98">
        <v>767.97847159840546</v>
      </c>
      <c r="D140" s="98">
        <v>830.06065626595512</v>
      </c>
      <c r="E140" s="98">
        <v>868.12915766771846</v>
      </c>
      <c r="F140" s="98">
        <v>934.14409808477001</v>
      </c>
      <c r="G140" s="98">
        <v>973.90645375620625</v>
      </c>
      <c r="H140" s="98">
        <v>1011.6012466896893</v>
      </c>
      <c r="I140" s="98">
        <v>928.69401127026208</v>
      </c>
      <c r="J140" s="98">
        <v>962.67640708789406</v>
      </c>
      <c r="K140" s="98">
        <v>895.88222020788248</v>
      </c>
      <c r="L140" s="98">
        <v>900.11018018451216</v>
      </c>
      <c r="M140" s="98">
        <v>935.14606835143309</v>
      </c>
      <c r="N140" s="98">
        <v>941.16170069501084</v>
      </c>
      <c r="O140" s="98">
        <v>919.05537341722527</v>
      </c>
      <c r="P140" s="98">
        <v>996.77001810071579</v>
      </c>
      <c r="Q140" s="98">
        <v>798.51589586665477</v>
      </c>
      <c r="R140" s="98">
        <v>830.73733352540501</v>
      </c>
      <c r="S140" s="98">
        <v>945.91483261785584</v>
      </c>
      <c r="T140" s="98">
        <v>801.11992234012973</v>
      </c>
      <c r="U140" s="98">
        <v>748.50603822320295</v>
      </c>
      <c r="V140" s="98">
        <v>773.66231302766471</v>
      </c>
      <c r="W140" s="98">
        <v>754.54860657787231</v>
      </c>
      <c r="X140" s="98">
        <v>722.53889192085933</v>
      </c>
      <c r="Y140" s="98">
        <v>973.89922700002455</v>
      </c>
      <c r="DA140" s="63" t="s">
        <v>2375</v>
      </c>
    </row>
    <row r="141" spans="1:105" ht="12" customHeight="1" x14ac:dyDescent="0.25">
      <c r="A141" s="109" t="s">
        <v>120</v>
      </c>
      <c r="B141" s="33">
        <v>561.13750725954515</v>
      </c>
      <c r="C141" s="33">
        <v>598.77502001315179</v>
      </c>
      <c r="D141" s="33">
        <v>674.33456507025005</v>
      </c>
      <c r="E141" s="33">
        <v>736.48093653877459</v>
      </c>
      <c r="F141" s="33">
        <v>697.72113300924741</v>
      </c>
      <c r="G141" s="33">
        <v>698.77206133319919</v>
      </c>
      <c r="H141" s="33">
        <v>766.87976306227506</v>
      </c>
      <c r="I141" s="33">
        <v>690.18563936320788</v>
      </c>
      <c r="J141" s="33">
        <v>887.50329322664538</v>
      </c>
      <c r="K141" s="33">
        <v>792.98503088639666</v>
      </c>
      <c r="L141" s="33">
        <v>942.30870103655059</v>
      </c>
      <c r="M141" s="33">
        <v>705.95219099733879</v>
      </c>
      <c r="N141" s="33">
        <v>703.37405896821792</v>
      </c>
      <c r="O141" s="33">
        <v>739.34556298090047</v>
      </c>
      <c r="P141" s="33">
        <v>627.78452248668611</v>
      </c>
      <c r="Q141" s="33">
        <v>708.77966390630729</v>
      </c>
      <c r="R141" s="33">
        <v>749.02564995409466</v>
      </c>
      <c r="S141" s="33">
        <v>506.17481616243936</v>
      </c>
      <c r="T141" s="33">
        <v>533.38812224209187</v>
      </c>
      <c r="U141" s="33">
        <v>485.32058482064656</v>
      </c>
      <c r="V141" s="33">
        <v>601.64678018642405</v>
      </c>
      <c r="W141" s="33">
        <v>613.92057090323681</v>
      </c>
      <c r="X141" s="33">
        <v>581.04579894504502</v>
      </c>
      <c r="Y141" s="33">
        <v>599.82967295913204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5664.5348998169193</v>
      </c>
      <c r="S143" s="117">
        <f t="shared" si="50"/>
        <v>5075.4093641081108</v>
      </c>
      <c r="T143" s="117">
        <f t="shared" si="50"/>
        <v>5553.9210924905983</v>
      </c>
      <c r="U143" s="117">
        <f t="shared" si="50"/>
        <v>5506.2178673979615</v>
      </c>
      <c r="V143" s="117">
        <f t="shared" si="50"/>
        <v>6085.3670851484112</v>
      </c>
      <c r="W143" s="117">
        <f t="shared" ref="W143:Y143" si="51">W144+W146+W148+W157</f>
        <v>6392.5638068275821</v>
      </c>
      <c r="X143" s="117">
        <f t="shared" si="51"/>
        <v>5741.2658637431214</v>
      </c>
      <c r="Y143" s="117">
        <f t="shared" si="51"/>
        <v>5702.0514586879854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2092.8217665140273</v>
      </c>
      <c r="S144" s="122">
        <f t="shared" si="52"/>
        <v>2285.5678640918222</v>
      </c>
      <c r="T144" s="122">
        <f t="shared" si="52"/>
        <v>2637.2385018447853</v>
      </c>
      <c r="U144" s="122">
        <f t="shared" si="52"/>
        <v>2769.6702540569977</v>
      </c>
      <c r="V144" s="122">
        <f t="shared" si="52"/>
        <v>2875.0488109702214</v>
      </c>
      <c r="W144" s="122">
        <f t="shared" si="52"/>
        <v>3052.1116203393749</v>
      </c>
      <c r="X144" s="122">
        <f t="shared" si="52"/>
        <v>2749.6223682015293</v>
      </c>
      <c r="Y144" s="122">
        <f t="shared" si="52"/>
        <v>2650.2138031730369</v>
      </c>
      <c r="DA144" s="130" t="s">
        <v>2378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2092.8217665140273</v>
      </c>
      <c r="S145" s="98">
        <v>2285.5678640918222</v>
      </c>
      <c r="T145" s="98">
        <v>2637.2385018447853</v>
      </c>
      <c r="U145" s="98">
        <v>2769.6702540569977</v>
      </c>
      <c r="V145" s="98">
        <v>2875.0488109702214</v>
      </c>
      <c r="W145" s="98">
        <v>3052.1116203393749</v>
      </c>
      <c r="X145" s="98">
        <v>2749.6223682015293</v>
      </c>
      <c r="Y145" s="98">
        <v>2650.2138031730369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0.61498618710011399</v>
      </c>
      <c r="S146" s="122">
        <f t="shared" si="53"/>
        <v>1.2020505771863963</v>
      </c>
      <c r="T146" s="122">
        <f t="shared" si="53"/>
        <v>2.0801750768171687</v>
      </c>
      <c r="U146" s="122">
        <f t="shared" si="53"/>
        <v>1.6869448199757542</v>
      </c>
      <c r="V146" s="122">
        <f t="shared" si="53"/>
        <v>1.9862390841260882</v>
      </c>
      <c r="W146" s="122">
        <f t="shared" si="53"/>
        <v>4.0703666771180114</v>
      </c>
      <c r="X146" s="122">
        <f t="shared" si="53"/>
        <v>4.3093243721116874</v>
      </c>
      <c r="Y146" s="122">
        <f t="shared" si="53"/>
        <v>4.9863190748601642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0.61498618710011399</v>
      </c>
      <c r="S147" s="98">
        <f>IF(RES_hhdet_fec!S147=0,0,RES_hhdet_fec!S147*1000*11630/RES_hhdet_num!S143)</f>
        <v>1.2020505771863963</v>
      </c>
      <c r="T147" s="98">
        <f>IF(RES_hhdet_fec!T147=0,0,RES_hhdet_fec!T147*1000*11630/RES_hhdet_num!T143)</f>
        <v>2.0801750768171687</v>
      </c>
      <c r="U147" s="98">
        <f>IF(RES_hhdet_fec!U147=0,0,RES_hhdet_fec!U147*1000*11630/RES_hhdet_num!U143)</f>
        <v>1.6869448199757542</v>
      </c>
      <c r="V147" s="98">
        <f>IF(RES_hhdet_fec!V147=0,0,RES_hhdet_fec!V147*1000*11630/RES_hhdet_num!V143)</f>
        <v>1.9862390841260882</v>
      </c>
      <c r="W147" s="98">
        <f>IF(RES_hhdet_fec!W147=0,0,RES_hhdet_fec!W147*1000*11630/RES_hhdet_num!W143)</f>
        <v>4.0703666771180114</v>
      </c>
      <c r="X147" s="98">
        <f>IF(RES_hhdet_fec!X147=0,0,RES_hhdet_fec!X147*1000*11630/RES_hhdet_num!X143)</f>
        <v>4.3093243721116874</v>
      </c>
      <c r="Y147" s="98">
        <f>IF(RES_hhdet_fec!Y147=0,0,RES_hhdet_fec!Y147*1000*11630/RES_hhdet_num!Y143)</f>
        <v>4.9863190748601642</v>
      </c>
      <c r="DA147" s="63" t="s">
        <v>2381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2802.6681438604924</v>
      </c>
      <c r="S148" s="122">
        <v>2118.5224301183362</v>
      </c>
      <c r="T148" s="122">
        <v>2254.0548057203059</v>
      </c>
      <c r="U148" s="122">
        <v>2133.1781924022202</v>
      </c>
      <c r="V148" s="122">
        <v>2523.3651700353485</v>
      </c>
      <c r="W148" s="122">
        <v>2650.4449925358335</v>
      </c>
      <c r="X148" s="122">
        <v>2328.7743631999642</v>
      </c>
      <c r="Y148" s="122">
        <v>2222.2460745798094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2199.6362614600039</v>
      </c>
      <c r="T149" s="98">
        <v>2020.974204965635</v>
      </c>
      <c r="U149" s="98">
        <v>1944.8988163787064</v>
      </c>
      <c r="V149" s="98">
        <v>2119.7130067956946</v>
      </c>
      <c r="W149" s="98">
        <v>2031.6412396477192</v>
      </c>
      <c r="X149" s="98">
        <v>1843.7821356162585</v>
      </c>
      <c r="Y149" s="98">
        <v>2318.2278361350864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2802.6681438604924</v>
      </c>
      <c r="S153" s="101">
        <v>2117.2450469476012</v>
      </c>
      <c r="T153" s="101">
        <v>2262.4921125349542</v>
      </c>
      <c r="U153" s="101">
        <v>2139.3421005458476</v>
      </c>
      <c r="V153" s="101">
        <v>2534.0815991479058</v>
      </c>
      <c r="W153" s="101">
        <v>2666.7293018223631</v>
      </c>
      <c r="X153" s="101">
        <v>2341.9939128444948</v>
      </c>
      <c r="Y153" s="101">
        <v>2219.7202387494076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2390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768.43000325530022</v>
      </c>
      <c r="S157" s="122">
        <v>670.11701932076528</v>
      </c>
      <c r="T157" s="122">
        <v>660.54760984868949</v>
      </c>
      <c r="U157" s="122">
        <v>601.68247611876745</v>
      </c>
      <c r="V157" s="122">
        <v>684.96686505871583</v>
      </c>
      <c r="W157" s="122">
        <v>685.93682727525641</v>
      </c>
      <c r="X157" s="122">
        <v>658.55980796951599</v>
      </c>
      <c r="Y157" s="122">
        <v>824.6052618602788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825.26795858238233</v>
      </c>
      <c r="S158" s="98">
        <v>938.97333368719728</v>
      </c>
      <c r="T158" s="98">
        <v>794.17513276995203</v>
      </c>
      <c r="U158" s="98">
        <v>743.00307331865611</v>
      </c>
      <c r="V158" s="98">
        <v>768.70016943907194</v>
      </c>
      <c r="W158" s="98">
        <v>751.87867208608827</v>
      </c>
      <c r="X158" s="98">
        <v>721.05671128725135</v>
      </c>
      <c r="Y158" s="98">
        <v>973.11699237218158</v>
      </c>
      <c r="DA158" s="63" t="s">
        <v>2392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728.48981843086415</v>
      </c>
      <c r="S159" s="33">
        <v>494.32635223502149</v>
      </c>
      <c r="T159" s="33">
        <v>520.95457251129926</v>
      </c>
      <c r="U159" s="33">
        <v>475.03450922924986</v>
      </c>
      <c r="V159" s="33">
        <v>590.47882433592872</v>
      </c>
      <c r="W159" s="33">
        <v>606.70025568804715</v>
      </c>
      <c r="X159" s="33">
        <v>576.66731396696616</v>
      </c>
      <c r="Y159" s="33">
        <v>597.92946265790067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13667.050963435551</v>
      </c>
      <c r="C161" s="117">
        <f t="shared" si="54"/>
        <v>15157.769994852433</v>
      </c>
      <c r="D161" s="117">
        <f t="shared" si="54"/>
        <v>14142.65613835347</v>
      </c>
      <c r="E161" s="117">
        <f t="shared" si="54"/>
        <v>15443.004144363864</v>
      </c>
      <c r="F161" s="117">
        <f t="shared" si="54"/>
        <v>15410.129951736428</v>
      </c>
      <c r="G161" s="117">
        <f t="shared" si="54"/>
        <v>12399.626085423921</v>
      </c>
      <c r="H161" s="117">
        <f t="shared" si="54"/>
        <v>14927.067141337693</v>
      </c>
      <c r="I161" s="117">
        <f t="shared" si="54"/>
        <v>17895.955057045961</v>
      </c>
      <c r="J161" s="117">
        <f t="shared" si="54"/>
        <v>16244.878538312849</v>
      </c>
      <c r="K161" s="117">
        <f t="shared" si="54"/>
        <v>17001.225681379103</v>
      </c>
      <c r="L161" s="117">
        <f t="shared" si="54"/>
        <v>12977.609555306719</v>
      </c>
      <c r="M161" s="117">
        <f t="shared" si="54"/>
        <v>8023.775725562713</v>
      </c>
      <c r="N161" s="117">
        <f t="shared" si="54"/>
        <v>17639.725661737662</v>
      </c>
      <c r="O161" s="117">
        <f t="shared" si="54"/>
        <v>13796.041973149817</v>
      </c>
      <c r="P161" s="117">
        <f t="shared" si="54"/>
        <v>22067.020258413482</v>
      </c>
      <c r="Q161" s="117">
        <f t="shared" si="54"/>
        <v>17724.949102081158</v>
      </c>
      <c r="R161" s="117">
        <f t="shared" ref="R161:V161" si="55">R162+R164+R166+R175</f>
        <v>18807.473041817302</v>
      </c>
      <c r="S161" s="117">
        <f t="shared" si="55"/>
        <v>12903.461345861302</v>
      </c>
      <c r="T161" s="117">
        <f t="shared" si="55"/>
        <v>12675.19478067956</v>
      </c>
      <c r="U161" s="117">
        <f t="shared" si="55"/>
        <v>11671.577435986648</v>
      </c>
      <c r="V161" s="117">
        <f t="shared" si="55"/>
        <v>15603.070725978623</v>
      </c>
      <c r="W161" s="117">
        <f t="shared" ref="W161:Y161" si="56">W162+W164+W166+W175</f>
        <v>15408.643759763136</v>
      </c>
      <c r="X161" s="117">
        <f t="shared" si="56"/>
        <v>13498.162476532272</v>
      </c>
      <c r="Y161" s="117">
        <f t="shared" si="56"/>
        <v>13259.916178221039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10743.812342478344</v>
      </c>
      <c r="C162" s="122">
        <f t="shared" si="57"/>
        <v>12295.761528662097</v>
      </c>
      <c r="D162" s="122">
        <f t="shared" si="57"/>
        <v>11183.037784472646</v>
      </c>
      <c r="E162" s="122">
        <f t="shared" si="57"/>
        <v>12278.443476398086</v>
      </c>
      <c r="F162" s="122">
        <f t="shared" si="57"/>
        <v>12480.976608449004</v>
      </c>
      <c r="G162" s="122">
        <f t="shared" si="57"/>
        <v>9379.5133775324557</v>
      </c>
      <c r="H162" s="122">
        <f t="shared" si="57"/>
        <v>11593.19853771783</v>
      </c>
      <c r="I162" s="122">
        <f t="shared" si="57"/>
        <v>14650.727054916586</v>
      </c>
      <c r="J162" s="122">
        <f t="shared" si="57"/>
        <v>11994.60390198499</v>
      </c>
      <c r="K162" s="122">
        <f t="shared" si="57"/>
        <v>13229.814867919373</v>
      </c>
      <c r="L162" s="122">
        <f t="shared" si="57"/>
        <v>9278.2834873379725</v>
      </c>
      <c r="M162" s="122">
        <f t="shared" si="57"/>
        <v>4817.2879160322236</v>
      </c>
      <c r="N162" s="122">
        <f t="shared" si="57"/>
        <v>14364.393038539571</v>
      </c>
      <c r="O162" s="122">
        <f t="shared" si="57"/>
        <v>10260.62395307997</v>
      </c>
      <c r="P162" s="122">
        <f t="shared" si="57"/>
        <v>18861.805425568749</v>
      </c>
      <c r="Q162" s="122">
        <f t="shared" si="57"/>
        <v>14142.45418137681</v>
      </c>
      <c r="R162" s="122">
        <f t="shared" si="57"/>
        <v>14945.99199114196</v>
      </c>
      <c r="S162" s="122">
        <f t="shared" si="57"/>
        <v>9841.5657877138838</v>
      </c>
      <c r="T162" s="122">
        <f t="shared" si="57"/>
        <v>9568.7329635000951</v>
      </c>
      <c r="U162" s="122">
        <f t="shared" si="57"/>
        <v>8809.3271865497118</v>
      </c>
      <c r="V162" s="122">
        <f t="shared" si="57"/>
        <v>12311.217403685516</v>
      </c>
      <c r="W162" s="122">
        <f t="shared" si="57"/>
        <v>12019.167180351067</v>
      </c>
      <c r="X162" s="122">
        <f t="shared" si="57"/>
        <v>10460.622142544113</v>
      </c>
      <c r="Y162" s="122">
        <f t="shared" si="57"/>
        <v>10166.767998548738</v>
      </c>
      <c r="DA162" s="130" t="s">
        <v>2395</v>
      </c>
    </row>
    <row r="163" spans="1:105" ht="12" customHeight="1" x14ac:dyDescent="0.25">
      <c r="A163" s="97" t="s">
        <v>53</v>
      </c>
      <c r="B163" s="33">
        <v>10743.812342478344</v>
      </c>
      <c r="C163" s="33">
        <v>12295.761528662097</v>
      </c>
      <c r="D163" s="33">
        <v>11183.037784472646</v>
      </c>
      <c r="E163" s="33">
        <v>12278.443476398086</v>
      </c>
      <c r="F163" s="33">
        <v>12480.976608449004</v>
      </c>
      <c r="G163" s="33">
        <v>9379.5133775324557</v>
      </c>
      <c r="H163" s="33">
        <v>11593.19853771783</v>
      </c>
      <c r="I163" s="33">
        <v>14650.727054916586</v>
      </c>
      <c r="J163" s="33">
        <v>11994.60390198499</v>
      </c>
      <c r="K163" s="33">
        <v>13229.814867919373</v>
      </c>
      <c r="L163" s="33">
        <v>9278.2834873379725</v>
      </c>
      <c r="M163" s="33">
        <v>4817.2879160322236</v>
      </c>
      <c r="N163" s="33">
        <v>14364.393038539571</v>
      </c>
      <c r="O163" s="33">
        <v>10260.62395307997</v>
      </c>
      <c r="P163" s="33">
        <v>18861.805425568749</v>
      </c>
      <c r="Q163" s="33">
        <v>14142.45418137681</v>
      </c>
      <c r="R163" s="33">
        <v>14945.99199114196</v>
      </c>
      <c r="S163" s="33">
        <v>9841.5657877138838</v>
      </c>
      <c r="T163" s="33">
        <v>9568.7329635000951</v>
      </c>
      <c r="U163" s="33">
        <v>8809.3271865497118</v>
      </c>
      <c r="V163" s="33">
        <v>12311.217403685516</v>
      </c>
      <c r="W163" s="33">
        <v>12019.167180351067</v>
      </c>
      <c r="X163" s="33">
        <v>10460.622142544113</v>
      </c>
      <c r="Y163" s="33">
        <v>10166.767998548738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0.22746416689895133</v>
      </c>
      <c r="K164" s="122">
        <f t="shared" si="58"/>
        <v>0.31402779082507332</v>
      </c>
      <c r="L164" s="122">
        <f t="shared" si="58"/>
        <v>0.82543357112245219</v>
      </c>
      <c r="M164" s="122">
        <f t="shared" si="58"/>
        <v>0.49383895937695077</v>
      </c>
      <c r="N164" s="122">
        <f t="shared" si="58"/>
        <v>0.58084444945800284</v>
      </c>
      <c r="O164" s="122">
        <f t="shared" si="58"/>
        <v>0.68615678802978664</v>
      </c>
      <c r="P164" s="122">
        <f t="shared" si="58"/>
        <v>1.3070892815212705</v>
      </c>
      <c r="Q164" s="122">
        <f t="shared" si="58"/>
        <v>1.0938812949493988</v>
      </c>
      <c r="R164" s="122">
        <f t="shared" si="58"/>
        <v>1.121734464182794</v>
      </c>
      <c r="S164" s="122">
        <f t="shared" si="58"/>
        <v>1.1057160596284912</v>
      </c>
      <c r="T164" s="122">
        <f t="shared" si="58"/>
        <v>1.477918992907129</v>
      </c>
      <c r="U164" s="122">
        <f t="shared" si="58"/>
        <v>1.0121885211212356</v>
      </c>
      <c r="V164" s="122">
        <f t="shared" si="58"/>
        <v>1.0165165540806114</v>
      </c>
      <c r="W164" s="122">
        <f t="shared" si="58"/>
        <v>1.8361985531817275</v>
      </c>
      <c r="X164" s="122">
        <f t="shared" si="58"/>
        <v>1.7931337164664873</v>
      </c>
      <c r="Y164" s="122">
        <f t="shared" si="58"/>
        <v>2.0388586331122083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</v>
      </c>
      <c r="C165" s="98">
        <f>IF(RES_hhdet_fec!C165=0,0,RES_hhdet_fec!C165*1000*11630/RES_hhdet_num!C161)</f>
        <v>0</v>
      </c>
      <c r="D165" s="98">
        <f>IF(RES_hhdet_fec!D165=0,0,RES_hhdet_fec!D165*1000*11630/RES_hhdet_num!D161)</f>
        <v>0</v>
      </c>
      <c r="E165" s="98">
        <f>IF(RES_hhdet_fec!E165=0,0,RES_hhdet_fec!E165*1000*11630/RES_hhdet_num!E161)</f>
        <v>0</v>
      </c>
      <c r="F165" s="98">
        <f>IF(RES_hhdet_fec!F165=0,0,RES_hhdet_fec!F165*1000*11630/RES_hhdet_num!F161)</f>
        <v>0</v>
      </c>
      <c r="G165" s="98">
        <f>IF(RES_hhdet_fec!G165=0,0,RES_hhdet_fec!G165*1000*11630/RES_hhdet_num!G161)</f>
        <v>0</v>
      </c>
      <c r="H165" s="98">
        <f>IF(RES_hhdet_fec!H165=0,0,RES_hhdet_fec!H165*1000*11630/RES_hhdet_num!H161)</f>
        <v>0</v>
      </c>
      <c r="I165" s="98">
        <f>IF(RES_hhdet_fec!I165=0,0,RES_hhdet_fec!I165*1000*11630/RES_hhdet_num!I161)</f>
        <v>0</v>
      </c>
      <c r="J165" s="98">
        <f>IF(RES_hhdet_fec!J165=0,0,RES_hhdet_fec!J165*1000*11630/RES_hhdet_num!J161)</f>
        <v>0.22746416689895133</v>
      </c>
      <c r="K165" s="98">
        <f>IF(RES_hhdet_fec!K165=0,0,RES_hhdet_fec!K165*1000*11630/RES_hhdet_num!K161)</f>
        <v>0.31402779082507332</v>
      </c>
      <c r="L165" s="98">
        <f>IF(RES_hhdet_fec!L165=0,0,RES_hhdet_fec!L165*1000*11630/RES_hhdet_num!L161)</f>
        <v>0.82543357112245219</v>
      </c>
      <c r="M165" s="98">
        <f>IF(RES_hhdet_fec!M165=0,0,RES_hhdet_fec!M165*1000*11630/RES_hhdet_num!M161)</f>
        <v>0.49383895937695077</v>
      </c>
      <c r="N165" s="98">
        <f>IF(RES_hhdet_fec!N165=0,0,RES_hhdet_fec!N165*1000*11630/RES_hhdet_num!N161)</f>
        <v>0.58084444945800284</v>
      </c>
      <c r="O165" s="98">
        <f>IF(RES_hhdet_fec!O165=0,0,RES_hhdet_fec!O165*1000*11630/RES_hhdet_num!O161)</f>
        <v>0.68615678802978664</v>
      </c>
      <c r="P165" s="98">
        <f>IF(RES_hhdet_fec!P165=0,0,RES_hhdet_fec!P165*1000*11630/RES_hhdet_num!P161)</f>
        <v>1.3070892815212705</v>
      </c>
      <c r="Q165" s="98">
        <f>IF(RES_hhdet_fec!Q165=0,0,RES_hhdet_fec!Q165*1000*11630/RES_hhdet_num!Q161)</f>
        <v>1.0938812949493988</v>
      </c>
      <c r="R165" s="98">
        <f>IF(RES_hhdet_fec!R165=0,0,RES_hhdet_fec!R165*1000*11630/RES_hhdet_num!R161)</f>
        <v>1.121734464182794</v>
      </c>
      <c r="S165" s="98">
        <f>IF(RES_hhdet_fec!S165=0,0,RES_hhdet_fec!S165*1000*11630/RES_hhdet_num!S161)</f>
        <v>1.1057160596284912</v>
      </c>
      <c r="T165" s="98">
        <f>IF(RES_hhdet_fec!T165=0,0,RES_hhdet_fec!T165*1000*11630/RES_hhdet_num!T161)</f>
        <v>1.477918992907129</v>
      </c>
      <c r="U165" s="98">
        <f>IF(RES_hhdet_fec!U165=0,0,RES_hhdet_fec!U165*1000*11630/RES_hhdet_num!U161)</f>
        <v>1.0121885211212356</v>
      </c>
      <c r="V165" s="98">
        <f>IF(RES_hhdet_fec!V165=0,0,RES_hhdet_fec!V165*1000*11630/RES_hhdet_num!V161)</f>
        <v>1.0165165540806114</v>
      </c>
      <c r="W165" s="98">
        <f>IF(RES_hhdet_fec!W165=0,0,RES_hhdet_fec!W165*1000*11630/RES_hhdet_num!W161)</f>
        <v>1.8361985531817275</v>
      </c>
      <c r="X165" s="98">
        <f>IF(RES_hhdet_fec!X165=0,0,RES_hhdet_fec!X165*1000*11630/RES_hhdet_num!X161)</f>
        <v>1.7931337164664873</v>
      </c>
      <c r="Y165" s="98">
        <f>IF(RES_hhdet_fec!Y165=0,0,RES_hhdet_fec!Y165*1000*11630/RES_hhdet_num!Y161)</f>
        <v>2.0388586331122083</v>
      </c>
      <c r="DA165" s="63" t="s">
        <v>2398</v>
      </c>
    </row>
    <row r="166" spans="1:105" ht="12" customHeight="1" x14ac:dyDescent="0.25">
      <c r="A166" s="121" t="s">
        <v>55</v>
      </c>
      <c r="B166" s="122">
        <v>2191.2933885152038</v>
      </c>
      <c r="C166" s="122">
        <v>2135.1223474379176</v>
      </c>
      <c r="D166" s="122">
        <v>2179.8581724007877</v>
      </c>
      <c r="E166" s="122">
        <v>2344.3609554089817</v>
      </c>
      <c r="F166" s="122">
        <v>2079.4501537219899</v>
      </c>
      <c r="G166" s="122">
        <v>2144.6078861381079</v>
      </c>
      <c r="H166" s="122">
        <v>2416.6020144114436</v>
      </c>
      <c r="I166" s="122">
        <v>2430.2686497290001</v>
      </c>
      <c r="J166" s="122">
        <v>3328.0424960655851</v>
      </c>
      <c r="K166" s="122">
        <v>2928.9766028984645</v>
      </c>
      <c r="L166" s="122">
        <v>2783.4989324045796</v>
      </c>
      <c r="M166" s="122">
        <v>2360.1160262813519</v>
      </c>
      <c r="N166" s="122">
        <v>2425.8262346320403</v>
      </c>
      <c r="O166" s="122">
        <v>2688.1899512860518</v>
      </c>
      <c r="P166" s="122">
        <v>2355.071740294768</v>
      </c>
      <c r="Q166" s="122">
        <v>2819.973157626996</v>
      </c>
      <c r="R166" s="122">
        <v>3063.7381214401266</v>
      </c>
      <c r="S166" s="122">
        <v>2318.0939891947719</v>
      </c>
      <c r="T166" s="122">
        <v>2424.7762230750036</v>
      </c>
      <c r="U166" s="122">
        <v>2244.4116117401586</v>
      </c>
      <c r="V166" s="122">
        <v>2602.3198533689733</v>
      </c>
      <c r="W166" s="122">
        <v>2701.3472053406886</v>
      </c>
      <c r="X166" s="122">
        <v>2377.7122165746268</v>
      </c>
      <c r="Y166" s="122">
        <v>2270.3748592574393</v>
      </c>
      <c r="DA166" s="130" t="s">
        <v>2399</v>
      </c>
    </row>
    <row r="167" spans="1:105" ht="12" customHeight="1" x14ac:dyDescent="0.25">
      <c r="A167" s="97" t="s">
        <v>124</v>
      </c>
      <c r="B167" s="98">
        <v>2681.1691450869043</v>
      </c>
      <c r="C167" s="98">
        <v>2345.2171881549975</v>
      </c>
      <c r="D167" s="98">
        <v>2366.7122156318078</v>
      </c>
      <c r="E167" s="98">
        <v>2487.9631723295533</v>
      </c>
      <c r="F167" s="98">
        <v>2458.1982386775553</v>
      </c>
      <c r="G167" s="98">
        <v>2618.1380152471456</v>
      </c>
      <c r="H167" s="98">
        <v>2749.5120930483067</v>
      </c>
      <c r="I167" s="98">
        <v>2611.4100087209727</v>
      </c>
      <c r="J167" s="98">
        <v>2890.7699932408736</v>
      </c>
      <c r="K167" s="98">
        <v>2851.2211242412486</v>
      </c>
      <c r="L167" s="98">
        <v>2221.8646890024124</v>
      </c>
      <c r="M167" s="98">
        <v>2775.1536892171107</v>
      </c>
      <c r="N167" s="98">
        <v>2709.0583099444757</v>
      </c>
      <c r="O167" s="98">
        <v>2647.0101798028218</v>
      </c>
      <c r="P167" s="98">
        <v>2914.0789003581144</v>
      </c>
      <c r="Q167" s="98">
        <v>2415.2965191904859</v>
      </c>
      <c r="R167" s="98">
        <v>2574.641509996497</v>
      </c>
      <c r="S167" s="98">
        <v>2741.2966677147219</v>
      </c>
      <c r="T167" s="98">
        <v>2296.4775023156772</v>
      </c>
      <c r="U167" s="98">
        <v>2106.2912380610765</v>
      </c>
      <c r="V167" s="98">
        <v>2202.8348017916924</v>
      </c>
      <c r="W167" s="98">
        <v>2082.355259978196</v>
      </c>
      <c r="X167" s="98">
        <v>1900.6324214552778</v>
      </c>
      <c r="Y167" s="98">
        <v>2391.4109109134588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2128.7560578890293</v>
      </c>
      <c r="C171" s="101">
        <v>2115.6691214455959</v>
      </c>
      <c r="D171" s="101">
        <v>2169.7579538477598</v>
      </c>
      <c r="E171" s="101">
        <v>2338.3775297039579</v>
      </c>
      <c r="F171" s="101">
        <v>2067.7963664925878</v>
      </c>
      <c r="G171" s="101">
        <v>2131.8097745405667</v>
      </c>
      <c r="H171" s="101">
        <v>2407.9710123727104</v>
      </c>
      <c r="I171" s="101">
        <v>2426.3626365970977</v>
      </c>
      <c r="J171" s="101">
        <v>3336.1967618525255</v>
      </c>
      <c r="K171" s="101">
        <v>2930.3029223638327</v>
      </c>
      <c r="L171" s="101">
        <v>2800.1894002619993</v>
      </c>
      <c r="M171" s="101">
        <v>2351.8702448985218</v>
      </c>
      <c r="N171" s="101">
        <v>2418.1863306878595</v>
      </c>
      <c r="O171" s="101">
        <v>2689.3907072395814</v>
      </c>
      <c r="P171" s="101">
        <v>2339.394786728416</v>
      </c>
      <c r="Q171" s="101">
        <v>2830.9265853636898</v>
      </c>
      <c r="R171" s="101">
        <v>3075.6803491976793</v>
      </c>
      <c r="S171" s="101">
        <v>2307.9164660573574</v>
      </c>
      <c r="T171" s="101">
        <v>2429.320136101896</v>
      </c>
      <c r="U171" s="101">
        <v>2249.5120014045365</v>
      </c>
      <c r="V171" s="101">
        <v>2616.5081461750747</v>
      </c>
      <c r="W171" s="101">
        <v>2723.7759008698381</v>
      </c>
      <c r="X171" s="101">
        <v>2395.543945240318</v>
      </c>
      <c r="Y171" s="101">
        <v>2265.538508087167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2407</v>
      </c>
    </row>
    <row r="175" spans="1:105" ht="12" customHeight="1" x14ac:dyDescent="0.25">
      <c r="A175" s="121" t="s">
        <v>54</v>
      </c>
      <c r="B175" s="122">
        <v>731.94523244200377</v>
      </c>
      <c r="C175" s="122">
        <v>726.88611875241725</v>
      </c>
      <c r="D175" s="122">
        <v>779.76018148003595</v>
      </c>
      <c r="E175" s="122">
        <v>820.19971255679627</v>
      </c>
      <c r="F175" s="122">
        <v>849.70318956543474</v>
      </c>
      <c r="G175" s="122">
        <v>875.50482175335651</v>
      </c>
      <c r="H175" s="122">
        <v>917.26658920842112</v>
      </c>
      <c r="I175" s="122">
        <v>814.95935240037545</v>
      </c>
      <c r="J175" s="122">
        <v>922.00467609537429</v>
      </c>
      <c r="K175" s="122">
        <v>842.12018277044012</v>
      </c>
      <c r="L175" s="122">
        <v>915.00170199304443</v>
      </c>
      <c r="M175" s="122">
        <v>845.87794428976076</v>
      </c>
      <c r="N175" s="122">
        <v>848.92554411659444</v>
      </c>
      <c r="O175" s="122">
        <v>846.54191199576485</v>
      </c>
      <c r="P175" s="122">
        <v>848.83600326844396</v>
      </c>
      <c r="Q175" s="122">
        <v>761.42788178240221</v>
      </c>
      <c r="R175" s="122">
        <v>796.6211947710334</v>
      </c>
      <c r="S175" s="122">
        <v>742.69585289301949</v>
      </c>
      <c r="T175" s="122">
        <v>680.20767511155498</v>
      </c>
      <c r="U175" s="122">
        <v>616.82644917565699</v>
      </c>
      <c r="V175" s="122">
        <v>688.51695237005265</v>
      </c>
      <c r="W175" s="122">
        <v>686.29317551819872</v>
      </c>
      <c r="X175" s="122">
        <v>658.03498369706472</v>
      </c>
      <c r="Y175" s="122">
        <v>820.73446178175004</v>
      </c>
      <c r="DA175" s="130" t="s">
        <v>2408</v>
      </c>
    </row>
    <row r="176" spans="1:105" ht="12" customHeight="1" x14ac:dyDescent="0.25">
      <c r="A176" s="97" t="s">
        <v>50</v>
      </c>
      <c r="B176" s="98">
        <v>771.66795922862195</v>
      </c>
      <c r="C176" s="98">
        <v>767.32290312947737</v>
      </c>
      <c r="D176" s="98">
        <v>828.05675070281291</v>
      </c>
      <c r="E176" s="98">
        <v>865.22840000183612</v>
      </c>
      <c r="F176" s="98">
        <v>930.70146654797861</v>
      </c>
      <c r="G176" s="98">
        <v>970.87990120102575</v>
      </c>
      <c r="H176" s="98">
        <v>1010.0809327366954</v>
      </c>
      <c r="I176" s="98">
        <v>928.05872049082393</v>
      </c>
      <c r="J176" s="98">
        <v>962.06095399108062</v>
      </c>
      <c r="K176" s="98">
        <v>895.53824858605151</v>
      </c>
      <c r="L176" s="98">
        <v>899.27408887534853</v>
      </c>
      <c r="M176" s="98">
        <v>934.33183450886349</v>
      </c>
      <c r="N176" s="98">
        <v>940.39758997950264</v>
      </c>
      <c r="O176" s="98">
        <v>918.63223259248537</v>
      </c>
      <c r="P176" s="98">
        <v>996.48396455844738</v>
      </c>
      <c r="Q176" s="98">
        <v>798.42436617056921</v>
      </c>
      <c r="R176" s="98">
        <v>831.04447555168849</v>
      </c>
      <c r="S176" s="98">
        <v>947.28438185381196</v>
      </c>
      <c r="T176" s="98">
        <v>801.72400186231062</v>
      </c>
      <c r="U176" s="98">
        <v>748.36944651445356</v>
      </c>
      <c r="V176" s="98">
        <v>771.13658705820467</v>
      </c>
      <c r="W176" s="98">
        <v>752.55864864625789</v>
      </c>
      <c r="X176" s="98">
        <v>722.11629218330324</v>
      </c>
      <c r="Y176" s="98">
        <v>974.29970072398601</v>
      </c>
      <c r="DA176" s="63" t="s">
        <v>2409</v>
      </c>
    </row>
    <row r="177" spans="1:105" ht="12" customHeight="1" x14ac:dyDescent="0.25">
      <c r="A177" s="109" t="s">
        <v>120</v>
      </c>
      <c r="B177" s="33">
        <v>561.13750725954492</v>
      </c>
      <c r="C177" s="33">
        <v>596.91074039758132</v>
      </c>
      <c r="D177" s="33">
        <v>671.09290072878787</v>
      </c>
      <c r="E177" s="33">
        <v>732.79108398701328</v>
      </c>
      <c r="F177" s="33">
        <v>694.74996403361126</v>
      </c>
      <c r="G177" s="33">
        <v>696.3152785486443</v>
      </c>
      <c r="H177" s="33">
        <v>765.22785504781962</v>
      </c>
      <c r="I177" s="33">
        <v>688.59134336076841</v>
      </c>
      <c r="J177" s="33">
        <v>885.95402598923852</v>
      </c>
      <c r="K177" s="33">
        <v>792.37866399476934</v>
      </c>
      <c r="L177" s="33">
        <v>941.68356704874657</v>
      </c>
      <c r="M177" s="33">
        <v>704.00986915574072</v>
      </c>
      <c r="N177" s="33">
        <v>699.46367295191806</v>
      </c>
      <c r="O177" s="33">
        <v>735.37770572012016</v>
      </c>
      <c r="P177" s="33">
        <v>625.900883338673</v>
      </c>
      <c r="Q177" s="33">
        <v>708.68683398561109</v>
      </c>
      <c r="R177" s="33">
        <v>751.92440827906273</v>
      </c>
      <c r="S177" s="33">
        <v>510.06260423198376</v>
      </c>
      <c r="T177" s="33">
        <v>536.06294147319534</v>
      </c>
      <c r="U177" s="33">
        <v>484.52842187764537</v>
      </c>
      <c r="V177" s="33">
        <v>596.55866216528796</v>
      </c>
      <c r="W177" s="33">
        <v>608.95356716508513</v>
      </c>
      <c r="X177" s="33">
        <v>579.20888910917142</v>
      </c>
      <c r="Y177" s="33">
        <v>599.91345262076993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6079.6063529382463</v>
      </c>
      <c r="C3" s="117">
        <f t="shared" si="0"/>
        <v>14458.411311083522</v>
      </c>
      <c r="D3" s="117">
        <f t="shared" si="0"/>
        <v>9840.4837880933173</v>
      </c>
      <c r="E3" s="117">
        <f t="shared" si="0"/>
        <v>9652.0179737542148</v>
      </c>
      <c r="F3" s="117">
        <f t="shared" si="0"/>
        <v>9868.1806583583893</v>
      </c>
      <c r="G3" s="117">
        <f t="shared" si="0"/>
        <v>11862.246703874594</v>
      </c>
      <c r="H3" s="117">
        <f t="shared" si="0"/>
        <v>10704.100457206281</v>
      </c>
      <c r="I3" s="117">
        <f t="shared" si="0"/>
        <v>10889.642750370605</v>
      </c>
      <c r="J3" s="117">
        <f t="shared" si="0"/>
        <v>11041.303157141319</v>
      </c>
      <c r="K3" s="117">
        <f t="shared" si="0"/>
        <v>11074.193925002412</v>
      </c>
      <c r="L3" s="117">
        <f t="shared" si="0"/>
        <v>14653.33172381694</v>
      </c>
      <c r="M3" s="117">
        <f t="shared" si="0"/>
        <v>13804.200048318477</v>
      </c>
      <c r="N3" s="117">
        <f t="shared" si="0"/>
        <v>9381.2533075608317</v>
      </c>
      <c r="O3" s="117">
        <f t="shared" si="0"/>
        <v>10027.694345478507</v>
      </c>
      <c r="P3" s="117">
        <f t="shared" si="0"/>
        <v>10596.667370416018</v>
      </c>
      <c r="Q3" s="117">
        <f t="shared" si="0"/>
        <v>10325.598934273654</v>
      </c>
      <c r="R3" s="117">
        <f t="shared" ref="R3:V3" si="1">R4+R7+R9+R19</f>
        <v>11215.304082858276</v>
      </c>
      <c r="S3" s="117">
        <f t="shared" si="1"/>
        <v>11008.637526971957</v>
      </c>
      <c r="T3" s="117">
        <f t="shared" si="1"/>
        <v>10434.99589063657</v>
      </c>
      <c r="U3" s="117">
        <f t="shared" si="1"/>
        <v>11053.734640302268</v>
      </c>
      <c r="V3" s="117">
        <f t="shared" si="1"/>
        <v>6385.7958827363937</v>
      </c>
      <c r="W3" s="117">
        <f t="shared" ref="W3:Y3" si="2">W4+W7+W9+W19</f>
        <v>9049.6644776977373</v>
      </c>
      <c r="X3" s="117">
        <f t="shared" si="2"/>
        <v>11021.001575798755</v>
      </c>
      <c r="Y3" s="117">
        <f t="shared" si="2"/>
        <v>10332.279026240873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4585.7080703921993</v>
      </c>
      <c r="C4" s="122">
        <f t="shared" si="3"/>
        <v>12255.995436517145</v>
      </c>
      <c r="D4" s="122">
        <f t="shared" si="3"/>
        <v>7992.1583634085864</v>
      </c>
      <c r="E4" s="122">
        <f t="shared" si="3"/>
        <v>7792.409045034884</v>
      </c>
      <c r="F4" s="122">
        <f t="shared" si="3"/>
        <v>7980.2694081030922</v>
      </c>
      <c r="G4" s="122">
        <f t="shared" si="3"/>
        <v>9733.0417017980617</v>
      </c>
      <c r="H4" s="122">
        <f t="shared" si="3"/>
        <v>8611.5009276860783</v>
      </c>
      <c r="I4" s="122">
        <f t="shared" si="3"/>
        <v>8779.3956787585412</v>
      </c>
      <c r="J4" s="122">
        <f t="shared" si="3"/>
        <v>8656.8716817869754</v>
      </c>
      <c r="K4" s="122">
        <f t="shared" si="3"/>
        <v>8844.4442014731048</v>
      </c>
      <c r="L4" s="122">
        <f t="shared" si="3"/>
        <v>11896.086593534108</v>
      </c>
      <c r="M4" s="122">
        <f t="shared" si="3"/>
        <v>11513.167056954793</v>
      </c>
      <c r="N4" s="122">
        <f t="shared" si="3"/>
        <v>7279.4390452945299</v>
      </c>
      <c r="O4" s="122">
        <f t="shared" si="3"/>
        <v>7736.910377295354</v>
      </c>
      <c r="P4" s="122">
        <f t="shared" si="3"/>
        <v>8383.637994553128</v>
      </c>
      <c r="Q4" s="122">
        <f t="shared" si="3"/>
        <v>7977.9773631386379</v>
      </c>
      <c r="R4" s="122">
        <f t="shared" ref="R4:V4" si="4">SUM(R5:R6)</f>
        <v>8591.2079064847421</v>
      </c>
      <c r="S4" s="122">
        <f t="shared" si="4"/>
        <v>8832.9314640682423</v>
      </c>
      <c r="T4" s="122">
        <f t="shared" si="4"/>
        <v>8251.5372761909493</v>
      </c>
      <c r="U4" s="122">
        <f t="shared" si="4"/>
        <v>8868.1121867333368</v>
      </c>
      <c r="V4" s="122">
        <f t="shared" si="4"/>
        <v>4457.7715553956314</v>
      </c>
      <c r="W4" s="122">
        <f t="shared" ref="W4:Y4" si="5">SUM(W5:W6)</f>
        <v>6741.2441649108123</v>
      </c>
      <c r="X4" s="122">
        <f t="shared" si="5"/>
        <v>8650.7993669115822</v>
      </c>
      <c r="Y4" s="122">
        <f t="shared" si="5"/>
        <v>8021.9875411602752</v>
      </c>
      <c r="DA4" s="130" t="s">
        <v>2413</v>
      </c>
    </row>
    <row r="5" spans="1:105" ht="12" customHeight="1" x14ac:dyDescent="0.25">
      <c r="A5" s="97" t="s">
        <v>51</v>
      </c>
      <c r="B5" s="98">
        <v>4543.7964405530183</v>
      </c>
      <c r="C5" s="98">
        <v>12145.883501470933</v>
      </c>
      <c r="D5" s="98">
        <v>7922.5933153917103</v>
      </c>
      <c r="E5" s="98">
        <v>7725.8057107763834</v>
      </c>
      <c r="F5" s="98">
        <v>7913.8400335437427</v>
      </c>
      <c r="G5" s="98">
        <v>9653.1369581562831</v>
      </c>
      <c r="H5" s="98">
        <v>8542.1261148031244</v>
      </c>
      <c r="I5" s="98">
        <v>8710.1350541543034</v>
      </c>
      <c r="J5" s="98">
        <v>8589.0916800227587</v>
      </c>
      <c r="K5" s="98">
        <v>8775.5792390284387</v>
      </c>
      <c r="L5" s="98">
        <v>11807.325910579115</v>
      </c>
      <c r="M5" s="98">
        <v>11426.939846267131</v>
      </c>
      <c r="N5" s="98">
        <v>7225.3271188094996</v>
      </c>
      <c r="O5" s="98">
        <v>7679.9223179936971</v>
      </c>
      <c r="P5" s="98">
        <v>8322.5643726957987</v>
      </c>
      <c r="Q5" s="98">
        <v>7920.4514286070944</v>
      </c>
      <c r="R5" s="98">
        <v>8529.9095154047682</v>
      </c>
      <c r="S5" s="98">
        <v>8770.690775305522</v>
      </c>
      <c r="T5" s="98">
        <v>8193.7111937948921</v>
      </c>
      <c r="U5" s="98">
        <v>8806.0731439939827</v>
      </c>
      <c r="V5" s="98">
        <v>4426.5591062265612</v>
      </c>
      <c r="W5" s="98">
        <v>6694.2999712368928</v>
      </c>
      <c r="X5" s="98">
        <v>8590.4130848458299</v>
      </c>
      <c r="Y5" s="98">
        <v>7965.1576313963242</v>
      </c>
      <c r="DA5" s="63" t="s">
        <v>2414</v>
      </c>
    </row>
    <row r="6" spans="1:105" ht="12" customHeight="1" x14ac:dyDescent="0.25">
      <c r="A6" s="97" t="s">
        <v>53</v>
      </c>
      <c r="B6" s="98">
        <v>41.911629839180591</v>
      </c>
      <c r="C6" s="98">
        <v>110.11193504621275</v>
      </c>
      <c r="D6" s="98">
        <v>69.56504801687575</v>
      </c>
      <c r="E6" s="98">
        <v>66.603334258500141</v>
      </c>
      <c r="F6" s="98">
        <v>66.429374559349966</v>
      </c>
      <c r="G6" s="98">
        <v>79.904743641778893</v>
      </c>
      <c r="H6" s="98">
        <v>69.374812882954672</v>
      </c>
      <c r="I6" s="98">
        <v>69.260624604237634</v>
      </c>
      <c r="J6" s="98">
        <v>67.780001764216706</v>
      </c>
      <c r="K6" s="98">
        <v>68.864962444666659</v>
      </c>
      <c r="L6" s="98">
        <v>88.760682954993911</v>
      </c>
      <c r="M6" s="98">
        <v>86.22721068766171</v>
      </c>
      <c r="N6" s="98">
        <v>54.111926485029933</v>
      </c>
      <c r="O6" s="98">
        <v>56.988059301656733</v>
      </c>
      <c r="P6" s="98">
        <v>61.073621857328519</v>
      </c>
      <c r="Q6" s="98">
        <v>57.525934531543477</v>
      </c>
      <c r="R6" s="98">
        <v>61.298391079973776</v>
      </c>
      <c r="S6" s="98">
        <v>62.240688762720701</v>
      </c>
      <c r="T6" s="98">
        <v>57.826082396057657</v>
      </c>
      <c r="U6" s="98">
        <v>62.039042739353505</v>
      </c>
      <c r="V6" s="98">
        <v>31.212449169070275</v>
      </c>
      <c r="W6" s="98">
        <v>46.944193673919408</v>
      </c>
      <c r="X6" s="98">
        <v>60.386282065753178</v>
      </c>
      <c r="Y6" s="98">
        <v>56.829909763951022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1.3904010837093668E-2</v>
      </c>
      <c r="C7" s="122">
        <f t="shared" si="6"/>
        <v>1.8703416763466332E-2</v>
      </c>
      <c r="D7" s="122">
        <f t="shared" si="6"/>
        <v>1.1967798698067779E-2</v>
      </c>
      <c r="E7" s="122">
        <f t="shared" si="6"/>
        <v>1.1428375293143988E-2</v>
      </c>
      <c r="F7" s="122">
        <f t="shared" si="6"/>
        <v>2.1069664472701165E-2</v>
      </c>
      <c r="G7" s="122">
        <f t="shared" si="6"/>
        <v>3.3502572734102405E-2</v>
      </c>
      <c r="H7" s="122">
        <f t="shared" si="6"/>
        <v>0.2022903759066525</v>
      </c>
      <c r="I7" s="122">
        <f t="shared" si="6"/>
        <v>0.30890923046880603</v>
      </c>
      <c r="J7" s="122">
        <f t="shared" si="6"/>
        <v>0.50270264979614931</v>
      </c>
      <c r="K7" s="122">
        <f t="shared" si="6"/>
        <v>0.66926645352142189</v>
      </c>
      <c r="L7" s="122">
        <f t="shared" si="6"/>
        <v>2.0664880977530036</v>
      </c>
      <c r="M7" s="122">
        <f t="shared" si="6"/>
        <v>1.2238557382504995</v>
      </c>
      <c r="N7" s="122">
        <f t="shared" si="6"/>
        <v>1.4407021449667756</v>
      </c>
      <c r="O7" s="122">
        <f t="shared" si="6"/>
        <v>1.4746853315908832</v>
      </c>
      <c r="P7" s="122">
        <f t="shared" si="6"/>
        <v>1.9621797817293163</v>
      </c>
      <c r="Q7" s="122">
        <f t="shared" si="6"/>
        <v>1.2912609743791466</v>
      </c>
      <c r="R7" s="122">
        <f t="shared" si="6"/>
        <v>1.235602697724018</v>
      </c>
      <c r="S7" s="122">
        <f t="shared" si="6"/>
        <v>1.259597685597029</v>
      </c>
      <c r="T7" s="122">
        <f t="shared" si="6"/>
        <v>1.7226607823339428</v>
      </c>
      <c r="U7" s="122">
        <f t="shared" si="6"/>
        <v>1.2868079540988133</v>
      </c>
      <c r="V7" s="122">
        <f t="shared" si="6"/>
        <v>1.6011078891139412</v>
      </c>
      <c r="W7" s="122">
        <f t="shared" si="6"/>
        <v>2.9672384587135783</v>
      </c>
      <c r="X7" s="122">
        <f t="shared" si="6"/>
        <v>2.1592792938536438</v>
      </c>
      <c r="Y7" s="122">
        <f t="shared" si="6"/>
        <v>1.2591086334830992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1.3904010837093668E-2</v>
      </c>
      <c r="C8" s="98">
        <f>IF(RES_hhdet_tes!C8=0,0,RES_hhdet_tes!C8*1000*11630/RES_hhdet_num!C3)</f>
        <v>1.8703416763466332E-2</v>
      </c>
      <c r="D8" s="98">
        <f>IF(RES_hhdet_tes!D8=0,0,RES_hhdet_tes!D8*1000*11630/RES_hhdet_num!D3)</f>
        <v>1.1967798698067779E-2</v>
      </c>
      <c r="E8" s="98">
        <f>IF(RES_hhdet_tes!E8=0,0,RES_hhdet_tes!E8*1000*11630/RES_hhdet_num!E3)</f>
        <v>1.1428375293143988E-2</v>
      </c>
      <c r="F8" s="98">
        <f>IF(RES_hhdet_tes!F8=0,0,RES_hhdet_tes!F8*1000*11630/RES_hhdet_num!F3)</f>
        <v>2.1069664472701165E-2</v>
      </c>
      <c r="G8" s="98">
        <f>IF(RES_hhdet_tes!G8=0,0,RES_hhdet_tes!G8*1000*11630/RES_hhdet_num!G3)</f>
        <v>3.3502572734102405E-2</v>
      </c>
      <c r="H8" s="98">
        <f>IF(RES_hhdet_tes!H8=0,0,RES_hhdet_tes!H8*1000*11630/RES_hhdet_num!H3)</f>
        <v>0.2022903759066525</v>
      </c>
      <c r="I8" s="98">
        <f>IF(RES_hhdet_tes!I8=0,0,RES_hhdet_tes!I8*1000*11630/RES_hhdet_num!I3)</f>
        <v>0.30890923046880603</v>
      </c>
      <c r="J8" s="98">
        <f>IF(RES_hhdet_tes!J8=0,0,RES_hhdet_tes!J8*1000*11630/RES_hhdet_num!J3)</f>
        <v>0.50270264979614931</v>
      </c>
      <c r="K8" s="98">
        <f>IF(RES_hhdet_tes!K8=0,0,RES_hhdet_tes!K8*1000*11630/RES_hhdet_num!K3)</f>
        <v>0.66926645352142189</v>
      </c>
      <c r="L8" s="98">
        <f>IF(RES_hhdet_tes!L8=0,0,RES_hhdet_tes!L8*1000*11630/RES_hhdet_num!L3)</f>
        <v>2.0664880977530036</v>
      </c>
      <c r="M8" s="98">
        <f>IF(RES_hhdet_tes!M8=0,0,RES_hhdet_tes!M8*1000*11630/RES_hhdet_num!M3)</f>
        <v>1.2238557382504995</v>
      </c>
      <c r="N8" s="98">
        <f>IF(RES_hhdet_tes!N8=0,0,RES_hhdet_tes!N8*1000*11630/RES_hhdet_num!N3)</f>
        <v>1.4407021449667756</v>
      </c>
      <c r="O8" s="98">
        <f>IF(RES_hhdet_tes!O8=0,0,RES_hhdet_tes!O8*1000*11630/RES_hhdet_num!O3)</f>
        <v>1.4746853315908832</v>
      </c>
      <c r="P8" s="98">
        <f>IF(RES_hhdet_tes!P8=0,0,RES_hhdet_tes!P8*1000*11630/RES_hhdet_num!P3)</f>
        <v>1.9621797817293163</v>
      </c>
      <c r="Q8" s="98">
        <f>IF(RES_hhdet_tes!Q8=0,0,RES_hhdet_tes!Q8*1000*11630/RES_hhdet_num!Q3)</f>
        <v>1.2912609743791466</v>
      </c>
      <c r="R8" s="98">
        <f>IF(RES_hhdet_tes!R8=0,0,RES_hhdet_tes!R8*1000*11630/RES_hhdet_num!R3)</f>
        <v>1.235602697724018</v>
      </c>
      <c r="S8" s="98">
        <f>IF(RES_hhdet_tes!S8=0,0,RES_hhdet_tes!S8*1000*11630/RES_hhdet_num!S3)</f>
        <v>1.259597685597029</v>
      </c>
      <c r="T8" s="98">
        <f>IF(RES_hhdet_tes!T8=0,0,RES_hhdet_tes!T8*1000*11630/RES_hhdet_num!T3)</f>
        <v>1.7226607823339428</v>
      </c>
      <c r="U8" s="98">
        <f>IF(RES_hhdet_tes!U8=0,0,RES_hhdet_tes!U8*1000*11630/RES_hhdet_num!U3)</f>
        <v>1.2868079540988133</v>
      </c>
      <c r="V8" s="98">
        <f>IF(RES_hhdet_tes!V8=0,0,RES_hhdet_tes!V8*1000*11630/RES_hhdet_num!V3)</f>
        <v>1.6011078891139412</v>
      </c>
      <c r="W8" s="98">
        <f>IF(RES_hhdet_tes!W8=0,0,RES_hhdet_tes!W8*1000*11630/RES_hhdet_num!W3)</f>
        <v>2.9672384587135783</v>
      </c>
      <c r="X8" s="98">
        <f>IF(RES_hhdet_tes!X8=0,0,RES_hhdet_tes!X8*1000*11630/RES_hhdet_num!X3)</f>
        <v>2.1592792938536438</v>
      </c>
      <c r="Y8" s="98">
        <f>IF(RES_hhdet_tes!Y8=0,0,RES_hhdet_tes!Y8*1000*11630/RES_hhdet_num!Y3)</f>
        <v>1.2591086334830992</v>
      </c>
      <c r="DA8" s="63" t="s">
        <v>2417</v>
      </c>
    </row>
    <row r="9" spans="1:105" ht="12" customHeight="1" x14ac:dyDescent="0.25">
      <c r="A9" s="121" t="s">
        <v>55</v>
      </c>
      <c r="B9" s="122">
        <v>1051.8341560308038</v>
      </c>
      <c r="C9" s="122">
        <v>1754.5384071675921</v>
      </c>
      <c r="D9" s="122">
        <v>1359.1734746277132</v>
      </c>
      <c r="E9" s="122">
        <v>1340.3635435793819</v>
      </c>
      <c r="F9" s="122">
        <v>1347.6276981239193</v>
      </c>
      <c r="G9" s="122">
        <v>1571.5911265063658</v>
      </c>
      <c r="H9" s="122">
        <v>1502.6548751545354</v>
      </c>
      <c r="I9" s="122">
        <v>1572.3953590343251</v>
      </c>
      <c r="J9" s="122">
        <v>1767.466410708839</v>
      </c>
      <c r="K9" s="122">
        <v>1664.9527515551747</v>
      </c>
      <c r="L9" s="122">
        <v>2141.3682105340431</v>
      </c>
      <c r="M9" s="122">
        <v>1742.325015098651</v>
      </c>
      <c r="N9" s="122">
        <v>1551.7491486726449</v>
      </c>
      <c r="O9" s="122">
        <v>1734.9687909151742</v>
      </c>
      <c r="P9" s="122">
        <v>1666.2641985751009</v>
      </c>
      <c r="Q9" s="122">
        <v>1839.070270100957</v>
      </c>
      <c r="R9" s="122">
        <v>2087.4719338962327</v>
      </c>
      <c r="S9" s="122">
        <v>1688.5210721729172</v>
      </c>
      <c r="T9" s="122">
        <v>1729.169590464164</v>
      </c>
      <c r="U9" s="122">
        <v>1763.8374668247911</v>
      </c>
      <c r="V9" s="122">
        <v>1443.1051537055982</v>
      </c>
      <c r="W9" s="122">
        <v>1814.7557557684206</v>
      </c>
      <c r="X9" s="122">
        <v>1898.7214292583933</v>
      </c>
      <c r="Y9" s="122">
        <v>1747.8549356028288</v>
      </c>
      <c r="DA9" s="130" t="s">
        <v>2418</v>
      </c>
    </row>
    <row r="10" spans="1:105" ht="12" customHeight="1" x14ac:dyDescent="0.25">
      <c r="A10" s="97" t="s">
        <v>143</v>
      </c>
      <c r="B10" s="98">
        <v>858.60308753352899</v>
      </c>
      <c r="C10" s="98">
        <v>2001.7939891457047</v>
      </c>
      <c r="D10" s="98">
        <v>1350.0759312715188</v>
      </c>
      <c r="E10" s="98">
        <v>1272.5333822259961</v>
      </c>
      <c r="F10" s="98">
        <v>1350.3536939353362</v>
      </c>
      <c r="G10" s="98">
        <v>1637.2154248849015</v>
      </c>
      <c r="H10" s="98">
        <v>1479.7933810705701</v>
      </c>
      <c r="I10" s="98">
        <v>1568.6511444373782</v>
      </c>
      <c r="J10" s="98">
        <v>1621.0348262674729</v>
      </c>
      <c r="K10" s="98">
        <v>1583.8647050053228</v>
      </c>
      <c r="L10" s="98">
        <v>2250.1662548990776</v>
      </c>
      <c r="M10" s="98">
        <v>1819.9680140284311</v>
      </c>
      <c r="N10" s="98">
        <v>1497.2229329711934</v>
      </c>
      <c r="O10" s="98">
        <v>1670.64070600182</v>
      </c>
      <c r="P10" s="98">
        <v>1702.8340488858209</v>
      </c>
      <c r="Q10" s="98">
        <v>1772.9560277019559</v>
      </c>
      <c r="R10" s="98">
        <v>2060.6651742878926</v>
      </c>
      <c r="S10" s="98">
        <v>1725.9081061898203</v>
      </c>
      <c r="T10" s="98">
        <v>1707.5594322739937</v>
      </c>
      <c r="U10" s="98">
        <v>1821.0433932388444</v>
      </c>
      <c r="V10" s="98">
        <v>1080.3209700258551</v>
      </c>
      <c r="W10" s="98">
        <v>1628.040005150528</v>
      </c>
      <c r="X10" s="98">
        <v>1900.1511462762817</v>
      </c>
      <c r="Y10" s="98">
        <v>1718.2935958496696</v>
      </c>
      <c r="DA10" s="63" t="s">
        <v>2419</v>
      </c>
    </row>
    <row r="11" spans="1:105" ht="12" customHeight="1" x14ac:dyDescent="0.25">
      <c r="A11" s="97" t="s">
        <v>124</v>
      </c>
      <c r="B11" s="98">
        <v>1487.3879402698933</v>
      </c>
      <c r="C11" s="98">
        <v>1300.9839530345482</v>
      </c>
      <c r="D11" s="98">
        <v>1312.8590516806557</v>
      </c>
      <c r="E11" s="98">
        <v>1397.5564279648861</v>
      </c>
      <c r="F11" s="98">
        <v>1400.3859626899023</v>
      </c>
      <c r="G11" s="98">
        <v>1525.1271153830623</v>
      </c>
      <c r="H11" s="98">
        <v>1630.0352761612469</v>
      </c>
      <c r="I11" s="98">
        <v>1548.3379367259604</v>
      </c>
      <c r="J11" s="98">
        <v>1713.3852074822987</v>
      </c>
      <c r="K11" s="98">
        <v>1688.6048378349535</v>
      </c>
      <c r="L11" s="98">
        <v>1359.6655367577846</v>
      </c>
      <c r="M11" s="98">
        <v>1709.3398155601665</v>
      </c>
      <c r="N11" s="98">
        <v>1759.4574408001363</v>
      </c>
      <c r="O11" s="98">
        <v>1762.8754393569477</v>
      </c>
      <c r="P11" s="98">
        <v>1952.5652433322621</v>
      </c>
      <c r="Q11" s="98">
        <v>1621.7499293856831</v>
      </c>
      <c r="R11" s="98">
        <v>1739.7489628598939</v>
      </c>
      <c r="S11" s="98">
        <v>1909.6143818104617</v>
      </c>
      <c r="T11" s="98">
        <v>1796.9050314064284</v>
      </c>
      <c r="U11" s="98">
        <v>1738.2070392616952</v>
      </c>
      <c r="V11" s="98">
        <v>1909.2300467583461</v>
      </c>
      <c r="W11" s="98">
        <v>1845.9220984149003</v>
      </c>
      <c r="X11" s="98">
        <v>1702.0340965994055</v>
      </c>
      <c r="Y11" s="98">
        <v>2080.1576921326878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1332.252864408973</v>
      </c>
      <c r="C15" s="101">
        <v>1334.7095132959676</v>
      </c>
      <c r="D15" s="101">
        <v>1383.4150782034983</v>
      </c>
      <c r="E15" s="101">
        <v>1501.3196694370254</v>
      </c>
      <c r="F15" s="101">
        <v>1335.3671464108108</v>
      </c>
      <c r="G15" s="101">
        <v>1383.4200023219964</v>
      </c>
      <c r="H15" s="101">
        <v>1568.8190401890531</v>
      </c>
      <c r="I15" s="101">
        <v>1584.9827806140775</v>
      </c>
      <c r="J15" s="101">
        <v>2182.8312574666188</v>
      </c>
      <c r="K15" s="101">
        <v>1921.3362816778167</v>
      </c>
      <c r="L15" s="101">
        <v>1846.9012878377077</v>
      </c>
      <c r="M15" s="101">
        <v>1563.2376063497645</v>
      </c>
      <c r="N15" s="101">
        <v>1629.9207281139384</v>
      </c>
      <c r="O15" s="101">
        <v>1831.8125881927531</v>
      </c>
      <c r="P15" s="101">
        <v>1601.0353420128768</v>
      </c>
      <c r="Q15" s="101">
        <v>1946.154110838801</v>
      </c>
      <c r="R15" s="101">
        <v>2136.688017379443</v>
      </c>
      <c r="S15" s="101">
        <v>1629.7600184155765</v>
      </c>
      <c r="T15" s="101">
        <v>1758.8353465405255</v>
      </c>
      <c r="U15" s="101">
        <v>1682.0060309148832</v>
      </c>
      <c r="V15" s="101">
        <v>2018.6034512683405</v>
      </c>
      <c r="W15" s="101">
        <v>2142.6888208659016</v>
      </c>
      <c r="X15" s="101">
        <v>1898.9330997260004</v>
      </c>
      <c r="Y15" s="101">
        <v>1784.1916218668009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442.05022250440646</v>
      </c>
      <c r="C19" s="122">
        <v>447.85876398202129</v>
      </c>
      <c r="D19" s="122">
        <v>489.13998225832052</v>
      </c>
      <c r="E19" s="122">
        <v>519.23395676465623</v>
      </c>
      <c r="F19" s="122">
        <v>540.262482466905</v>
      </c>
      <c r="G19" s="122">
        <v>557.58037299743273</v>
      </c>
      <c r="H19" s="122">
        <v>589.74236398975984</v>
      </c>
      <c r="I19" s="122">
        <v>537.54280334727162</v>
      </c>
      <c r="J19" s="122">
        <v>616.46236199570967</v>
      </c>
      <c r="K19" s="122">
        <v>564.12770552060942</v>
      </c>
      <c r="L19" s="122">
        <v>613.8104316510354</v>
      </c>
      <c r="M19" s="122">
        <v>547.48412052678225</v>
      </c>
      <c r="N19" s="122">
        <v>548.62441144868853</v>
      </c>
      <c r="O19" s="122">
        <v>554.34049193638759</v>
      </c>
      <c r="P19" s="122">
        <v>544.80299750606059</v>
      </c>
      <c r="Q19" s="122">
        <v>507.26004005967957</v>
      </c>
      <c r="R19" s="122">
        <v>535.38863977957749</v>
      </c>
      <c r="S19" s="122">
        <v>485.92539304519948</v>
      </c>
      <c r="T19" s="122">
        <v>452.56636319912371</v>
      </c>
      <c r="U19" s="122">
        <v>420.49817879004218</v>
      </c>
      <c r="V19" s="122">
        <v>483.3180657460498</v>
      </c>
      <c r="W19" s="122">
        <v>490.69731855979018</v>
      </c>
      <c r="X19" s="122">
        <v>469.32150033492519</v>
      </c>
      <c r="Y19" s="122">
        <v>561.17744084428489</v>
      </c>
      <c r="DA19" s="130" t="s">
        <v>2428</v>
      </c>
    </row>
    <row r="20" spans="1:105" ht="12" customHeight="1" x14ac:dyDescent="0.25">
      <c r="A20" s="97" t="s">
        <v>51</v>
      </c>
      <c r="B20" s="98">
        <v>261.57456113888804</v>
      </c>
      <c r="C20" s="98">
        <v>654.01620107625024</v>
      </c>
      <c r="D20" s="98">
        <v>494.14285003935856</v>
      </c>
      <c r="E20" s="98">
        <v>451.51199846502954</v>
      </c>
      <c r="F20" s="98">
        <v>513.20272919489514</v>
      </c>
      <c r="G20" s="98">
        <v>602.69362449806056</v>
      </c>
      <c r="H20" s="98">
        <v>544.88804394325405</v>
      </c>
      <c r="I20" s="98">
        <v>571.59921536564468</v>
      </c>
      <c r="J20" s="98">
        <v>554.01895966165023</v>
      </c>
      <c r="K20" s="98">
        <v>574.3941543453459</v>
      </c>
      <c r="L20" s="98">
        <v>952.0861738289226</v>
      </c>
      <c r="M20" s="98">
        <v>847.60232912278877</v>
      </c>
      <c r="N20" s="98">
        <v>556.86500192301264</v>
      </c>
      <c r="O20" s="98">
        <v>524.13507141663354</v>
      </c>
      <c r="P20" s="98">
        <v>528.59130925280556</v>
      </c>
      <c r="Q20" s="98">
        <v>538.89221599434109</v>
      </c>
      <c r="R20" s="98">
        <v>601.64230711779453</v>
      </c>
      <c r="S20" s="98">
        <v>501.97005651887156</v>
      </c>
      <c r="T20" s="98">
        <v>455.34811809385207</v>
      </c>
      <c r="U20" s="98">
        <v>379.56606716883789</v>
      </c>
      <c r="V20" s="98">
        <v>511.12135743410289</v>
      </c>
      <c r="W20" s="98">
        <v>605.38818333501899</v>
      </c>
      <c r="X20" s="98">
        <v>493.56125882510696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449.32428576441151</v>
      </c>
      <c r="C21" s="98">
        <v>447.74924460885291</v>
      </c>
      <c r="D21" s="98">
        <v>484.5440358460167</v>
      </c>
      <c r="E21" s="98">
        <v>507.5994034626367</v>
      </c>
      <c r="F21" s="98">
        <v>547.27799483621175</v>
      </c>
      <c r="G21" s="98">
        <v>571.93977919652468</v>
      </c>
      <c r="H21" s="98">
        <v>595.76046012907648</v>
      </c>
      <c r="I21" s="98">
        <v>547.70132723462484</v>
      </c>
      <c r="J21" s="98">
        <v>567.92684832830025</v>
      </c>
      <c r="K21" s="98">
        <v>528.94119777480284</v>
      </c>
      <c r="L21" s="98">
        <v>531.89478309932849</v>
      </c>
      <c r="M21" s="98">
        <v>553.0400474260631</v>
      </c>
      <c r="N21" s="98">
        <v>557.00232361834014</v>
      </c>
      <c r="O21" s="98">
        <v>544.23587210843596</v>
      </c>
      <c r="P21" s="98">
        <v>590.4141649987082</v>
      </c>
      <c r="Q21" s="98">
        <v>473.1254346022049</v>
      </c>
      <c r="R21" s="98">
        <v>492.75736072464582</v>
      </c>
      <c r="S21" s="98">
        <v>562.58505684600652</v>
      </c>
      <c r="T21" s="98">
        <v>478.85613781847468</v>
      </c>
      <c r="U21" s="98">
        <v>449.58130730812314</v>
      </c>
      <c r="V21" s="98">
        <v>467.30492850091468</v>
      </c>
      <c r="W21" s="98">
        <v>458.12520802497738</v>
      </c>
      <c r="X21" s="98">
        <v>440.28200491309497</v>
      </c>
      <c r="Y21" s="98">
        <v>595.29009015272254</v>
      </c>
      <c r="DA21" s="63" t="s">
        <v>2430</v>
      </c>
    </row>
    <row r="22" spans="1:105" ht="12" customHeight="1" x14ac:dyDescent="0.25">
      <c r="A22" s="109" t="s">
        <v>120</v>
      </c>
      <c r="B22" s="33">
        <v>415.1188868523505</v>
      </c>
      <c r="C22" s="33">
        <v>444.80283721222355</v>
      </c>
      <c r="D22" s="33">
        <v>502.85975563823962</v>
      </c>
      <c r="E22" s="33">
        <v>550.99682357949848</v>
      </c>
      <c r="F22" s="33">
        <v>523.4630615780211</v>
      </c>
      <c r="G22" s="33">
        <v>525.94823817616168</v>
      </c>
      <c r="H22" s="33">
        <v>579.35075663723205</v>
      </c>
      <c r="I22" s="33">
        <v>522.56480778871548</v>
      </c>
      <c r="J22" s="33">
        <v>673.23327612485991</v>
      </c>
      <c r="K22" s="33">
        <v>602.75593148120151</v>
      </c>
      <c r="L22" s="33">
        <v>717.0300600955278</v>
      </c>
      <c r="M22" s="33">
        <v>538.46410495745454</v>
      </c>
      <c r="N22" s="33">
        <v>537.89946181350149</v>
      </c>
      <c r="O22" s="33">
        <v>567.73738373125843</v>
      </c>
      <c r="P22" s="33">
        <v>484.17205604015913</v>
      </c>
      <c r="Q22" s="33">
        <v>549.99388742768997</v>
      </c>
      <c r="R22" s="33">
        <v>587.05885659541673</v>
      </c>
      <c r="S22" s="33">
        <v>402.2807784695766</v>
      </c>
      <c r="T22" s="33">
        <v>427.62495052059239</v>
      </c>
      <c r="U22" s="33">
        <v>395.87360658922182</v>
      </c>
      <c r="V22" s="33">
        <v>495.66853490752374</v>
      </c>
      <c r="W22" s="33">
        <v>512.8403150477144</v>
      </c>
      <c r="X22" s="33">
        <v>490.68155068035429</v>
      </c>
      <c r="Y22" s="33">
        <v>511.55145957650893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9899.1810736978059</v>
      </c>
      <c r="C24" s="117">
        <f t="shared" si="7"/>
        <v>10107.606390184639</v>
      </c>
      <c r="D24" s="117">
        <f t="shared" si="7"/>
        <v>9479.2177898428745</v>
      </c>
      <c r="E24" s="117">
        <f t="shared" si="7"/>
        <v>10203.290112543902</v>
      </c>
      <c r="F24" s="117">
        <f t="shared" si="7"/>
        <v>10077.715282225998</v>
      </c>
      <c r="G24" s="117">
        <f t="shared" si="7"/>
        <v>11182.215370037282</v>
      </c>
      <c r="H24" s="117">
        <f t="shared" si="7"/>
        <v>11871.412544400982</v>
      </c>
      <c r="I24" s="117">
        <f t="shared" si="7"/>
        <v>10778.331352452818</v>
      </c>
      <c r="J24" s="117">
        <f t="shared" si="7"/>
        <v>11994.600924472077</v>
      </c>
      <c r="K24" s="117">
        <f t="shared" si="7"/>
        <v>11614.133698469352</v>
      </c>
      <c r="L24" s="117">
        <f t="shared" si="7"/>
        <v>10567.906160438903</v>
      </c>
      <c r="M24" s="117">
        <f t="shared" si="7"/>
        <v>10603.024276214164</v>
      </c>
      <c r="N24" s="117">
        <f t="shared" si="7"/>
        <v>10815.931415984211</v>
      </c>
      <c r="O24" s="117">
        <f t="shared" si="7"/>
        <v>11198.849757121421</v>
      </c>
      <c r="P24" s="117">
        <f t="shared" si="7"/>
        <v>11939.858757801718</v>
      </c>
      <c r="Q24" s="117">
        <f t="shared" si="7"/>
        <v>10123.928490813456</v>
      </c>
      <c r="R24" s="117">
        <f t="shared" ref="R24:V24" si="8">R25+R28+R30+R39</f>
        <v>10599.647058462768</v>
      </c>
      <c r="S24" s="117">
        <f t="shared" si="8"/>
        <v>10985.507170484887</v>
      </c>
      <c r="T24" s="117">
        <f t="shared" si="8"/>
        <v>10511.376971384261</v>
      </c>
      <c r="U24" s="117">
        <f t="shared" si="8"/>
        <v>10104.492726965364</v>
      </c>
      <c r="V24" s="117">
        <f t="shared" si="8"/>
        <v>10851.23921001258</v>
      </c>
      <c r="W24" s="117">
        <f t="shared" ref="W24:Y24" si="9">W25+W28+W30+W39</f>
        <v>10590.681119118313</v>
      </c>
      <c r="X24" s="117">
        <f t="shared" si="9"/>
        <v>9692.3478174260617</v>
      </c>
      <c r="Y24" s="117">
        <f t="shared" si="9"/>
        <v>11753.270948791444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8107.8101435420776</v>
      </c>
      <c r="C25" s="122">
        <f t="shared" si="10"/>
        <v>8329.1617474932882</v>
      </c>
      <c r="D25" s="122">
        <f t="shared" si="10"/>
        <v>7612.6452259215612</v>
      </c>
      <c r="E25" s="122">
        <f t="shared" si="10"/>
        <v>8189.8965271374591</v>
      </c>
      <c r="F25" s="122">
        <f t="shared" si="10"/>
        <v>8197.7405418091512</v>
      </c>
      <c r="G25" s="122">
        <f t="shared" si="10"/>
        <v>9233.0671544322904</v>
      </c>
      <c r="H25" s="122">
        <f t="shared" si="10"/>
        <v>9707.3186269280504</v>
      </c>
      <c r="I25" s="122">
        <f t="shared" si="10"/>
        <v>8653.0410907228488</v>
      </c>
      <c r="J25" s="122">
        <f t="shared" si="10"/>
        <v>9207.2372322375231</v>
      </c>
      <c r="K25" s="122">
        <f t="shared" si="10"/>
        <v>9131.0751171851716</v>
      </c>
      <c r="L25" s="122">
        <f t="shared" si="10"/>
        <v>8121.1425234929065</v>
      </c>
      <c r="M25" s="122">
        <f t="shared" si="10"/>
        <v>8483.8945017476362</v>
      </c>
      <c r="N25" s="122">
        <f t="shared" si="10"/>
        <v>8629.5746479148365</v>
      </c>
      <c r="O25" s="122">
        <f t="shared" si="10"/>
        <v>8812.2599196701794</v>
      </c>
      <c r="P25" s="122">
        <f t="shared" si="10"/>
        <v>9783.2924143771925</v>
      </c>
      <c r="Q25" s="122">
        <f t="shared" si="10"/>
        <v>7679.3543699904785</v>
      </c>
      <c r="R25" s="122">
        <f t="shared" ref="R25:V25" si="11">SUM(R26:R27)</f>
        <v>7939.4673997565569</v>
      </c>
      <c r="S25" s="122">
        <f t="shared" si="11"/>
        <v>8867.3696247550452</v>
      </c>
      <c r="T25" s="122">
        <f t="shared" si="11"/>
        <v>8301.7504486009548</v>
      </c>
      <c r="U25" s="122">
        <f t="shared" si="11"/>
        <v>8007.8759967714423</v>
      </c>
      <c r="V25" s="122">
        <f t="shared" si="11"/>
        <v>8373.9627640533326</v>
      </c>
      <c r="W25" s="122">
        <f t="shared" ref="W25:Y25" si="12">SUM(W26:W27)</f>
        <v>8002.6053931573415</v>
      </c>
      <c r="X25" s="122">
        <f t="shared" si="12"/>
        <v>7376.0892671478105</v>
      </c>
      <c r="Y25" s="122">
        <f t="shared" si="12"/>
        <v>9412.0080337411655</v>
      </c>
      <c r="DA25" s="130" t="s">
        <v>2433</v>
      </c>
    </row>
    <row r="26" spans="1:105" ht="12" customHeight="1" x14ac:dyDescent="0.25">
      <c r="A26" s="97" t="s">
        <v>74</v>
      </c>
      <c r="B26" s="98">
        <v>7925.0597846230112</v>
      </c>
      <c r="C26" s="98">
        <v>8144.5695131968114</v>
      </c>
      <c r="D26" s="98">
        <v>7449.1259143506823</v>
      </c>
      <c r="E26" s="98">
        <v>8017.1099360530879</v>
      </c>
      <c r="F26" s="98">
        <v>8029.2453038904368</v>
      </c>
      <c r="G26" s="98">
        <v>9045.8720259514739</v>
      </c>
      <c r="H26" s="98">
        <v>9514.145964995887</v>
      </c>
      <c r="I26" s="98">
        <v>8484.3774371115942</v>
      </c>
      <c r="J26" s="98">
        <v>9029.1063919876597</v>
      </c>
      <c r="K26" s="98">
        <v>8955.3852140893669</v>
      </c>
      <c r="L26" s="98">
        <v>7971.3327893077612</v>
      </c>
      <c r="M26" s="98">
        <v>8326.8100989207633</v>
      </c>
      <c r="N26" s="98">
        <v>8470.9726083455116</v>
      </c>
      <c r="O26" s="98">
        <v>8651.7611997930289</v>
      </c>
      <c r="P26" s="98">
        <v>9607.0435685298107</v>
      </c>
      <c r="Q26" s="98">
        <v>7542.4038954465605</v>
      </c>
      <c r="R26" s="98">
        <v>7799.3465133969121</v>
      </c>
      <c r="S26" s="98">
        <v>8712.7950370606741</v>
      </c>
      <c r="T26" s="98">
        <v>8157.8185127740608</v>
      </c>
      <c r="U26" s="98">
        <v>7869.2777669674715</v>
      </c>
      <c r="V26" s="98">
        <v>8228.9041272957857</v>
      </c>
      <c r="W26" s="98">
        <v>7864.7257014394017</v>
      </c>
      <c r="X26" s="98">
        <v>7248.7024390145907</v>
      </c>
      <c r="Y26" s="98">
        <v>9247.0677864158206</v>
      </c>
      <c r="DA26" s="63" t="s">
        <v>2434</v>
      </c>
    </row>
    <row r="27" spans="1:105" ht="12" customHeight="1" x14ac:dyDescent="0.25">
      <c r="A27" s="97" t="s">
        <v>53</v>
      </c>
      <c r="B27" s="98">
        <v>182.75035891906623</v>
      </c>
      <c r="C27" s="98">
        <v>184.59223429647648</v>
      </c>
      <c r="D27" s="98">
        <v>163.51931157087853</v>
      </c>
      <c r="E27" s="98">
        <v>172.78659108437085</v>
      </c>
      <c r="F27" s="98">
        <v>168.49523791871417</v>
      </c>
      <c r="G27" s="98">
        <v>187.19512848081595</v>
      </c>
      <c r="H27" s="98">
        <v>193.17266193216361</v>
      </c>
      <c r="I27" s="98">
        <v>168.66365361125423</v>
      </c>
      <c r="J27" s="98">
        <v>178.13084024986273</v>
      </c>
      <c r="K27" s="98">
        <v>175.68990309580536</v>
      </c>
      <c r="L27" s="98">
        <v>149.80973418514509</v>
      </c>
      <c r="M27" s="98">
        <v>157.08440282687326</v>
      </c>
      <c r="N27" s="98">
        <v>158.60203956932415</v>
      </c>
      <c r="O27" s="98">
        <v>160.49871987715019</v>
      </c>
      <c r="P27" s="98">
        <v>176.24884584738194</v>
      </c>
      <c r="Q27" s="98">
        <v>136.95047454391798</v>
      </c>
      <c r="R27" s="98">
        <v>140.12088635964483</v>
      </c>
      <c r="S27" s="98">
        <v>154.57458769437139</v>
      </c>
      <c r="T27" s="98">
        <v>143.93193582689452</v>
      </c>
      <c r="U27" s="98">
        <v>138.59822980397036</v>
      </c>
      <c r="V27" s="98">
        <v>145.05863675754699</v>
      </c>
      <c r="W27" s="98">
        <v>137.87969171794015</v>
      </c>
      <c r="X27" s="98">
        <v>127.38682813322006</v>
      </c>
      <c r="Y27" s="98">
        <v>164.94024732534555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9.7162893454750029E-2</v>
      </c>
      <c r="J28" s="122">
        <f t="shared" si="13"/>
        <v>0.10504345907661117</v>
      </c>
      <c r="K28" s="122">
        <f t="shared" si="13"/>
        <v>0.11909434930823692</v>
      </c>
      <c r="L28" s="122">
        <f t="shared" si="13"/>
        <v>0.30417195628196997</v>
      </c>
      <c r="M28" s="122">
        <f t="shared" si="13"/>
        <v>0.29628885463941385</v>
      </c>
      <c r="N28" s="122">
        <f t="shared" si="13"/>
        <v>0.60528654455078901</v>
      </c>
      <c r="O28" s="122">
        <f t="shared" si="13"/>
        <v>0.92188757508024632</v>
      </c>
      <c r="P28" s="122">
        <f t="shared" si="13"/>
        <v>1.625663986637166</v>
      </c>
      <c r="Q28" s="122">
        <f t="shared" si="13"/>
        <v>1.6190882388854757</v>
      </c>
      <c r="R28" s="122">
        <f t="shared" si="13"/>
        <v>2.2700780238858504</v>
      </c>
      <c r="S28" s="122">
        <f t="shared" si="13"/>
        <v>2.9291371095301102</v>
      </c>
      <c r="T28" s="122">
        <f t="shared" si="13"/>
        <v>4.3556556880388824</v>
      </c>
      <c r="U28" s="122">
        <f t="shared" si="13"/>
        <v>3.1599087130003882</v>
      </c>
      <c r="V28" s="122">
        <f t="shared" si="13"/>
        <v>3.1017020682171825</v>
      </c>
      <c r="W28" s="122">
        <f t="shared" si="13"/>
        <v>5.3680258004676293</v>
      </c>
      <c r="X28" s="122">
        <f t="shared" si="13"/>
        <v>6.2697324312548188</v>
      </c>
      <c r="Y28" s="122">
        <f t="shared" si="13"/>
        <v>5.7321235481281372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9.7162893454750029E-2</v>
      </c>
      <c r="J29" s="98">
        <f>IF(RES_hhdet_tes!J29=0,0,RES_hhdet_tes!J29*1000*11630/RES_hhdet_num!J24)</f>
        <v>0.10504345907661117</v>
      </c>
      <c r="K29" s="98">
        <f>IF(RES_hhdet_tes!K29=0,0,RES_hhdet_tes!K29*1000*11630/RES_hhdet_num!K24)</f>
        <v>0.11909434930823692</v>
      </c>
      <c r="L29" s="98">
        <f>IF(RES_hhdet_tes!L29=0,0,RES_hhdet_tes!L29*1000*11630/RES_hhdet_num!L24)</f>
        <v>0.30417195628196997</v>
      </c>
      <c r="M29" s="98">
        <f>IF(RES_hhdet_tes!M29=0,0,RES_hhdet_tes!M29*1000*11630/RES_hhdet_num!M24)</f>
        <v>0.29628885463941385</v>
      </c>
      <c r="N29" s="98">
        <f>IF(RES_hhdet_tes!N29=0,0,RES_hhdet_tes!N29*1000*11630/RES_hhdet_num!N24)</f>
        <v>0.60528654455078901</v>
      </c>
      <c r="O29" s="98">
        <f>IF(RES_hhdet_tes!O29=0,0,RES_hhdet_tes!O29*1000*11630/RES_hhdet_num!O24)</f>
        <v>0.92188757508024632</v>
      </c>
      <c r="P29" s="98">
        <f>IF(RES_hhdet_tes!P29=0,0,RES_hhdet_tes!P29*1000*11630/RES_hhdet_num!P24)</f>
        <v>1.625663986637166</v>
      </c>
      <c r="Q29" s="98">
        <f>IF(RES_hhdet_tes!Q29=0,0,RES_hhdet_tes!Q29*1000*11630/RES_hhdet_num!Q24)</f>
        <v>1.6190882388854757</v>
      </c>
      <c r="R29" s="98">
        <f>IF(RES_hhdet_tes!R29=0,0,RES_hhdet_tes!R29*1000*11630/RES_hhdet_num!R24)</f>
        <v>2.2700780238858504</v>
      </c>
      <c r="S29" s="98">
        <f>IF(RES_hhdet_tes!S29=0,0,RES_hhdet_tes!S29*1000*11630/RES_hhdet_num!S24)</f>
        <v>2.9291371095301102</v>
      </c>
      <c r="T29" s="98">
        <f>IF(RES_hhdet_tes!T29=0,0,RES_hhdet_tes!T29*1000*11630/RES_hhdet_num!T24)</f>
        <v>4.3556556880388824</v>
      </c>
      <c r="U29" s="98">
        <f>IF(RES_hhdet_tes!U29=0,0,RES_hhdet_tes!U29*1000*11630/RES_hhdet_num!U24)</f>
        <v>3.1599087130003882</v>
      </c>
      <c r="V29" s="98">
        <f>IF(RES_hhdet_tes!V29=0,0,RES_hhdet_tes!V29*1000*11630/RES_hhdet_num!V24)</f>
        <v>3.1017020682171825</v>
      </c>
      <c r="W29" s="98">
        <f>IF(RES_hhdet_tes!W29=0,0,RES_hhdet_tes!W29*1000*11630/RES_hhdet_num!W24)</f>
        <v>5.3680258004676293</v>
      </c>
      <c r="X29" s="98">
        <f>IF(RES_hhdet_tes!X29=0,0,RES_hhdet_tes!X29*1000*11630/RES_hhdet_num!X24)</f>
        <v>6.2697324312548188</v>
      </c>
      <c r="Y29" s="98">
        <f>IF(RES_hhdet_tes!Y29=0,0,RES_hhdet_tes!Y29*1000*11630/RES_hhdet_num!Y24)</f>
        <v>5.7321235481281372</v>
      </c>
      <c r="DA29" s="63" t="s">
        <v>2437</v>
      </c>
    </row>
    <row r="30" spans="1:105" ht="12" customHeight="1" x14ac:dyDescent="0.25">
      <c r="A30" s="121" t="s">
        <v>55</v>
      </c>
      <c r="B30" s="122">
        <v>1348.6725529174678</v>
      </c>
      <c r="C30" s="122">
        <v>1331.3397386899426</v>
      </c>
      <c r="D30" s="122">
        <v>1377.3001102082942</v>
      </c>
      <c r="E30" s="122">
        <v>1493.4326258841647</v>
      </c>
      <c r="F30" s="122">
        <v>1339.8690439158861</v>
      </c>
      <c r="G30" s="122">
        <v>1392.074389061514</v>
      </c>
      <c r="H30" s="122">
        <v>1574.2549235571635</v>
      </c>
      <c r="I30" s="122">
        <v>1587.5735539958721</v>
      </c>
      <c r="J30" s="122">
        <v>2174.314375867868</v>
      </c>
      <c r="K30" s="122">
        <v>1921.4470447240433</v>
      </c>
      <c r="L30" s="122">
        <v>1839.3453840338882</v>
      </c>
      <c r="M30" s="122">
        <v>1571.8399089746588</v>
      </c>
      <c r="N30" s="122">
        <v>1636.5749101164467</v>
      </c>
      <c r="O30" s="122">
        <v>1831.8465750975486</v>
      </c>
      <c r="P30" s="122">
        <v>1608.5620368419986</v>
      </c>
      <c r="Q30" s="122">
        <v>1936.590618725626</v>
      </c>
      <c r="R30" s="122">
        <v>2122.8060106383382</v>
      </c>
      <c r="S30" s="122">
        <v>1629.2642945328262</v>
      </c>
      <c r="T30" s="122">
        <v>1751.3413949791873</v>
      </c>
      <c r="U30" s="122">
        <v>1671.8161982736087</v>
      </c>
      <c r="V30" s="122">
        <v>1993.3106279372</v>
      </c>
      <c r="W30" s="122">
        <v>2099.7012688988934</v>
      </c>
      <c r="X30" s="122">
        <v>1848.8876183771031</v>
      </c>
      <c r="Y30" s="122">
        <v>1768.0364612423257</v>
      </c>
      <c r="DA30" s="130" t="s">
        <v>2438</v>
      </c>
    </row>
    <row r="31" spans="1:105" ht="12" customHeight="1" x14ac:dyDescent="0.25">
      <c r="A31" s="97" t="s">
        <v>141</v>
      </c>
      <c r="B31" s="98">
        <v>1487.3879402698933</v>
      </c>
      <c r="C31" s="98">
        <v>1300.9779949502913</v>
      </c>
      <c r="D31" s="98">
        <v>1312.8639772142301</v>
      </c>
      <c r="E31" s="98">
        <v>1397.5107295705552</v>
      </c>
      <c r="F31" s="98">
        <v>1400.3883874470641</v>
      </c>
      <c r="G31" s="98">
        <v>1525.5163374378453</v>
      </c>
      <c r="H31" s="98">
        <v>1632.1622386173583</v>
      </c>
      <c r="I31" s="98">
        <v>1551.8157611274673</v>
      </c>
      <c r="J31" s="98">
        <v>1717.5480673465236</v>
      </c>
      <c r="K31" s="98">
        <v>1693.71766113733</v>
      </c>
      <c r="L31" s="98">
        <v>1365.4837084089702</v>
      </c>
      <c r="M31" s="98">
        <v>1717.3523764467686</v>
      </c>
      <c r="N31" s="98">
        <v>1763.7082995128085</v>
      </c>
      <c r="O31" s="98">
        <v>1764.0958806106585</v>
      </c>
      <c r="P31" s="98">
        <v>1950.6951929140803</v>
      </c>
      <c r="Q31" s="98">
        <v>1619.916291848845</v>
      </c>
      <c r="R31" s="98">
        <v>1735.9179533818035</v>
      </c>
      <c r="S31" s="98">
        <v>1904.7532552045832</v>
      </c>
      <c r="T31" s="98">
        <v>1784.5880062520316</v>
      </c>
      <c r="U31" s="98">
        <v>1722.7496603092263</v>
      </c>
      <c r="V31" s="98">
        <v>1880.6441774689199</v>
      </c>
      <c r="W31" s="98">
        <v>1807.6615596344197</v>
      </c>
      <c r="X31" s="98">
        <v>1639.7269308633297</v>
      </c>
      <c r="Y31" s="98">
        <v>2049.134539061457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1332.2528644089734</v>
      </c>
      <c r="C35" s="101">
        <v>1334.7132657721263</v>
      </c>
      <c r="D35" s="101">
        <v>1383.4318214338016</v>
      </c>
      <c r="E35" s="101">
        <v>1501.3252668315272</v>
      </c>
      <c r="F35" s="101">
        <v>1335.6261116791895</v>
      </c>
      <c r="G35" s="101">
        <v>1384.5264453433224</v>
      </c>
      <c r="H35" s="101">
        <v>1571.7453974440455</v>
      </c>
      <c r="I35" s="101">
        <v>1588.813477462226</v>
      </c>
      <c r="J35" s="101">
        <v>2189.1462343526255</v>
      </c>
      <c r="K35" s="101">
        <v>1927.5117420232898</v>
      </c>
      <c r="L35" s="101">
        <v>1853.684137907265</v>
      </c>
      <c r="M35" s="101">
        <v>1568.5520908320675</v>
      </c>
      <c r="N35" s="101">
        <v>1633.6606776947535</v>
      </c>
      <c r="O35" s="101">
        <v>1833.5235724858376</v>
      </c>
      <c r="P35" s="101">
        <v>1600.3469751849004</v>
      </c>
      <c r="Q35" s="101">
        <v>1943.9655324778726</v>
      </c>
      <c r="R35" s="101">
        <v>2131.4220521433331</v>
      </c>
      <c r="S35" s="101">
        <v>1623.9623514867951</v>
      </c>
      <c r="T35" s="101">
        <v>1750.508146576359</v>
      </c>
      <c r="U35" s="101">
        <v>1670.5395600721972</v>
      </c>
      <c r="V35" s="101">
        <v>1995.8393013891064</v>
      </c>
      <c r="W35" s="101">
        <v>2106.7927408677874</v>
      </c>
      <c r="X35" s="101">
        <v>1855.285167495814</v>
      </c>
      <c r="Y35" s="101">
        <v>1755.8683051499609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2446</v>
      </c>
    </row>
    <row r="39" spans="1:105" ht="12" customHeight="1" x14ac:dyDescent="0.25">
      <c r="A39" s="121" t="s">
        <v>54</v>
      </c>
      <c r="B39" s="122">
        <v>442.69837723826089</v>
      </c>
      <c r="C39" s="122">
        <v>447.10490400140822</v>
      </c>
      <c r="D39" s="122">
        <v>489.2724537130195</v>
      </c>
      <c r="E39" s="122">
        <v>519.96095952227995</v>
      </c>
      <c r="F39" s="122">
        <v>540.10569650096193</v>
      </c>
      <c r="G39" s="122">
        <v>557.07382654347816</v>
      </c>
      <c r="H39" s="122">
        <v>589.83899391576824</v>
      </c>
      <c r="I39" s="122">
        <v>537.61954484064404</v>
      </c>
      <c r="J39" s="122">
        <v>612.94427290761075</v>
      </c>
      <c r="K39" s="122">
        <v>561.4924422108287</v>
      </c>
      <c r="L39" s="122">
        <v>607.11408095582647</v>
      </c>
      <c r="M39" s="122">
        <v>546.99357663723185</v>
      </c>
      <c r="N39" s="122">
        <v>549.17657140837514</v>
      </c>
      <c r="O39" s="122">
        <v>553.82137477861397</v>
      </c>
      <c r="P39" s="122">
        <v>546.37864259588912</v>
      </c>
      <c r="Q39" s="122">
        <v>506.36441385846604</v>
      </c>
      <c r="R39" s="122">
        <v>535.10357004398577</v>
      </c>
      <c r="S39" s="122">
        <v>485.94411408748681</v>
      </c>
      <c r="T39" s="122">
        <v>453.92947211608117</v>
      </c>
      <c r="U39" s="122">
        <v>421.64062320731159</v>
      </c>
      <c r="V39" s="122">
        <v>480.86411595382998</v>
      </c>
      <c r="W39" s="122">
        <v>483.00643126161032</v>
      </c>
      <c r="X39" s="122">
        <v>461.10119946989204</v>
      </c>
      <c r="Y39" s="122">
        <v>567.49433025982466</v>
      </c>
      <c r="DA39" s="130" t="s">
        <v>2447</v>
      </c>
    </row>
    <row r="40" spans="1:105" ht="12" customHeight="1" x14ac:dyDescent="0.25">
      <c r="A40" s="97" t="s">
        <v>50</v>
      </c>
      <c r="B40" s="98">
        <v>449.32428576441151</v>
      </c>
      <c r="C40" s="98">
        <v>447.74924460885296</v>
      </c>
      <c r="D40" s="98">
        <v>484.54403584601664</v>
      </c>
      <c r="E40" s="98">
        <v>507.59940346263647</v>
      </c>
      <c r="F40" s="98">
        <v>547.27799483621175</v>
      </c>
      <c r="G40" s="98">
        <v>571.93977919652457</v>
      </c>
      <c r="H40" s="98">
        <v>595.76046012907671</v>
      </c>
      <c r="I40" s="98">
        <v>547.70132723462507</v>
      </c>
      <c r="J40" s="98">
        <v>567.9268483283015</v>
      </c>
      <c r="K40" s="98">
        <v>528.9411977748033</v>
      </c>
      <c r="L40" s="98">
        <v>531.89478309932906</v>
      </c>
      <c r="M40" s="98">
        <v>553.04004742606298</v>
      </c>
      <c r="N40" s="98">
        <v>557.00232361834117</v>
      </c>
      <c r="O40" s="98">
        <v>544.23587210843573</v>
      </c>
      <c r="P40" s="98">
        <v>590.41416499870854</v>
      </c>
      <c r="Q40" s="98">
        <v>473.1254346022036</v>
      </c>
      <c r="R40" s="98">
        <v>492.75736072464406</v>
      </c>
      <c r="S40" s="98">
        <v>562.58505684600777</v>
      </c>
      <c r="T40" s="98">
        <v>478.85613781847218</v>
      </c>
      <c r="U40" s="98">
        <v>449.58130730812348</v>
      </c>
      <c r="V40" s="98">
        <v>467.30492850091429</v>
      </c>
      <c r="W40" s="98">
        <v>458.12520802497738</v>
      </c>
      <c r="X40" s="98">
        <v>440.28200491309622</v>
      </c>
      <c r="Y40" s="98">
        <v>595.29009015272129</v>
      </c>
      <c r="DA40" s="63" t="s">
        <v>2448</v>
      </c>
    </row>
    <row r="41" spans="1:105" ht="12" customHeight="1" x14ac:dyDescent="0.25">
      <c r="A41" s="109" t="s">
        <v>120</v>
      </c>
      <c r="B41" s="33">
        <v>415.11888685235061</v>
      </c>
      <c r="C41" s="33">
        <v>444.80283721222349</v>
      </c>
      <c r="D41" s="33">
        <v>502.85975563823968</v>
      </c>
      <c r="E41" s="33">
        <v>550.9968235794986</v>
      </c>
      <c r="F41" s="33">
        <v>523.4630615780211</v>
      </c>
      <c r="G41" s="33">
        <v>525.94823817616202</v>
      </c>
      <c r="H41" s="33">
        <v>579.35075663723183</v>
      </c>
      <c r="I41" s="33">
        <v>522.56480778871548</v>
      </c>
      <c r="J41" s="33">
        <v>673.23327612486025</v>
      </c>
      <c r="K41" s="33">
        <v>602.75593148120197</v>
      </c>
      <c r="L41" s="33">
        <v>717.03006009552792</v>
      </c>
      <c r="M41" s="33">
        <v>538.46410495745465</v>
      </c>
      <c r="N41" s="33">
        <v>537.89946181350103</v>
      </c>
      <c r="O41" s="33">
        <v>567.73738373125843</v>
      </c>
      <c r="P41" s="33">
        <v>484.17205604015913</v>
      </c>
      <c r="Q41" s="33">
        <v>549.99388742769054</v>
      </c>
      <c r="R41" s="33">
        <v>587.05885659541593</v>
      </c>
      <c r="S41" s="33">
        <v>402.28077846957541</v>
      </c>
      <c r="T41" s="33">
        <v>427.6249505205929</v>
      </c>
      <c r="U41" s="33">
        <v>395.87360658922086</v>
      </c>
      <c r="V41" s="33">
        <v>495.66853490752368</v>
      </c>
      <c r="W41" s="33">
        <v>512.84031504771531</v>
      </c>
      <c r="X41" s="33">
        <v>490.68155068035401</v>
      </c>
      <c r="Y41" s="33">
        <v>511.55145957650916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9115.3716672893534</v>
      </c>
      <c r="C43" s="117">
        <f t="shared" si="14"/>
        <v>10350.382635674503</v>
      </c>
      <c r="D43" s="117">
        <f t="shared" si="14"/>
        <v>10843.946284002566</v>
      </c>
      <c r="E43" s="117">
        <f t="shared" si="14"/>
        <v>9768.8594429505865</v>
      </c>
      <c r="F43" s="117">
        <f t="shared" si="14"/>
        <v>9440.008540567891</v>
      </c>
      <c r="G43" s="117">
        <f t="shared" si="14"/>
        <v>11249.461537291205</v>
      </c>
      <c r="H43" s="117">
        <f t="shared" si="14"/>
        <v>11566.830406255953</v>
      </c>
      <c r="I43" s="117">
        <f t="shared" si="14"/>
        <v>9507.3397257857177</v>
      </c>
      <c r="J43" s="117">
        <f t="shared" si="14"/>
        <v>7376.532840677366</v>
      </c>
      <c r="K43" s="117">
        <f t="shared" si="14"/>
        <v>12953.713712731242</v>
      </c>
      <c r="L43" s="117">
        <f t="shared" si="14"/>
        <v>12380.22049357699</v>
      </c>
      <c r="M43" s="117">
        <f t="shared" si="14"/>
        <v>11180.596466503586</v>
      </c>
      <c r="N43" s="117">
        <f t="shared" si="14"/>
        <v>11037.77657525649</v>
      </c>
      <c r="O43" s="117">
        <f t="shared" si="14"/>
        <v>10824.099399720617</v>
      </c>
      <c r="P43" s="117">
        <f t="shared" si="14"/>
        <v>10541.708455488135</v>
      </c>
      <c r="Q43" s="117">
        <f t="shared" si="14"/>
        <v>9875.6469614320449</v>
      </c>
      <c r="R43" s="117">
        <f t="shared" ref="R43:V43" si="15">R44+R47+R49+R58</f>
        <v>10260.877261010352</v>
      </c>
      <c r="S43" s="117">
        <f t="shared" si="15"/>
        <v>10658.759786066894</v>
      </c>
      <c r="T43" s="117">
        <f t="shared" si="15"/>
        <v>11146.438594227107</v>
      </c>
      <c r="U43" s="117">
        <f t="shared" si="15"/>
        <v>10994.814763072518</v>
      </c>
      <c r="V43" s="117">
        <f t="shared" si="15"/>
        <v>11143.701534805485</v>
      </c>
      <c r="W43" s="117">
        <f t="shared" ref="W43:Y43" si="16">W44+W47+W49+W58</f>
        <v>10820.87901879224</v>
      </c>
      <c r="X43" s="117">
        <f t="shared" si="16"/>
        <v>10828.948346889079</v>
      </c>
      <c r="Y43" s="117">
        <f t="shared" si="16"/>
        <v>10653.831314278827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7329.4734055831104</v>
      </c>
      <c r="C44" s="122">
        <f t="shared" si="17"/>
        <v>8495.6242421182687</v>
      </c>
      <c r="D44" s="122">
        <f t="shared" si="17"/>
        <v>8856.9102216414485</v>
      </c>
      <c r="E44" s="122">
        <f t="shared" si="17"/>
        <v>7944.9200337452785</v>
      </c>
      <c r="F44" s="122">
        <f t="shared" si="17"/>
        <v>7670.055654911198</v>
      </c>
      <c r="G44" s="122">
        <f t="shared" si="17"/>
        <v>9174.757881554393</v>
      </c>
      <c r="H44" s="122">
        <f t="shared" si="17"/>
        <v>9368.7266104933096</v>
      </c>
      <c r="I44" s="122">
        <f t="shared" si="17"/>
        <v>7633.1991606623487</v>
      </c>
      <c r="J44" s="122">
        <f t="shared" si="17"/>
        <v>5525.2819053609701</v>
      </c>
      <c r="K44" s="122">
        <f t="shared" si="17"/>
        <v>10519.681936899813</v>
      </c>
      <c r="L44" s="122">
        <f t="shared" si="17"/>
        <v>9752.9949478186627</v>
      </c>
      <c r="M44" s="122">
        <f t="shared" si="17"/>
        <v>8838.3987677829955</v>
      </c>
      <c r="N44" s="122">
        <f t="shared" si="17"/>
        <v>8732.2885580185302</v>
      </c>
      <c r="O44" s="122">
        <f t="shared" si="17"/>
        <v>8482.2850408697195</v>
      </c>
      <c r="P44" s="122">
        <f t="shared" si="17"/>
        <v>8305.0822594200472</v>
      </c>
      <c r="Q44" s="122">
        <f t="shared" si="17"/>
        <v>7642.1379713311817</v>
      </c>
      <c r="R44" s="122">
        <f t="shared" ref="R44:V44" si="18">SUM(R45:R46)</f>
        <v>7891.0296492214902</v>
      </c>
      <c r="S44" s="122">
        <f t="shared" si="18"/>
        <v>8443.0660811435209</v>
      </c>
      <c r="T44" s="122">
        <f t="shared" si="18"/>
        <v>8866.8021247057768</v>
      </c>
      <c r="U44" s="122">
        <f t="shared" si="18"/>
        <v>8744.2067148161368</v>
      </c>
      <c r="V44" s="122">
        <f t="shared" si="18"/>
        <v>8662.5869090095348</v>
      </c>
      <c r="W44" s="122">
        <f t="shared" ref="W44:Y44" si="19">SUM(W45:W46)</f>
        <v>8410.0953088385213</v>
      </c>
      <c r="X44" s="122">
        <f t="shared" si="19"/>
        <v>8495.3723331658257</v>
      </c>
      <c r="Y44" s="122">
        <f t="shared" si="19"/>
        <v>8283.2794076911705</v>
      </c>
      <c r="DA44" s="130" t="s">
        <v>2451</v>
      </c>
    </row>
    <row r="45" spans="1:105" ht="12" customHeight="1" x14ac:dyDescent="0.25">
      <c r="A45" s="97" t="s">
        <v>211</v>
      </c>
      <c r="B45" s="98">
        <v>7164.2667872923557</v>
      </c>
      <c r="C45" s="98">
        <v>8307.3428390025365</v>
      </c>
      <c r="D45" s="98">
        <v>8666.6641482849209</v>
      </c>
      <c r="E45" s="98">
        <v>7777.3018416814302</v>
      </c>
      <c r="F45" s="98">
        <v>7512.4063799880823</v>
      </c>
      <c r="G45" s="98">
        <v>8988.7449400592704</v>
      </c>
      <c r="H45" s="98">
        <v>9182.2918257893889</v>
      </c>
      <c r="I45" s="98">
        <v>7484.4140981991677</v>
      </c>
      <c r="J45" s="98">
        <v>5418.3852235883714</v>
      </c>
      <c r="K45" s="98">
        <v>10317.274019280758</v>
      </c>
      <c r="L45" s="98">
        <v>9573.0826292729507</v>
      </c>
      <c r="M45" s="98">
        <v>8674.7505055259662</v>
      </c>
      <c r="N45" s="98">
        <v>8571.798750361062</v>
      </c>
      <c r="O45" s="98">
        <v>8327.7961920269991</v>
      </c>
      <c r="P45" s="98">
        <v>8155.4637975677515</v>
      </c>
      <c r="Q45" s="98">
        <v>7505.8511988658038</v>
      </c>
      <c r="R45" s="98">
        <v>7751.7636237985434</v>
      </c>
      <c r="S45" s="98">
        <v>8295.8878858503322</v>
      </c>
      <c r="T45" s="98">
        <v>8713.0735824779149</v>
      </c>
      <c r="U45" s="98">
        <v>8592.8642649327812</v>
      </c>
      <c r="V45" s="98">
        <v>8512.5285575192702</v>
      </c>
      <c r="W45" s="98">
        <v>8265.1948306151844</v>
      </c>
      <c r="X45" s="98">
        <v>8348.6552184268967</v>
      </c>
      <c r="Y45" s="98">
        <v>8138.1195067144963</v>
      </c>
      <c r="DA45" s="63" t="s">
        <v>2452</v>
      </c>
    </row>
    <row r="46" spans="1:105" ht="12" customHeight="1" x14ac:dyDescent="0.25">
      <c r="A46" s="97" t="s">
        <v>53</v>
      </c>
      <c r="B46" s="98">
        <v>165.20661829075456</v>
      </c>
      <c r="C46" s="98">
        <v>188.28140311573225</v>
      </c>
      <c r="D46" s="98">
        <v>190.24607335652681</v>
      </c>
      <c r="E46" s="98">
        <v>167.6181920638484</v>
      </c>
      <c r="F46" s="98">
        <v>157.64927492311554</v>
      </c>
      <c r="G46" s="98">
        <v>186.01294149512293</v>
      </c>
      <c r="H46" s="98">
        <v>186.43478470392066</v>
      </c>
      <c r="I46" s="98">
        <v>148.78506246318096</v>
      </c>
      <c r="J46" s="98">
        <v>106.89668177259821</v>
      </c>
      <c r="K46" s="98">
        <v>202.40791761905547</v>
      </c>
      <c r="L46" s="98">
        <v>179.91231854571117</v>
      </c>
      <c r="M46" s="98">
        <v>163.64826225702905</v>
      </c>
      <c r="N46" s="98">
        <v>160.48980765746768</v>
      </c>
      <c r="O46" s="98">
        <v>154.48884884272059</v>
      </c>
      <c r="P46" s="98">
        <v>149.61846185229589</v>
      </c>
      <c r="Q46" s="98">
        <v>136.28677246537814</v>
      </c>
      <c r="R46" s="98">
        <v>139.26602542294668</v>
      </c>
      <c r="S46" s="98">
        <v>147.17819529318933</v>
      </c>
      <c r="T46" s="98">
        <v>153.72854222786185</v>
      </c>
      <c r="U46" s="98">
        <v>151.34244988335536</v>
      </c>
      <c r="V46" s="98">
        <v>150.05835149026382</v>
      </c>
      <c r="W46" s="98">
        <v>144.90047822333619</v>
      </c>
      <c r="X46" s="98">
        <v>146.71711473892893</v>
      </c>
      <c r="Y46" s="98">
        <v>145.15990097667338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3.7277589453400019E-2</v>
      </c>
      <c r="H47" s="122">
        <f t="shared" si="20"/>
        <v>0.3435324887370626</v>
      </c>
      <c r="I47" s="122">
        <f t="shared" si="20"/>
        <v>0.52826159458395172</v>
      </c>
      <c r="J47" s="122">
        <f t="shared" si="20"/>
        <v>0.8171817104241027</v>
      </c>
      <c r="K47" s="122">
        <f t="shared" si="20"/>
        <v>1.0250411028140016</v>
      </c>
      <c r="L47" s="122">
        <f t="shared" si="20"/>
        <v>2.9894219132079858</v>
      </c>
      <c r="M47" s="122">
        <f t="shared" si="20"/>
        <v>1.7430575079815673</v>
      </c>
      <c r="N47" s="122">
        <f t="shared" si="20"/>
        <v>2.0464090918208622</v>
      </c>
      <c r="O47" s="122">
        <f t="shared" si="20"/>
        <v>1.8880464332526019</v>
      </c>
      <c r="P47" s="122">
        <f t="shared" si="20"/>
        <v>2.5864646766550998</v>
      </c>
      <c r="Q47" s="122">
        <f t="shared" si="20"/>
        <v>1.9750251458307519</v>
      </c>
      <c r="R47" s="122">
        <f t="shared" si="20"/>
        <v>2.1816840460698326</v>
      </c>
      <c r="S47" s="122">
        <f t="shared" si="20"/>
        <v>2.3414546950432658</v>
      </c>
      <c r="T47" s="122">
        <f t="shared" si="20"/>
        <v>3.1433540798422555</v>
      </c>
      <c r="U47" s="122">
        <f t="shared" si="20"/>
        <v>2.389638606195799</v>
      </c>
      <c r="V47" s="122">
        <f t="shared" si="20"/>
        <v>2.7317111942797156</v>
      </c>
      <c r="W47" s="122">
        <f t="shared" si="20"/>
        <v>5.177586613603637</v>
      </c>
      <c r="X47" s="122">
        <f t="shared" si="20"/>
        <v>5.9637693371077596</v>
      </c>
      <c r="Y47" s="122">
        <f t="shared" si="20"/>
        <v>6.3078655235560159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3.7277589453400019E-2</v>
      </c>
      <c r="H48" s="98">
        <f>IF(RES_hhdet_tes!H48=0,0,RES_hhdet_tes!H48*1000*11630/RES_hhdet_num!H43)</f>
        <v>0.3435324887370626</v>
      </c>
      <c r="I48" s="98">
        <f>IF(RES_hhdet_tes!I48=0,0,RES_hhdet_tes!I48*1000*11630/RES_hhdet_num!I43)</f>
        <v>0.52826159458395172</v>
      </c>
      <c r="J48" s="98">
        <f>IF(RES_hhdet_tes!J48=0,0,RES_hhdet_tes!J48*1000*11630/RES_hhdet_num!J43)</f>
        <v>0.8171817104241027</v>
      </c>
      <c r="K48" s="98">
        <f>IF(RES_hhdet_tes!K48=0,0,RES_hhdet_tes!K48*1000*11630/RES_hhdet_num!K43)</f>
        <v>1.0250411028140016</v>
      </c>
      <c r="L48" s="98">
        <f>IF(RES_hhdet_tes!L48=0,0,RES_hhdet_tes!L48*1000*11630/RES_hhdet_num!L43)</f>
        <v>2.9894219132079858</v>
      </c>
      <c r="M48" s="98">
        <f>IF(RES_hhdet_tes!M48=0,0,RES_hhdet_tes!M48*1000*11630/RES_hhdet_num!M43)</f>
        <v>1.7430575079815673</v>
      </c>
      <c r="N48" s="98">
        <f>IF(RES_hhdet_tes!N48=0,0,RES_hhdet_tes!N48*1000*11630/RES_hhdet_num!N43)</f>
        <v>2.0464090918208622</v>
      </c>
      <c r="O48" s="98">
        <f>IF(RES_hhdet_tes!O48=0,0,RES_hhdet_tes!O48*1000*11630/RES_hhdet_num!O43)</f>
        <v>1.8880464332526019</v>
      </c>
      <c r="P48" s="98">
        <f>IF(RES_hhdet_tes!P48=0,0,RES_hhdet_tes!P48*1000*11630/RES_hhdet_num!P43)</f>
        <v>2.5864646766550998</v>
      </c>
      <c r="Q48" s="98">
        <f>IF(RES_hhdet_tes!Q48=0,0,RES_hhdet_tes!Q48*1000*11630/RES_hhdet_num!Q43)</f>
        <v>1.9750251458307519</v>
      </c>
      <c r="R48" s="98">
        <f>IF(RES_hhdet_tes!R48=0,0,RES_hhdet_tes!R48*1000*11630/RES_hhdet_num!R43)</f>
        <v>2.1816840460698326</v>
      </c>
      <c r="S48" s="98">
        <f>IF(RES_hhdet_tes!S48=0,0,RES_hhdet_tes!S48*1000*11630/RES_hhdet_num!S43)</f>
        <v>2.3414546950432658</v>
      </c>
      <c r="T48" s="98">
        <f>IF(RES_hhdet_tes!T48=0,0,RES_hhdet_tes!T48*1000*11630/RES_hhdet_num!T43)</f>
        <v>3.1433540798422555</v>
      </c>
      <c r="U48" s="98">
        <f>IF(RES_hhdet_tes!U48=0,0,RES_hhdet_tes!U48*1000*11630/RES_hhdet_num!U43)</f>
        <v>2.389638606195799</v>
      </c>
      <c r="V48" s="98">
        <f>IF(RES_hhdet_tes!V48=0,0,RES_hhdet_tes!V48*1000*11630/RES_hhdet_num!V43)</f>
        <v>2.7317111942797156</v>
      </c>
      <c r="W48" s="98">
        <f>IF(RES_hhdet_tes!W48=0,0,RES_hhdet_tes!W48*1000*11630/RES_hhdet_num!W43)</f>
        <v>5.177586613603637</v>
      </c>
      <c r="X48" s="98">
        <f>IF(RES_hhdet_tes!X48=0,0,RES_hhdet_tes!X48*1000*11630/RES_hhdet_num!X43)</f>
        <v>5.9637693371077596</v>
      </c>
      <c r="Y48" s="98">
        <f>IF(RES_hhdet_tes!Y48=0,0,RES_hhdet_tes!Y48*1000*11630/RES_hhdet_num!Y43)</f>
        <v>6.3078655235560159</v>
      </c>
      <c r="DA48" s="63" t="s">
        <v>2455</v>
      </c>
    </row>
    <row r="49" spans="1:105" ht="12" customHeight="1" x14ac:dyDescent="0.25">
      <c r="A49" s="121" t="s">
        <v>55</v>
      </c>
      <c r="B49" s="122">
        <v>1343.2074767862548</v>
      </c>
      <c r="C49" s="122">
        <v>1407.6702164511739</v>
      </c>
      <c r="D49" s="122">
        <v>1497.8444616427696</v>
      </c>
      <c r="E49" s="122">
        <v>1304.2751628056167</v>
      </c>
      <c r="F49" s="122">
        <v>1229.7068593022311</v>
      </c>
      <c r="G49" s="122">
        <v>1517.3925664931812</v>
      </c>
      <c r="H49" s="122">
        <v>1607.9522100173856</v>
      </c>
      <c r="I49" s="122">
        <v>1337.355044067499</v>
      </c>
      <c r="J49" s="122">
        <v>1223.7864001275605</v>
      </c>
      <c r="K49" s="122">
        <v>1864.8539006357037</v>
      </c>
      <c r="L49" s="122">
        <v>2013.0888285651777</v>
      </c>
      <c r="M49" s="122">
        <v>1793.6102798962027</v>
      </c>
      <c r="N49" s="122">
        <v>1754.4177023459345</v>
      </c>
      <c r="O49" s="122">
        <v>1785.9867967109376</v>
      </c>
      <c r="P49" s="122">
        <v>1688.2538645203581</v>
      </c>
      <c r="Q49" s="122">
        <v>1723.4838484725205</v>
      </c>
      <c r="R49" s="122">
        <v>1829.6641045915328</v>
      </c>
      <c r="S49" s="122">
        <v>1734.7202920028803</v>
      </c>
      <c r="T49" s="122">
        <v>1824.1581522783433</v>
      </c>
      <c r="U49" s="122">
        <v>1827.3297997864404</v>
      </c>
      <c r="V49" s="122">
        <v>1996.5436483658666</v>
      </c>
      <c r="W49" s="122">
        <v>1920.4739932722512</v>
      </c>
      <c r="X49" s="122">
        <v>1864.4784228225587</v>
      </c>
      <c r="Y49" s="122">
        <v>1800.4597492480298</v>
      </c>
      <c r="DA49" s="130" t="s">
        <v>2456</v>
      </c>
    </row>
    <row r="50" spans="1:105" ht="12" customHeight="1" x14ac:dyDescent="0.25">
      <c r="A50" s="97" t="s">
        <v>138</v>
      </c>
      <c r="B50" s="98">
        <v>1343.6027771782178</v>
      </c>
      <c r="C50" s="98">
        <v>1410.2954540201818</v>
      </c>
      <c r="D50" s="98">
        <v>1501.9077166519944</v>
      </c>
      <c r="E50" s="98">
        <v>1297.4042059487695</v>
      </c>
      <c r="F50" s="98">
        <v>1226.0537767463918</v>
      </c>
      <c r="G50" s="98">
        <v>1522.013557802527</v>
      </c>
      <c r="H50" s="98">
        <v>1609.3078842717855</v>
      </c>
      <c r="I50" s="98">
        <v>1329.0635907493588</v>
      </c>
      <c r="J50" s="98">
        <v>1128.675821982222</v>
      </c>
      <c r="K50" s="98">
        <v>1863.0189937281377</v>
      </c>
      <c r="L50" s="98">
        <v>2019.1365586701208</v>
      </c>
      <c r="M50" s="98">
        <v>1801.5161813347593</v>
      </c>
      <c r="N50" s="98">
        <v>1758.5850478625914</v>
      </c>
      <c r="O50" s="98">
        <v>1784.5268759616199</v>
      </c>
      <c r="P50" s="98">
        <v>1691.3557537198531</v>
      </c>
      <c r="Q50" s="98">
        <v>1717.1887233335699</v>
      </c>
      <c r="R50" s="98">
        <v>1821.3837108640455</v>
      </c>
      <c r="S50" s="98">
        <v>1739.097700975771</v>
      </c>
      <c r="T50" s="98">
        <v>1827.3982720800775</v>
      </c>
      <c r="U50" s="98">
        <v>1836.7583885110805</v>
      </c>
      <c r="V50" s="98">
        <v>1998.015889921227</v>
      </c>
      <c r="W50" s="98">
        <v>1914.7386253215568</v>
      </c>
      <c r="X50" s="98">
        <v>1864.9418678197846</v>
      </c>
      <c r="Y50" s="98">
        <v>1801.340871320268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1332.252864408973</v>
      </c>
      <c r="C54" s="101">
        <v>1334.6302734201163</v>
      </c>
      <c r="D54" s="101">
        <v>1383.3114610702405</v>
      </c>
      <c r="E54" s="101">
        <v>1500.9985423217361</v>
      </c>
      <c r="F54" s="101">
        <v>1334.7900621975405</v>
      </c>
      <c r="G54" s="101">
        <v>1382.8382848259093</v>
      </c>
      <c r="H54" s="101">
        <v>1568.1970625071076</v>
      </c>
      <c r="I54" s="101">
        <v>1584.2142224030397</v>
      </c>
      <c r="J54" s="101">
        <v>2178.588188503692</v>
      </c>
      <c r="K54" s="101">
        <v>1917.3273122675071</v>
      </c>
      <c r="L54" s="101">
        <v>1843.7106771432943</v>
      </c>
      <c r="M54" s="101">
        <v>1561.6740843060365</v>
      </c>
      <c r="N54" s="101">
        <v>1629.0331998593333</v>
      </c>
      <c r="O54" s="101">
        <v>1831.1644086910369</v>
      </c>
      <c r="P54" s="101">
        <v>1592.1435402255734</v>
      </c>
      <c r="Q54" s="101">
        <v>1921.1149135544276</v>
      </c>
      <c r="R54" s="101">
        <v>2092.1850343204537</v>
      </c>
      <c r="S54" s="101">
        <v>1593.4303362801359</v>
      </c>
      <c r="T54" s="101">
        <v>1716.4587093499906</v>
      </c>
      <c r="U54" s="101">
        <v>1638.9810506386775</v>
      </c>
      <c r="V54" s="101">
        <v>1966.7158642529332</v>
      </c>
      <c r="W54" s="101">
        <v>2086.2274275842606</v>
      </c>
      <c r="X54" s="101">
        <v>1846.0843539841019</v>
      </c>
      <c r="Y54" s="101">
        <v>1763.0907568133609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2464</v>
      </c>
    </row>
    <row r="58" spans="1:105" ht="12" customHeight="1" x14ac:dyDescent="0.25">
      <c r="A58" s="121" t="s">
        <v>54</v>
      </c>
      <c r="B58" s="122">
        <v>442.69078491998806</v>
      </c>
      <c r="C58" s="122">
        <v>447.08817710506025</v>
      </c>
      <c r="D58" s="122">
        <v>489.19160071834739</v>
      </c>
      <c r="E58" s="122">
        <v>519.66424639968955</v>
      </c>
      <c r="F58" s="122">
        <v>540.24602635446229</v>
      </c>
      <c r="G58" s="122">
        <v>557.27381165417694</v>
      </c>
      <c r="H58" s="122">
        <v>589.80805325651977</v>
      </c>
      <c r="I58" s="122">
        <v>536.25725946128614</v>
      </c>
      <c r="J58" s="122">
        <v>626.64735347841213</v>
      </c>
      <c r="K58" s="122">
        <v>568.15283409291089</v>
      </c>
      <c r="L58" s="122">
        <v>611.1472952799412</v>
      </c>
      <c r="M58" s="122">
        <v>546.84436131640712</v>
      </c>
      <c r="N58" s="122">
        <v>549.02390580020403</v>
      </c>
      <c r="O58" s="122">
        <v>553.93951570670788</v>
      </c>
      <c r="P58" s="122">
        <v>545.78586687107497</v>
      </c>
      <c r="Q58" s="122">
        <v>508.05011648251048</v>
      </c>
      <c r="R58" s="122">
        <v>538.00182315125903</v>
      </c>
      <c r="S58" s="122">
        <v>478.63195822545049</v>
      </c>
      <c r="T58" s="122">
        <v>452.33496316314364</v>
      </c>
      <c r="U58" s="122">
        <v>420.88860986374539</v>
      </c>
      <c r="V58" s="122">
        <v>481.83926623580408</v>
      </c>
      <c r="W58" s="122">
        <v>485.13213006786435</v>
      </c>
      <c r="X58" s="122">
        <v>463.13382156358796</v>
      </c>
      <c r="Y58" s="122">
        <v>563.78429181606975</v>
      </c>
      <c r="DA58" s="130" t="s">
        <v>2465</v>
      </c>
    </row>
    <row r="59" spans="1:105" ht="12" customHeight="1" x14ac:dyDescent="0.25">
      <c r="A59" s="97" t="s">
        <v>50</v>
      </c>
      <c r="B59" s="98">
        <v>449.32428576441151</v>
      </c>
      <c r="C59" s="98">
        <v>447.74924460885302</v>
      </c>
      <c r="D59" s="98">
        <v>484.54403584601664</v>
      </c>
      <c r="E59" s="98">
        <v>507.59940346263653</v>
      </c>
      <c r="F59" s="98">
        <v>547.27799483621152</v>
      </c>
      <c r="G59" s="98">
        <v>571.93977919652457</v>
      </c>
      <c r="H59" s="98">
        <v>595.76046012907671</v>
      </c>
      <c r="I59" s="98">
        <v>547.70132723462484</v>
      </c>
      <c r="J59" s="98">
        <v>567.92684832830037</v>
      </c>
      <c r="K59" s="98">
        <v>528.94119777480262</v>
      </c>
      <c r="L59" s="98">
        <v>531.89478309932872</v>
      </c>
      <c r="M59" s="98">
        <v>553.04004742606321</v>
      </c>
      <c r="N59" s="98">
        <v>557.00232361833969</v>
      </c>
      <c r="O59" s="98">
        <v>544.23587210843584</v>
      </c>
      <c r="P59" s="98">
        <v>590.41416499870752</v>
      </c>
      <c r="Q59" s="98">
        <v>473.12543460220456</v>
      </c>
      <c r="R59" s="98">
        <v>492.75736072464633</v>
      </c>
      <c r="S59" s="98">
        <v>562.5850568460063</v>
      </c>
      <c r="T59" s="98">
        <v>478.85613781847178</v>
      </c>
      <c r="U59" s="98">
        <v>449.58130730812036</v>
      </c>
      <c r="V59" s="98">
        <v>467.30492850091798</v>
      </c>
      <c r="W59" s="98">
        <v>458.12520802497664</v>
      </c>
      <c r="X59" s="98">
        <v>440.28200491309445</v>
      </c>
      <c r="Y59" s="98">
        <v>595.29009015271947</v>
      </c>
      <c r="DA59" s="63" t="s">
        <v>2466</v>
      </c>
    </row>
    <row r="60" spans="1:105" ht="12" customHeight="1" x14ac:dyDescent="0.25">
      <c r="A60" s="109" t="s">
        <v>120</v>
      </c>
      <c r="B60" s="33">
        <v>415.1188868523505</v>
      </c>
      <c r="C60" s="33">
        <v>444.80283721222355</v>
      </c>
      <c r="D60" s="33">
        <v>502.85975563823973</v>
      </c>
      <c r="E60" s="33">
        <v>550.99682357949871</v>
      </c>
      <c r="F60" s="33">
        <v>523.46306157802087</v>
      </c>
      <c r="G60" s="33">
        <v>525.94823817616179</v>
      </c>
      <c r="H60" s="33">
        <v>579.35075663723217</v>
      </c>
      <c r="I60" s="33">
        <v>522.56480778871526</v>
      </c>
      <c r="J60" s="33">
        <v>673.23327612486014</v>
      </c>
      <c r="K60" s="33">
        <v>602.75593148120163</v>
      </c>
      <c r="L60" s="33">
        <v>717.03006009552746</v>
      </c>
      <c r="M60" s="33">
        <v>538.46410495745511</v>
      </c>
      <c r="N60" s="33">
        <v>537.8994618135016</v>
      </c>
      <c r="O60" s="33">
        <v>567.73738373125605</v>
      </c>
      <c r="P60" s="33">
        <v>484.1720560401601</v>
      </c>
      <c r="Q60" s="33">
        <v>549.99388742768792</v>
      </c>
      <c r="R60" s="33">
        <v>587.05885659541343</v>
      </c>
      <c r="S60" s="33">
        <v>402.28077846957569</v>
      </c>
      <c r="T60" s="33">
        <v>427.62495052059597</v>
      </c>
      <c r="U60" s="33">
        <v>395.87360658921853</v>
      </c>
      <c r="V60" s="33">
        <v>495.66853490752578</v>
      </c>
      <c r="W60" s="33">
        <v>512.84031504771872</v>
      </c>
      <c r="X60" s="33">
        <v>490.68155068034929</v>
      </c>
      <c r="Y60" s="33">
        <v>511.55145957650905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9185.2939436595771</v>
      </c>
      <c r="C62" s="117">
        <f t="shared" si="21"/>
        <v>10027.132534147897</v>
      </c>
      <c r="D62" s="117">
        <f t="shared" si="21"/>
        <v>10236.448113575263</v>
      </c>
      <c r="E62" s="117">
        <f t="shared" si="21"/>
        <v>10683.014742216619</v>
      </c>
      <c r="F62" s="117">
        <f t="shared" si="21"/>
        <v>10800.993072151168</v>
      </c>
      <c r="G62" s="117">
        <f t="shared" si="21"/>
        <v>10942.9640735583</v>
      </c>
      <c r="H62" s="117">
        <f t="shared" si="21"/>
        <v>10900.783946774452</v>
      </c>
      <c r="I62" s="117">
        <f t="shared" si="21"/>
        <v>11325.383689988554</v>
      </c>
      <c r="J62" s="117">
        <f t="shared" si="21"/>
        <v>11407.79668882545</v>
      </c>
      <c r="K62" s="117">
        <f t="shared" si="21"/>
        <v>10358.554651756929</v>
      </c>
      <c r="L62" s="117">
        <f t="shared" si="21"/>
        <v>12520.056255939931</v>
      </c>
      <c r="M62" s="117">
        <f t="shared" si="21"/>
        <v>10885.994652001071</v>
      </c>
      <c r="N62" s="117">
        <f t="shared" si="21"/>
        <v>11036.46265330049</v>
      </c>
      <c r="O62" s="117">
        <f t="shared" si="21"/>
        <v>10683.343849898063</v>
      </c>
      <c r="P62" s="117">
        <f t="shared" si="21"/>
        <v>10423.644262713664</v>
      </c>
      <c r="Q62" s="117">
        <f t="shared" si="21"/>
        <v>9825.874838765043</v>
      </c>
      <c r="R62" s="117">
        <f t="shared" ref="R62:V62" si="22">R63+R66+R68+R77</f>
        <v>10382.943957045216</v>
      </c>
      <c r="S62" s="117">
        <f t="shared" si="22"/>
        <v>10706.592870093971</v>
      </c>
      <c r="T62" s="117">
        <f t="shared" si="22"/>
        <v>11384.263709513618</v>
      </c>
      <c r="U62" s="117">
        <f t="shared" si="22"/>
        <v>10700.830697480476</v>
      </c>
      <c r="V62" s="117">
        <f t="shared" si="22"/>
        <v>10722.849482980633</v>
      </c>
      <c r="W62" s="117">
        <f t="shared" ref="W62:Y62" si="23">W63+W66+W68+W77</f>
        <v>11761.771981608037</v>
      </c>
      <c r="X62" s="117">
        <f t="shared" si="23"/>
        <v>11181.077193852287</v>
      </c>
      <c r="Y62" s="117">
        <f t="shared" si="23"/>
        <v>9841.8328391727628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7394.6270416819261</v>
      </c>
      <c r="C63" s="122">
        <f t="shared" si="24"/>
        <v>8225.3248753176904</v>
      </c>
      <c r="D63" s="122">
        <f t="shared" si="24"/>
        <v>8337.0965175742676</v>
      </c>
      <c r="E63" s="122">
        <f t="shared" si="24"/>
        <v>8733.695183424381</v>
      </c>
      <c r="F63" s="122">
        <f t="shared" si="24"/>
        <v>8823.1719693719879</v>
      </c>
      <c r="G63" s="122">
        <f t="shared" si="24"/>
        <v>8913.2947300493724</v>
      </c>
      <c r="H63" s="122">
        <f t="shared" si="24"/>
        <v>8813.2004371967778</v>
      </c>
      <c r="I63" s="122">
        <f t="shared" si="24"/>
        <v>9165.8220116060147</v>
      </c>
      <c r="J63" s="122">
        <f t="shared" si="24"/>
        <v>9055.3520290594752</v>
      </c>
      <c r="K63" s="122">
        <f t="shared" si="24"/>
        <v>8356.4406986542999</v>
      </c>
      <c r="L63" s="122">
        <f t="shared" si="24"/>
        <v>9852.3679211513154</v>
      </c>
      <c r="M63" s="122">
        <f t="shared" si="24"/>
        <v>8609.4669617657601</v>
      </c>
      <c r="N63" s="122">
        <f t="shared" si="24"/>
        <v>8736.6406907162691</v>
      </c>
      <c r="O63" s="122">
        <f t="shared" si="24"/>
        <v>8377.8965014718378</v>
      </c>
      <c r="P63" s="122">
        <f t="shared" si="24"/>
        <v>8218.5956154511732</v>
      </c>
      <c r="Q63" s="122">
        <f t="shared" si="24"/>
        <v>7610.0945635109392</v>
      </c>
      <c r="R63" s="122">
        <f t="shared" ref="R63:V63" si="25">SUM(R64:R65)</f>
        <v>8010.8971894494234</v>
      </c>
      <c r="S63" s="122">
        <f t="shared" si="25"/>
        <v>8480.2200004567367</v>
      </c>
      <c r="T63" s="122">
        <f t="shared" si="25"/>
        <v>9032.1052929072775</v>
      </c>
      <c r="U63" s="122">
        <f t="shared" si="25"/>
        <v>8508.0385828985127</v>
      </c>
      <c r="V63" s="122">
        <f t="shared" si="25"/>
        <v>8348.1607386739779</v>
      </c>
      <c r="W63" s="122">
        <f t="shared" ref="W63:Y63" si="26">SUM(W64:W65)</f>
        <v>9183.0694430139501</v>
      </c>
      <c r="X63" s="122">
        <f t="shared" si="26"/>
        <v>8755.450702153832</v>
      </c>
      <c r="Y63" s="122">
        <f t="shared" si="26"/>
        <v>7655.8706272362915</v>
      </c>
      <c r="DA63" s="130" t="s">
        <v>2469</v>
      </c>
    </row>
    <row r="64" spans="1:105" ht="12" customHeight="1" x14ac:dyDescent="0.25">
      <c r="A64" s="97" t="s">
        <v>212</v>
      </c>
      <c r="B64" s="98">
        <v>7227.9518578758052</v>
      </c>
      <c r="C64" s="98">
        <v>8043.0338906329189</v>
      </c>
      <c r="D64" s="98">
        <v>8158.0160215580245</v>
      </c>
      <c r="E64" s="98">
        <v>8549.4357836488707</v>
      </c>
      <c r="F64" s="98">
        <v>8641.821699429318</v>
      </c>
      <c r="G64" s="98">
        <v>8732.5828036362727</v>
      </c>
      <c r="H64" s="98">
        <v>8637.8204528752194</v>
      </c>
      <c r="I64" s="98">
        <v>8987.1633166316697</v>
      </c>
      <c r="J64" s="98">
        <v>8880.1596857964068</v>
      </c>
      <c r="K64" s="98">
        <v>8195.6554419642853</v>
      </c>
      <c r="L64" s="98">
        <v>9670.6224813819481</v>
      </c>
      <c r="M64" s="98">
        <v>8450.0575094124706</v>
      </c>
      <c r="N64" s="98">
        <v>8576.0708956723429</v>
      </c>
      <c r="O64" s="98">
        <v>8225.3088932979044</v>
      </c>
      <c r="P64" s="98">
        <v>8070.5352355343948</v>
      </c>
      <c r="Q64" s="98">
        <v>7474.3792401147866</v>
      </c>
      <c r="R64" s="98">
        <v>7869.5156636866177</v>
      </c>
      <c r="S64" s="98">
        <v>8332.3941439063656</v>
      </c>
      <c r="T64" s="98">
        <v>8875.5108002819816</v>
      </c>
      <c r="U64" s="98">
        <v>8360.7836694646594</v>
      </c>
      <c r="V64" s="98">
        <v>8203.549059555553</v>
      </c>
      <c r="W64" s="98">
        <v>9024.8511226517057</v>
      </c>
      <c r="X64" s="98">
        <v>8604.2419716966651</v>
      </c>
      <c r="Y64" s="98">
        <v>7521.7057189382613</v>
      </c>
      <c r="DA64" s="63" t="s">
        <v>2470</v>
      </c>
    </row>
    <row r="65" spans="1:105" ht="12" customHeight="1" x14ac:dyDescent="0.25">
      <c r="A65" s="97" t="s">
        <v>53</v>
      </c>
      <c r="B65" s="98">
        <v>166.67518380612054</v>
      </c>
      <c r="C65" s="98">
        <v>182.29098468477093</v>
      </c>
      <c r="D65" s="98">
        <v>179.08049601624239</v>
      </c>
      <c r="E65" s="98">
        <v>184.2593997755107</v>
      </c>
      <c r="F65" s="98">
        <v>181.35026994267048</v>
      </c>
      <c r="G65" s="98">
        <v>180.71192641309929</v>
      </c>
      <c r="H65" s="98">
        <v>175.37998432155808</v>
      </c>
      <c r="I65" s="98">
        <v>178.65869497434491</v>
      </c>
      <c r="J65" s="98">
        <v>175.19234326306889</v>
      </c>
      <c r="K65" s="98">
        <v>160.78525669001391</v>
      </c>
      <c r="L65" s="98">
        <v>181.74543976936749</v>
      </c>
      <c r="M65" s="98">
        <v>159.40945235328897</v>
      </c>
      <c r="N65" s="98">
        <v>160.56979504392652</v>
      </c>
      <c r="O65" s="98">
        <v>152.58760817393292</v>
      </c>
      <c r="P65" s="98">
        <v>148.06037991677817</v>
      </c>
      <c r="Q65" s="98">
        <v>135.71532339615229</v>
      </c>
      <c r="R65" s="98">
        <v>141.38152576280609</v>
      </c>
      <c r="S65" s="98">
        <v>147.8258565503717</v>
      </c>
      <c r="T65" s="98">
        <v>156.59449262529509</v>
      </c>
      <c r="U65" s="98">
        <v>147.25491343385363</v>
      </c>
      <c r="V65" s="98">
        <v>144.61167911842563</v>
      </c>
      <c r="W65" s="98">
        <v>158.21832036224509</v>
      </c>
      <c r="X65" s="98">
        <v>151.20873045716644</v>
      </c>
      <c r="Y65" s="98">
        <v>134.16490829802981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1.4501827596263854E-2</v>
      </c>
      <c r="C66" s="122">
        <f t="shared" si="27"/>
        <v>1.815220719684852E-2</v>
      </c>
      <c r="D66" s="122">
        <f t="shared" si="27"/>
        <v>2.4848333560042977E-2</v>
      </c>
      <c r="E66" s="122">
        <f t="shared" si="27"/>
        <v>4.4633499671411336E-2</v>
      </c>
      <c r="F66" s="122">
        <f t="shared" si="27"/>
        <v>7.1238799125629138E-2</v>
      </c>
      <c r="G66" s="122">
        <f t="shared" si="27"/>
        <v>0.11613558017392347</v>
      </c>
      <c r="H66" s="122">
        <f t="shared" si="27"/>
        <v>0.41088523143806333</v>
      </c>
      <c r="I66" s="122">
        <f t="shared" si="27"/>
        <v>0.48954819822079354</v>
      </c>
      <c r="J66" s="122">
        <f t="shared" si="27"/>
        <v>0.67073106889196432</v>
      </c>
      <c r="K66" s="122">
        <f t="shared" si="27"/>
        <v>0.76665277930049658</v>
      </c>
      <c r="L66" s="122">
        <f t="shared" si="27"/>
        <v>2.079424932397608</v>
      </c>
      <c r="M66" s="122">
        <f t="shared" si="27"/>
        <v>1.11759719629164</v>
      </c>
      <c r="N66" s="122">
        <f t="shared" si="27"/>
        <v>1.2857381396696883</v>
      </c>
      <c r="O66" s="122">
        <f t="shared" si="27"/>
        <v>1.2264087412988725</v>
      </c>
      <c r="P66" s="122">
        <f t="shared" si="27"/>
        <v>1.8952422307488113</v>
      </c>
      <c r="Q66" s="122">
        <f t="shared" si="27"/>
        <v>1.7014281531499797</v>
      </c>
      <c r="R66" s="122">
        <f t="shared" si="27"/>
        <v>2.2719305898746307</v>
      </c>
      <c r="S66" s="122">
        <f t="shared" si="27"/>
        <v>2.8401364276184373</v>
      </c>
      <c r="T66" s="122">
        <f t="shared" si="27"/>
        <v>4.2266958751668993</v>
      </c>
      <c r="U66" s="122">
        <f t="shared" si="27"/>
        <v>3.3436699505547542</v>
      </c>
      <c r="V66" s="122">
        <f t="shared" si="27"/>
        <v>3.7076839476217178</v>
      </c>
      <c r="W66" s="122">
        <f t="shared" si="27"/>
        <v>6.9271890395985425</v>
      </c>
      <c r="X66" s="122">
        <f t="shared" si="27"/>
        <v>7.0467628526403701</v>
      </c>
      <c r="Y66" s="122">
        <f t="shared" si="27"/>
        <v>7.6775935075550059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1.4501827596263854E-2</v>
      </c>
      <c r="C67" s="98">
        <f>IF(RES_hhdet_tes!C67=0,0,RES_hhdet_tes!C67*1000*11630/RES_hhdet_num!C62)</f>
        <v>1.815220719684852E-2</v>
      </c>
      <c r="D67" s="98">
        <f>IF(RES_hhdet_tes!D67=0,0,RES_hhdet_tes!D67*1000*11630/RES_hhdet_num!D62)</f>
        <v>2.4848333560042977E-2</v>
      </c>
      <c r="E67" s="98">
        <f>IF(RES_hhdet_tes!E67=0,0,RES_hhdet_tes!E67*1000*11630/RES_hhdet_num!E62)</f>
        <v>4.4633499671411336E-2</v>
      </c>
      <c r="F67" s="98">
        <f>IF(RES_hhdet_tes!F67=0,0,RES_hhdet_tes!F67*1000*11630/RES_hhdet_num!F62)</f>
        <v>7.1238799125629138E-2</v>
      </c>
      <c r="G67" s="98">
        <f>IF(RES_hhdet_tes!G67=0,0,RES_hhdet_tes!G67*1000*11630/RES_hhdet_num!G62)</f>
        <v>0.11613558017392347</v>
      </c>
      <c r="H67" s="98">
        <f>IF(RES_hhdet_tes!H67=0,0,RES_hhdet_tes!H67*1000*11630/RES_hhdet_num!H62)</f>
        <v>0.41088523143806333</v>
      </c>
      <c r="I67" s="98">
        <f>IF(RES_hhdet_tes!I67=0,0,RES_hhdet_tes!I67*1000*11630/RES_hhdet_num!I62)</f>
        <v>0.48954819822079354</v>
      </c>
      <c r="J67" s="98">
        <f>IF(RES_hhdet_tes!J67=0,0,RES_hhdet_tes!J67*1000*11630/RES_hhdet_num!J62)</f>
        <v>0.67073106889196432</v>
      </c>
      <c r="K67" s="98">
        <f>IF(RES_hhdet_tes!K67=0,0,RES_hhdet_tes!K67*1000*11630/RES_hhdet_num!K62)</f>
        <v>0.76665277930049658</v>
      </c>
      <c r="L67" s="98">
        <f>IF(RES_hhdet_tes!L67=0,0,RES_hhdet_tes!L67*1000*11630/RES_hhdet_num!L62)</f>
        <v>2.079424932397608</v>
      </c>
      <c r="M67" s="98">
        <f>IF(RES_hhdet_tes!M67=0,0,RES_hhdet_tes!M67*1000*11630/RES_hhdet_num!M62)</f>
        <v>1.11759719629164</v>
      </c>
      <c r="N67" s="98">
        <f>IF(RES_hhdet_tes!N67=0,0,RES_hhdet_tes!N67*1000*11630/RES_hhdet_num!N62)</f>
        <v>1.2857381396696883</v>
      </c>
      <c r="O67" s="98">
        <f>IF(RES_hhdet_tes!O67=0,0,RES_hhdet_tes!O67*1000*11630/RES_hhdet_num!O62)</f>
        <v>1.2264087412988725</v>
      </c>
      <c r="P67" s="98">
        <f>IF(RES_hhdet_tes!P67=0,0,RES_hhdet_tes!P67*1000*11630/RES_hhdet_num!P62)</f>
        <v>1.8952422307488113</v>
      </c>
      <c r="Q67" s="98">
        <f>IF(RES_hhdet_tes!Q67=0,0,RES_hhdet_tes!Q67*1000*11630/RES_hhdet_num!Q62)</f>
        <v>1.7014281531499797</v>
      </c>
      <c r="R67" s="98">
        <f>IF(RES_hhdet_tes!R67=0,0,RES_hhdet_tes!R67*1000*11630/RES_hhdet_num!R62)</f>
        <v>2.2719305898746307</v>
      </c>
      <c r="S67" s="98">
        <f>IF(RES_hhdet_tes!S67=0,0,RES_hhdet_tes!S67*1000*11630/RES_hhdet_num!S62)</f>
        <v>2.8401364276184373</v>
      </c>
      <c r="T67" s="98">
        <f>IF(RES_hhdet_tes!T67=0,0,RES_hhdet_tes!T67*1000*11630/RES_hhdet_num!T62)</f>
        <v>4.2266958751668993</v>
      </c>
      <c r="U67" s="98">
        <f>IF(RES_hhdet_tes!U67=0,0,RES_hhdet_tes!U67*1000*11630/RES_hhdet_num!U62)</f>
        <v>3.3436699505547542</v>
      </c>
      <c r="V67" s="98">
        <f>IF(RES_hhdet_tes!V67=0,0,RES_hhdet_tes!V67*1000*11630/RES_hhdet_num!V62)</f>
        <v>3.7076839476217178</v>
      </c>
      <c r="W67" s="98">
        <f>IF(RES_hhdet_tes!W67=0,0,RES_hhdet_tes!W67*1000*11630/RES_hhdet_num!W62)</f>
        <v>6.9271890395985425</v>
      </c>
      <c r="X67" s="98">
        <f>IF(RES_hhdet_tes!X67=0,0,RES_hhdet_tes!X67*1000*11630/RES_hhdet_num!X62)</f>
        <v>7.0467628526403701</v>
      </c>
      <c r="Y67" s="98">
        <f>IF(RES_hhdet_tes!Y67=0,0,RES_hhdet_tes!Y67*1000*11630/RES_hhdet_num!Y62)</f>
        <v>7.6775935075550059</v>
      </c>
      <c r="DA67" s="63" t="s">
        <v>2473</v>
      </c>
    </row>
    <row r="68" spans="1:105" ht="12" customHeight="1" x14ac:dyDescent="0.25">
      <c r="A68" s="121" t="s">
        <v>55</v>
      </c>
      <c r="B68" s="122">
        <v>1354.8626740920743</v>
      </c>
      <c r="C68" s="122">
        <v>1364.4284531854523</v>
      </c>
      <c r="D68" s="122">
        <v>1412.4422978397877</v>
      </c>
      <c r="E68" s="122">
        <v>1429.1929899985466</v>
      </c>
      <c r="F68" s="122">
        <v>1407.7458833937812</v>
      </c>
      <c r="G68" s="122">
        <v>1475.1708765905785</v>
      </c>
      <c r="H68" s="122">
        <v>1515.6432083829791</v>
      </c>
      <c r="I68" s="122">
        <v>1596.6237449245059</v>
      </c>
      <c r="J68" s="122">
        <v>1753.0116688181233</v>
      </c>
      <c r="K68" s="122">
        <v>1490.2705893991313</v>
      </c>
      <c r="L68" s="122">
        <v>1994.8247183784783</v>
      </c>
      <c r="M68" s="122">
        <v>1718.7377574874686</v>
      </c>
      <c r="N68" s="122">
        <v>1750.856657708551</v>
      </c>
      <c r="O68" s="122">
        <v>1764.2251918369327</v>
      </c>
      <c r="P68" s="122">
        <v>1670.7445385679212</v>
      </c>
      <c r="Q68" s="122">
        <v>1718.0019724906322</v>
      </c>
      <c r="R68" s="122">
        <v>1858.5578756605905</v>
      </c>
      <c r="S68" s="122">
        <v>1743.1958404146421</v>
      </c>
      <c r="T68" s="122">
        <v>1858.4407488023769</v>
      </c>
      <c r="U68" s="122">
        <v>1747.6544780530153</v>
      </c>
      <c r="V68" s="122">
        <v>1885.8800304141462</v>
      </c>
      <c r="W68" s="122">
        <v>2073.5086253504883</v>
      </c>
      <c r="X68" s="122">
        <v>1922.906619773828</v>
      </c>
      <c r="Y68" s="122">
        <v>1667.2617190408928</v>
      </c>
      <c r="DA68" s="130" t="s">
        <v>2474</v>
      </c>
    </row>
    <row r="69" spans="1:105" ht="12" customHeight="1" x14ac:dyDescent="0.25">
      <c r="A69" s="97" t="s">
        <v>134</v>
      </c>
      <c r="B69" s="98">
        <v>1355.7573005762572</v>
      </c>
      <c r="C69" s="98">
        <v>1365.6114940288674</v>
      </c>
      <c r="D69" s="98">
        <v>1413.6109821260852</v>
      </c>
      <c r="E69" s="98">
        <v>1426.3413196687975</v>
      </c>
      <c r="F69" s="98">
        <v>1410.6783226473412</v>
      </c>
      <c r="G69" s="98">
        <v>1478.8804701794168</v>
      </c>
      <c r="H69" s="98">
        <v>1513.4854281503065</v>
      </c>
      <c r="I69" s="98">
        <v>1597.0786616014809</v>
      </c>
      <c r="J69" s="98">
        <v>1735.740994597146</v>
      </c>
      <c r="K69" s="98">
        <v>1473.5451111607342</v>
      </c>
      <c r="L69" s="98">
        <v>1995.9002102976406</v>
      </c>
      <c r="M69" s="98">
        <v>1722.6772091155633</v>
      </c>
      <c r="N69" s="98">
        <v>1756.0815584473639</v>
      </c>
      <c r="O69" s="98">
        <v>1761.5385984486534</v>
      </c>
      <c r="P69" s="98">
        <v>1673.8923104417122</v>
      </c>
      <c r="Q69" s="98">
        <v>1709.1071539804454</v>
      </c>
      <c r="R69" s="98">
        <v>1848.3843716271476</v>
      </c>
      <c r="S69" s="98">
        <v>1748.1082050142968</v>
      </c>
      <c r="T69" s="98">
        <v>1862.9782965331833</v>
      </c>
      <c r="U69" s="98">
        <v>1751.2150111534263</v>
      </c>
      <c r="V69" s="98">
        <v>1883.2791519884681</v>
      </c>
      <c r="W69" s="98">
        <v>2073.2301966467421</v>
      </c>
      <c r="X69" s="98">
        <v>1925.0162978073647</v>
      </c>
      <c r="Y69" s="98">
        <v>1664.9251495015224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2478</v>
      </c>
    </row>
    <row r="73" spans="1:105" ht="12" customHeight="1" x14ac:dyDescent="0.25">
      <c r="A73" s="106" t="s">
        <v>122</v>
      </c>
      <c r="B73" s="101">
        <v>1332.252864408973</v>
      </c>
      <c r="C73" s="101">
        <v>1334.6127358198021</v>
      </c>
      <c r="D73" s="101">
        <v>1383.101158922113</v>
      </c>
      <c r="E73" s="101">
        <v>1500.5653291935114</v>
      </c>
      <c r="F73" s="101">
        <v>1334.5311868781637</v>
      </c>
      <c r="G73" s="101">
        <v>1382.9554385087706</v>
      </c>
      <c r="H73" s="101">
        <v>1568.9242107173882</v>
      </c>
      <c r="I73" s="101">
        <v>1585.4600480921167</v>
      </c>
      <c r="J73" s="101">
        <v>2183.7671785548441</v>
      </c>
      <c r="K73" s="101">
        <v>1920.7785841057437</v>
      </c>
      <c r="L73" s="101">
        <v>1840.6525940641866</v>
      </c>
      <c r="M73" s="101">
        <v>1559.2337938881431</v>
      </c>
      <c r="N73" s="101">
        <v>1625.5743097537074</v>
      </c>
      <c r="O73" s="101">
        <v>1827.2267029870657</v>
      </c>
      <c r="P73" s="101">
        <v>1595.2899864785641</v>
      </c>
      <c r="Q73" s="101">
        <v>1937.0163760627299</v>
      </c>
      <c r="R73" s="101">
        <v>2119.8512312683906</v>
      </c>
      <c r="S73" s="101">
        <v>1610.8263619586646</v>
      </c>
      <c r="T73" s="101">
        <v>1731.2473146100106</v>
      </c>
      <c r="U73" s="101">
        <v>1645.2486332585786</v>
      </c>
      <c r="V73" s="101">
        <v>1964.0682240821397</v>
      </c>
      <c r="W73" s="101">
        <v>2082.479796347166</v>
      </c>
      <c r="X73" s="101">
        <v>1844.4131862594388</v>
      </c>
      <c r="Y73" s="101">
        <v>1764.1865726655915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2482</v>
      </c>
    </row>
    <row r="77" spans="1:105" ht="12" customHeight="1" x14ac:dyDescent="0.25">
      <c r="A77" s="121" t="s">
        <v>54</v>
      </c>
      <c r="B77" s="122">
        <v>435.78972605798197</v>
      </c>
      <c r="C77" s="122">
        <v>437.36105343755889</v>
      </c>
      <c r="D77" s="122">
        <v>486.88444982764923</v>
      </c>
      <c r="E77" s="122">
        <v>520.08193529402001</v>
      </c>
      <c r="F77" s="122">
        <v>570.00398058627184</v>
      </c>
      <c r="G77" s="122">
        <v>554.38233133817516</v>
      </c>
      <c r="H77" s="122">
        <v>571.52941596325684</v>
      </c>
      <c r="I77" s="122">
        <v>562.44838525981288</v>
      </c>
      <c r="J77" s="122">
        <v>598.76225987895771</v>
      </c>
      <c r="K77" s="122">
        <v>511.07671092419668</v>
      </c>
      <c r="L77" s="122">
        <v>670.78419147773968</v>
      </c>
      <c r="M77" s="122">
        <v>556.67233555155178</v>
      </c>
      <c r="N77" s="122">
        <v>547.67956673600077</v>
      </c>
      <c r="O77" s="122">
        <v>539.99574784799393</v>
      </c>
      <c r="P77" s="122">
        <v>532.40886646382194</v>
      </c>
      <c r="Q77" s="122">
        <v>496.07687461032288</v>
      </c>
      <c r="R77" s="122">
        <v>511.21696134532812</v>
      </c>
      <c r="S77" s="122">
        <v>480.33689279497395</v>
      </c>
      <c r="T77" s="122">
        <v>489.49097192879657</v>
      </c>
      <c r="U77" s="122">
        <v>441.79396657839379</v>
      </c>
      <c r="V77" s="122">
        <v>485.10102994488727</v>
      </c>
      <c r="W77" s="122">
        <v>498.26672420399893</v>
      </c>
      <c r="X77" s="122">
        <v>495.67310907198663</v>
      </c>
      <c r="Y77" s="122">
        <v>511.02289938802278</v>
      </c>
      <c r="DA77" s="130" t="s">
        <v>2483</v>
      </c>
    </row>
    <row r="78" spans="1:105" ht="12" customHeight="1" x14ac:dyDescent="0.25">
      <c r="A78" s="97" t="s">
        <v>189</v>
      </c>
      <c r="B78" s="98">
        <v>436.69360839185759</v>
      </c>
      <c r="C78" s="98">
        <v>437.04645639788833</v>
      </c>
      <c r="D78" s="98">
        <v>486.20559708549405</v>
      </c>
      <c r="E78" s="98">
        <v>518.75438159091129</v>
      </c>
      <c r="F78" s="98">
        <v>572.04187339483167</v>
      </c>
      <c r="G78" s="98">
        <v>555.64617321864125</v>
      </c>
      <c r="H78" s="98">
        <v>571.17573794444843</v>
      </c>
      <c r="I78" s="98">
        <v>564.28126276941634</v>
      </c>
      <c r="J78" s="98">
        <v>595.3981569524052</v>
      </c>
      <c r="K78" s="98">
        <v>507.07951823417091</v>
      </c>
      <c r="L78" s="98">
        <v>669.5494415909742</v>
      </c>
      <c r="M78" s="98">
        <v>557.23018222968176</v>
      </c>
      <c r="N78" s="98">
        <v>548.15709078564259</v>
      </c>
      <c r="O78" s="98">
        <v>538.5823470999386</v>
      </c>
      <c r="P78" s="98">
        <v>534.82715278494186</v>
      </c>
      <c r="Q78" s="98">
        <v>493.4367154384957</v>
      </c>
      <c r="R78" s="98">
        <v>507.64346687193421</v>
      </c>
      <c r="S78" s="98">
        <v>483.84798578326644</v>
      </c>
      <c r="T78" s="98">
        <v>492.14914312218389</v>
      </c>
      <c r="U78" s="98">
        <v>443.10325187346797</v>
      </c>
      <c r="V78" s="98">
        <v>484.67050196492806</v>
      </c>
      <c r="W78" s="98">
        <v>497.64012931773567</v>
      </c>
      <c r="X78" s="98">
        <v>495.91721333538237</v>
      </c>
      <c r="Y78" s="98">
        <v>510.99154160549375</v>
      </c>
      <c r="DA78" s="63" t="s">
        <v>2484</v>
      </c>
    </row>
    <row r="79" spans="1:105" ht="12" customHeight="1" x14ac:dyDescent="0.25">
      <c r="A79" s="109" t="s">
        <v>120</v>
      </c>
      <c r="B79" s="33">
        <v>415.1188868523505</v>
      </c>
      <c r="C79" s="33">
        <v>444.80283721222361</v>
      </c>
      <c r="D79" s="33">
        <v>502.85975563823979</v>
      </c>
      <c r="E79" s="33">
        <v>550.99682357949871</v>
      </c>
      <c r="F79" s="33">
        <v>523.46306157802098</v>
      </c>
      <c r="G79" s="33">
        <v>525.94823817616202</v>
      </c>
      <c r="H79" s="33">
        <v>579.35075663723217</v>
      </c>
      <c r="I79" s="33">
        <v>522.56480778871526</v>
      </c>
      <c r="J79" s="33">
        <v>673.23327612486003</v>
      </c>
      <c r="K79" s="33">
        <v>602.75593148120242</v>
      </c>
      <c r="L79" s="33">
        <v>717.03006009552814</v>
      </c>
      <c r="M79" s="33">
        <v>538.46410495745454</v>
      </c>
      <c r="N79" s="33">
        <v>537.89946181350194</v>
      </c>
      <c r="O79" s="33">
        <v>567.73738373125832</v>
      </c>
      <c r="P79" s="33">
        <v>484.1720560401593</v>
      </c>
      <c r="Q79" s="33">
        <v>549.99388742768917</v>
      </c>
      <c r="R79" s="33">
        <v>587.05885659541582</v>
      </c>
      <c r="S79" s="33">
        <v>402.28077846957603</v>
      </c>
      <c r="T79" s="33">
        <v>427.62495052059268</v>
      </c>
      <c r="U79" s="33">
        <v>395.8736065892212</v>
      </c>
      <c r="V79" s="33">
        <v>495.66853490752248</v>
      </c>
      <c r="W79" s="33">
        <v>512.84031504771326</v>
      </c>
      <c r="X79" s="33">
        <v>490.68155068035458</v>
      </c>
      <c r="Y79" s="33">
        <v>511.55145957650882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9358.6016283314075</v>
      </c>
      <c r="C81" s="117">
        <f t="shared" si="28"/>
        <v>10199.528281169663</v>
      </c>
      <c r="D81" s="117">
        <f t="shared" si="28"/>
        <v>10113.307011785852</v>
      </c>
      <c r="E81" s="117">
        <f t="shared" si="28"/>
        <v>10718.196675009935</v>
      </c>
      <c r="F81" s="117">
        <f t="shared" si="28"/>
        <v>10724.955805449701</v>
      </c>
      <c r="G81" s="117">
        <f t="shared" si="28"/>
        <v>10870.796633937474</v>
      </c>
      <c r="H81" s="117">
        <f t="shared" si="28"/>
        <v>10999.967853460728</v>
      </c>
      <c r="I81" s="117">
        <f t="shared" si="28"/>
        <v>10949.679587675568</v>
      </c>
      <c r="J81" s="117">
        <f t="shared" si="28"/>
        <v>11295.852541514245</v>
      </c>
      <c r="K81" s="117">
        <f t="shared" si="28"/>
        <v>12740.028548199807</v>
      </c>
      <c r="L81" s="117">
        <f t="shared" si="28"/>
        <v>9993.3934366133235</v>
      </c>
      <c r="M81" s="117">
        <f t="shared" si="28"/>
        <v>10732.507555832379</v>
      </c>
      <c r="N81" s="117">
        <f t="shared" si="28"/>
        <v>11839.210946358118</v>
      </c>
      <c r="O81" s="117">
        <f t="shared" si="28"/>
        <v>10840.419774907939</v>
      </c>
      <c r="P81" s="117">
        <f t="shared" si="28"/>
        <v>10840.240357728313</v>
      </c>
      <c r="Q81" s="117">
        <f t="shared" si="28"/>
        <v>9268.3836812623776</v>
      </c>
      <c r="R81" s="117">
        <f t="shared" ref="R81:V81" si="29">R82+R85+R87+R100</f>
        <v>9432.612753142188</v>
      </c>
      <c r="S81" s="117">
        <f t="shared" si="29"/>
        <v>10515.585799298655</v>
      </c>
      <c r="T81" s="117">
        <f t="shared" si="29"/>
        <v>11326.833008162448</v>
      </c>
      <c r="U81" s="117">
        <f t="shared" si="29"/>
        <v>11157.522549245767</v>
      </c>
      <c r="V81" s="117">
        <f t="shared" si="29"/>
        <v>10581.091702358079</v>
      </c>
      <c r="W81" s="117">
        <f t="shared" ref="W81:Y81" si="30">W82+W85+W87+W100</f>
        <v>11209.248052899218</v>
      </c>
      <c r="X81" s="117">
        <f t="shared" si="30"/>
        <v>10799.432635997637</v>
      </c>
      <c r="Y81" s="117">
        <f t="shared" si="30"/>
        <v>10439.903974719893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7543.2522327876586</v>
      </c>
      <c r="C82" s="122">
        <f t="shared" si="31"/>
        <v>8360.9385707881975</v>
      </c>
      <c r="D82" s="122">
        <f t="shared" si="31"/>
        <v>8231.3955925147366</v>
      </c>
      <c r="E82" s="122">
        <f t="shared" si="31"/>
        <v>8762.1134753334918</v>
      </c>
      <c r="F82" s="122">
        <f t="shared" si="31"/>
        <v>8744.1344361688116</v>
      </c>
      <c r="G82" s="122">
        <f t="shared" si="31"/>
        <v>8831.9618839337254</v>
      </c>
      <c r="H82" s="122">
        <f t="shared" si="31"/>
        <v>8914.5214467752394</v>
      </c>
      <c r="I82" s="122">
        <f t="shared" si="31"/>
        <v>8869.1317225094954</v>
      </c>
      <c r="J82" s="122">
        <f t="shared" si="31"/>
        <v>9079.6030234741938</v>
      </c>
      <c r="K82" s="122">
        <f t="shared" si="31"/>
        <v>10382.279032440436</v>
      </c>
      <c r="L82" s="122">
        <f t="shared" si="31"/>
        <v>7709.8524398963991</v>
      </c>
      <c r="M82" s="122">
        <f t="shared" si="31"/>
        <v>8452.8576327425581</v>
      </c>
      <c r="N82" s="122">
        <f t="shared" si="31"/>
        <v>9363.8964273638139</v>
      </c>
      <c r="O82" s="122">
        <f t="shared" si="31"/>
        <v>8513.4997014436012</v>
      </c>
      <c r="P82" s="122">
        <f t="shared" si="31"/>
        <v>8525.308923515975</v>
      </c>
      <c r="Q82" s="122">
        <f t="shared" si="31"/>
        <v>7141.2980454598774</v>
      </c>
      <c r="R82" s="122">
        <f t="shared" ref="R82:V82" si="32">SUM(R83:R84)</f>
        <v>7225.7119610347791</v>
      </c>
      <c r="S82" s="122">
        <f t="shared" si="32"/>
        <v>8268.6091427264037</v>
      </c>
      <c r="T82" s="122">
        <f t="shared" si="32"/>
        <v>8954.7232194273565</v>
      </c>
      <c r="U82" s="122">
        <f t="shared" si="32"/>
        <v>8851.525179327833</v>
      </c>
      <c r="V82" s="122">
        <f t="shared" si="32"/>
        <v>8282.782715630743</v>
      </c>
      <c r="W82" s="122">
        <f t="shared" ref="W82:Y82" si="33">SUM(W83:W84)</f>
        <v>8750.510293421883</v>
      </c>
      <c r="X82" s="122">
        <f t="shared" si="33"/>
        <v>8447.7206779245789</v>
      </c>
      <c r="Y82" s="122">
        <f t="shared" si="33"/>
        <v>8120.1706780400809</v>
      </c>
      <c r="DA82" s="130" t="s">
        <v>2487</v>
      </c>
    </row>
    <row r="83" spans="1:105" ht="12" customHeight="1" x14ac:dyDescent="0.25">
      <c r="A83" s="97" t="s">
        <v>199</v>
      </c>
      <c r="B83" s="98">
        <v>7474.3097727550621</v>
      </c>
      <c r="C83" s="98">
        <v>8285.8211207531785</v>
      </c>
      <c r="D83" s="98">
        <v>8159.7481846929804</v>
      </c>
      <c r="E83" s="98">
        <v>8687.221876440799</v>
      </c>
      <c r="F83" s="98">
        <v>8671.3464948158835</v>
      </c>
      <c r="G83" s="98">
        <v>8759.4546789086708</v>
      </c>
      <c r="H83" s="98">
        <v>8842.7054808356879</v>
      </c>
      <c r="I83" s="98">
        <v>8799.1631705413347</v>
      </c>
      <c r="J83" s="98">
        <v>9008.5131966208937</v>
      </c>
      <c r="K83" s="98">
        <v>10301.440119403936</v>
      </c>
      <c r="L83" s="98">
        <v>7652.3266508340212</v>
      </c>
      <c r="M83" s="98">
        <v>8389.5504356519868</v>
      </c>
      <c r="N83" s="98">
        <v>9294.2896249799851</v>
      </c>
      <c r="O83" s="98">
        <v>8450.7914881916713</v>
      </c>
      <c r="P83" s="98">
        <v>8463.2032488971508</v>
      </c>
      <c r="Q83" s="98">
        <v>7089.8050635755881</v>
      </c>
      <c r="R83" s="98">
        <v>7174.1564030224499</v>
      </c>
      <c r="S83" s="98">
        <v>8210.3449152446719</v>
      </c>
      <c r="T83" s="98">
        <v>8891.9692688132563</v>
      </c>
      <c r="U83" s="98">
        <v>8789.6021750462351</v>
      </c>
      <c r="V83" s="98">
        <v>8224.7882824756471</v>
      </c>
      <c r="W83" s="98">
        <v>8689.5741160767247</v>
      </c>
      <c r="X83" s="98">
        <v>8388.7519720242854</v>
      </c>
      <c r="Y83" s="98">
        <v>8062.6452126198055</v>
      </c>
      <c r="DA83" s="63" t="s">
        <v>2488</v>
      </c>
    </row>
    <row r="84" spans="1:105" ht="12" customHeight="1" x14ac:dyDescent="0.25">
      <c r="A84" s="97" t="s">
        <v>53</v>
      </c>
      <c r="B84" s="98">
        <v>68.942460032596372</v>
      </c>
      <c r="C84" s="98">
        <v>75.117450035019587</v>
      </c>
      <c r="D84" s="98">
        <v>71.647407821755237</v>
      </c>
      <c r="E84" s="98">
        <v>74.891598892692897</v>
      </c>
      <c r="F84" s="98">
        <v>72.787941352927305</v>
      </c>
      <c r="G84" s="98">
        <v>72.507205025055455</v>
      </c>
      <c r="H84" s="98">
        <v>71.81596593955139</v>
      </c>
      <c r="I84" s="98">
        <v>69.968551968161066</v>
      </c>
      <c r="J84" s="98">
        <v>71.089826853299542</v>
      </c>
      <c r="K84" s="98">
        <v>80.838913036499889</v>
      </c>
      <c r="L84" s="98">
        <v>57.525789062378379</v>
      </c>
      <c r="M84" s="98">
        <v>63.307197090570575</v>
      </c>
      <c r="N84" s="98">
        <v>69.606802383828921</v>
      </c>
      <c r="O84" s="98">
        <v>62.708213251929678</v>
      </c>
      <c r="P84" s="98">
        <v>62.105674618823542</v>
      </c>
      <c r="Q84" s="98">
        <v>51.492981884288895</v>
      </c>
      <c r="R84" s="98">
        <v>51.555558012329016</v>
      </c>
      <c r="S84" s="98">
        <v>58.264227481732036</v>
      </c>
      <c r="T84" s="98">
        <v>62.753950614100546</v>
      </c>
      <c r="U84" s="98">
        <v>61.923004281598402</v>
      </c>
      <c r="V84" s="98">
        <v>57.994433155095578</v>
      </c>
      <c r="W84" s="98">
        <v>60.936177345158747</v>
      </c>
      <c r="X84" s="98">
        <v>58.968705900292903</v>
      </c>
      <c r="Y84" s="98">
        <v>57.525465420275786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1.33352249339158E-2</v>
      </c>
      <c r="C85" s="122">
        <f t="shared" si="34"/>
        <v>1.762130634592116E-2</v>
      </c>
      <c r="D85" s="122">
        <f t="shared" si="34"/>
        <v>2.4922788071035505E-2</v>
      </c>
      <c r="E85" s="122">
        <f t="shared" si="34"/>
        <v>3.6662604162540989E-2</v>
      </c>
      <c r="F85" s="122">
        <f t="shared" si="34"/>
        <v>5.9387570630355407E-2</v>
      </c>
      <c r="G85" s="122">
        <f t="shared" si="34"/>
        <v>9.8472276741429596E-2</v>
      </c>
      <c r="H85" s="122">
        <f t="shared" si="34"/>
        <v>0.35177001435155481</v>
      </c>
      <c r="I85" s="122">
        <f t="shared" si="34"/>
        <v>0.41028938374566637</v>
      </c>
      <c r="J85" s="122">
        <f t="shared" si="34"/>
        <v>0.56365437468481761</v>
      </c>
      <c r="K85" s="122">
        <f t="shared" si="34"/>
        <v>0.68697213969137294</v>
      </c>
      <c r="L85" s="122">
        <f t="shared" si="34"/>
        <v>1.9070922886480579</v>
      </c>
      <c r="M85" s="122">
        <f t="shared" si="34"/>
        <v>1.0679477594930784</v>
      </c>
      <c r="N85" s="122">
        <f t="shared" si="34"/>
        <v>1.2665275348436964</v>
      </c>
      <c r="O85" s="122">
        <f t="shared" si="34"/>
        <v>1.2697819746922845</v>
      </c>
      <c r="P85" s="122">
        <f t="shared" si="34"/>
        <v>1.9308597324376577</v>
      </c>
      <c r="Q85" s="122">
        <f t="shared" si="34"/>
        <v>1.583006832832671</v>
      </c>
      <c r="R85" s="122">
        <f t="shared" si="34"/>
        <v>1.8091484278580057</v>
      </c>
      <c r="S85" s="122">
        <f t="shared" si="34"/>
        <v>2.0350444585055749</v>
      </c>
      <c r="T85" s="122">
        <f t="shared" si="34"/>
        <v>2.9933479891672965</v>
      </c>
      <c r="U85" s="122">
        <f t="shared" si="34"/>
        <v>2.3987923101671909</v>
      </c>
      <c r="V85" s="122">
        <f t="shared" si="34"/>
        <v>2.735420727319414</v>
      </c>
      <c r="W85" s="122">
        <f t="shared" si="34"/>
        <v>5.1579311750989474</v>
      </c>
      <c r="X85" s="122">
        <f t="shared" si="34"/>
        <v>5.6943495434131446</v>
      </c>
      <c r="Y85" s="122">
        <f t="shared" si="34"/>
        <v>6.0320917038174713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1.33352249339158E-2</v>
      </c>
      <c r="C86" s="98">
        <f>IF(RES_hhdet_tes!C86=0,0,RES_hhdet_tes!C86*1000*11630/RES_hhdet_num!C81)</f>
        <v>1.762130634592116E-2</v>
      </c>
      <c r="D86" s="98">
        <f>IF(RES_hhdet_tes!D86=0,0,RES_hhdet_tes!D86*1000*11630/RES_hhdet_num!D81)</f>
        <v>2.4922788071035505E-2</v>
      </c>
      <c r="E86" s="98">
        <f>IF(RES_hhdet_tes!E86=0,0,RES_hhdet_tes!E86*1000*11630/RES_hhdet_num!E81)</f>
        <v>3.6662604162540989E-2</v>
      </c>
      <c r="F86" s="98">
        <f>IF(RES_hhdet_tes!F86=0,0,RES_hhdet_tes!F86*1000*11630/RES_hhdet_num!F81)</f>
        <v>5.9387570630355407E-2</v>
      </c>
      <c r="G86" s="98">
        <f>IF(RES_hhdet_tes!G86=0,0,RES_hhdet_tes!G86*1000*11630/RES_hhdet_num!G81)</f>
        <v>9.8472276741429596E-2</v>
      </c>
      <c r="H86" s="98">
        <f>IF(RES_hhdet_tes!H86=0,0,RES_hhdet_tes!H86*1000*11630/RES_hhdet_num!H81)</f>
        <v>0.35177001435155481</v>
      </c>
      <c r="I86" s="98">
        <f>IF(RES_hhdet_tes!I86=0,0,RES_hhdet_tes!I86*1000*11630/RES_hhdet_num!I81)</f>
        <v>0.41028938374566637</v>
      </c>
      <c r="J86" s="98">
        <f>IF(RES_hhdet_tes!J86=0,0,RES_hhdet_tes!J86*1000*11630/RES_hhdet_num!J81)</f>
        <v>0.56365437468481761</v>
      </c>
      <c r="K86" s="98">
        <f>IF(RES_hhdet_tes!K86=0,0,RES_hhdet_tes!K86*1000*11630/RES_hhdet_num!K81)</f>
        <v>0.68697213969137294</v>
      </c>
      <c r="L86" s="98">
        <f>IF(RES_hhdet_tes!L86=0,0,RES_hhdet_tes!L86*1000*11630/RES_hhdet_num!L81)</f>
        <v>1.9070922886480579</v>
      </c>
      <c r="M86" s="98">
        <f>IF(RES_hhdet_tes!M86=0,0,RES_hhdet_tes!M86*1000*11630/RES_hhdet_num!M81)</f>
        <v>1.0679477594930784</v>
      </c>
      <c r="N86" s="98">
        <f>IF(RES_hhdet_tes!N86=0,0,RES_hhdet_tes!N86*1000*11630/RES_hhdet_num!N81)</f>
        <v>1.2665275348436964</v>
      </c>
      <c r="O86" s="98">
        <f>IF(RES_hhdet_tes!O86=0,0,RES_hhdet_tes!O86*1000*11630/RES_hhdet_num!O81)</f>
        <v>1.2697819746922845</v>
      </c>
      <c r="P86" s="98">
        <f>IF(RES_hhdet_tes!P86=0,0,RES_hhdet_tes!P86*1000*11630/RES_hhdet_num!P81)</f>
        <v>1.9308597324376577</v>
      </c>
      <c r="Q86" s="98">
        <f>IF(RES_hhdet_tes!Q86=0,0,RES_hhdet_tes!Q86*1000*11630/RES_hhdet_num!Q81)</f>
        <v>1.583006832832671</v>
      </c>
      <c r="R86" s="98">
        <f>IF(RES_hhdet_tes!R86=0,0,RES_hhdet_tes!R86*1000*11630/RES_hhdet_num!R81)</f>
        <v>1.8091484278580057</v>
      </c>
      <c r="S86" s="98">
        <f>IF(RES_hhdet_tes!S86=0,0,RES_hhdet_tes!S86*1000*11630/RES_hhdet_num!S81)</f>
        <v>2.0350444585055749</v>
      </c>
      <c r="T86" s="98">
        <f>IF(RES_hhdet_tes!T86=0,0,RES_hhdet_tes!T86*1000*11630/RES_hhdet_num!T81)</f>
        <v>2.9933479891672965</v>
      </c>
      <c r="U86" s="98">
        <f>IF(RES_hhdet_tes!U86=0,0,RES_hhdet_tes!U86*1000*11630/RES_hhdet_num!U81)</f>
        <v>2.3987923101671909</v>
      </c>
      <c r="V86" s="98">
        <f>IF(RES_hhdet_tes!V86=0,0,RES_hhdet_tes!V86*1000*11630/RES_hhdet_num!V81)</f>
        <v>2.735420727319414</v>
      </c>
      <c r="W86" s="98">
        <f>IF(RES_hhdet_tes!W86=0,0,RES_hhdet_tes!W86*1000*11630/RES_hhdet_num!W81)</f>
        <v>5.1579311750989474</v>
      </c>
      <c r="X86" s="98">
        <f>IF(RES_hhdet_tes!X86=0,0,RES_hhdet_tes!X86*1000*11630/RES_hhdet_num!X81)</f>
        <v>5.6943495434131446</v>
      </c>
      <c r="Y86" s="98">
        <f>IF(RES_hhdet_tes!Y86=0,0,RES_hhdet_tes!Y86*1000*11630/RES_hhdet_num!Y81)</f>
        <v>6.0320917038174713</v>
      </c>
      <c r="DA86" s="63" t="s">
        <v>2491</v>
      </c>
    </row>
    <row r="87" spans="1:105" ht="12" customHeight="1" x14ac:dyDescent="0.25">
      <c r="A87" s="121" t="s">
        <v>55</v>
      </c>
      <c r="B87" s="122">
        <v>1372.7330800796997</v>
      </c>
      <c r="C87" s="122">
        <v>1395.2520739564441</v>
      </c>
      <c r="D87" s="122">
        <v>1398.4413925677366</v>
      </c>
      <c r="E87" s="122">
        <v>1427.0166481278313</v>
      </c>
      <c r="F87" s="122">
        <v>1404.3891491703728</v>
      </c>
      <c r="G87" s="122">
        <v>1489.1536212520928</v>
      </c>
      <c r="H87" s="122">
        <v>1518.4721907333246</v>
      </c>
      <c r="I87" s="122">
        <v>1521.799076110206</v>
      </c>
      <c r="J87" s="122">
        <v>1667.8181159465698</v>
      </c>
      <c r="K87" s="122">
        <v>1760.5325148584047</v>
      </c>
      <c r="L87" s="122">
        <v>1716.0183331144156</v>
      </c>
      <c r="M87" s="122">
        <v>1714.4421162088281</v>
      </c>
      <c r="N87" s="122">
        <v>1878.4206953421858</v>
      </c>
      <c r="O87" s="122">
        <v>1782.5199246275531</v>
      </c>
      <c r="P87" s="122">
        <v>1767.1039996597906</v>
      </c>
      <c r="Q87" s="122">
        <v>1651.0210449304407</v>
      </c>
      <c r="R87" s="122">
        <v>1729.5015067768343</v>
      </c>
      <c r="S87" s="122">
        <v>1756.6416924259154</v>
      </c>
      <c r="T87" s="122">
        <v>1863.0245115852429</v>
      </c>
      <c r="U87" s="122">
        <v>1814.1825450561196</v>
      </c>
      <c r="V87" s="122">
        <v>1833.2806464079847</v>
      </c>
      <c r="W87" s="122">
        <v>1961.4963780218307</v>
      </c>
      <c r="X87" s="122">
        <v>1854.3772149519875</v>
      </c>
      <c r="Y87" s="122">
        <v>1784.077899733079</v>
      </c>
      <c r="DA87" s="130" t="s">
        <v>2492</v>
      </c>
    </row>
    <row r="88" spans="1:105" ht="12" customHeight="1" x14ac:dyDescent="0.25">
      <c r="A88" s="97" t="s">
        <v>132</v>
      </c>
      <c r="B88" s="98">
        <v>1374.633784793851</v>
      </c>
      <c r="C88" s="98">
        <v>1401.7962709790067</v>
      </c>
      <c r="D88" s="98">
        <v>1401.4302207874925</v>
      </c>
      <c r="E88" s="98">
        <v>1414.0222483607354</v>
      </c>
      <c r="F88" s="98">
        <v>1421.0519167105774</v>
      </c>
      <c r="G88" s="98">
        <v>1521.3525015992077</v>
      </c>
      <c r="H88" s="98">
        <v>1497.8963100070655</v>
      </c>
      <c r="I88" s="98">
        <v>1495.3082289112174</v>
      </c>
      <c r="J88" s="98">
        <v>1447.2308749631995</v>
      </c>
      <c r="K88" s="98">
        <v>1692.9507602708711</v>
      </c>
      <c r="L88" s="98">
        <v>1668.0249770099388</v>
      </c>
      <c r="M88" s="98">
        <v>1762.33619650573</v>
      </c>
      <c r="N88" s="98">
        <v>1954.0669743512847</v>
      </c>
      <c r="O88" s="98">
        <v>1769.1684286403006</v>
      </c>
      <c r="P88" s="98">
        <v>1821.869598205081</v>
      </c>
      <c r="Q88" s="98">
        <v>1553.0008919850745</v>
      </c>
      <c r="R88" s="98">
        <v>1588.8769340170725</v>
      </c>
      <c r="S88" s="98">
        <v>1806.5789092249156</v>
      </c>
      <c r="T88" s="98">
        <v>1903.4309161018</v>
      </c>
      <c r="U88" s="98">
        <v>1862.4765685491345</v>
      </c>
      <c r="V88" s="98">
        <v>1785.2735506938282</v>
      </c>
      <c r="W88" s="98">
        <v>1917.8452163546358</v>
      </c>
      <c r="X88" s="98">
        <v>1861.647292757493</v>
      </c>
      <c r="Y88" s="98">
        <v>1791.4770911670403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2496</v>
      </c>
    </row>
    <row r="92" spans="1:105" ht="12" customHeight="1" x14ac:dyDescent="0.25">
      <c r="A92" s="106" t="s">
        <v>124</v>
      </c>
      <c r="B92" s="101">
        <v>1487.3879402698933</v>
      </c>
      <c r="C92" s="101">
        <v>1300.830528808875</v>
      </c>
      <c r="D92" s="101">
        <v>1312.5034490757198</v>
      </c>
      <c r="E92" s="101">
        <v>1396.7056353023597</v>
      </c>
      <c r="F92" s="101">
        <v>1398.9183432831301</v>
      </c>
      <c r="G92" s="101">
        <v>1523.3490414165458</v>
      </c>
      <c r="H92" s="101">
        <v>1629.0021544581004</v>
      </c>
      <c r="I92" s="101">
        <v>1548.6142631648561</v>
      </c>
      <c r="J92" s="101">
        <v>1713.7977590164892</v>
      </c>
      <c r="K92" s="101">
        <v>1688.8528232336425</v>
      </c>
      <c r="L92" s="101">
        <v>1360.6020152317219</v>
      </c>
      <c r="M92" s="101">
        <v>1710.4594156009202</v>
      </c>
      <c r="N92" s="101">
        <v>1758.7565001593898</v>
      </c>
      <c r="O92" s="101">
        <v>1759.8139240084954</v>
      </c>
      <c r="P92" s="101">
        <v>1945.0499219280609</v>
      </c>
      <c r="Q92" s="101">
        <v>1613.5410830437922</v>
      </c>
      <c r="R92" s="101">
        <v>1727.2530128625058</v>
      </c>
      <c r="S92" s="101">
        <v>1888.6800634860094</v>
      </c>
      <c r="T92" s="101">
        <v>1768.2650777890208</v>
      </c>
      <c r="U92" s="101">
        <v>1703.7470194526231</v>
      </c>
      <c r="V92" s="101">
        <v>1861.8764572774842</v>
      </c>
      <c r="W92" s="101">
        <v>1792.2955147292687</v>
      </c>
      <c r="X92" s="101">
        <v>1632.0387606681493</v>
      </c>
      <c r="Y92" s="101">
        <v>2055.2067620627658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1332.252864408973</v>
      </c>
      <c r="C96" s="101">
        <v>1334.4836177365023</v>
      </c>
      <c r="D96" s="101">
        <v>1382.7417405270828</v>
      </c>
      <c r="E96" s="101">
        <v>1500.0392562458976</v>
      </c>
      <c r="F96" s="101">
        <v>1334.0029117302524</v>
      </c>
      <c r="G96" s="101">
        <v>1382.3986783448058</v>
      </c>
      <c r="H96" s="101">
        <v>1568.62557294408</v>
      </c>
      <c r="I96" s="101">
        <v>1585.3567332666078</v>
      </c>
      <c r="J96" s="101">
        <v>2183.7030114298991</v>
      </c>
      <c r="K96" s="101">
        <v>1921.0929494931086</v>
      </c>
      <c r="L96" s="101">
        <v>1847.0289229931223</v>
      </c>
      <c r="M96" s="101">
        <v>1563.7828275696529</v>
      </c>
      <c r="N96" s="101">
        <v>1629.3969493049935</v>
      </c>
      <c r="O96" s="101">
        <v>1829.3728814994822</v>
      </c>
      <c r="P96" s="101">
        <v>1593.9318052077542</v>
      </c>
      <c r="Q96" s="101">
        <v>1934.2203303680537</v>
      </c>
      <c r="R96" s="101">
        <v>2118.2522475945411</v>
      </c>
      <c r="S96" s="101">
        <v>1610.8718464647125</v>
      </c>
      <c r="T96" s="101">
        <v>1735.4229564933876</v>
      </c>
      <c r="U96" s="101">
        <v>1655.4817818077174</v>
      </c>
      <c r="V96" s="101">
        <v>1977.3323485315714</v>
      </c>
      <c r="W96" s="101">
        <v>2089.2548887162266</v>
      </c>
      <c r="X96" s="101">
        <v>1842.22922649423</v>
      </c>
      <c r="Y96" s="101">
        <v>1751.1688251510793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2504</v>
      </c>
    </row>
    <row r="100" spans="1:105" ht="12" customHeight="1" x14ac:dyDescent="0.25">
      <c r="A100" s="121" t="s">
        <v>54</v>
      </c>
      <c r="B100" s="122">
        <v>442.60298023911412</v>
      </c>
      <c r="C100" s="122">
        <v>443.32001511867497</v>
      </c>
      <c r="D100" s="122">
        <v>483.44510391530844</v>
      </c>
      <c r="E100" s="122">
        <v>529.02988894444707</v>
      </c>
      <c r="F100" s="122">
        <v>576.37283253988608</v>
      </c>
      <c r="G100" s="122">
        <v>549.5826564749151</v>
      </c>
      <c r="H100" s="122">
        <v>566.62244593781293</v>
      </c>
      <c r="I100" s="122">
        <v>558.3384996721195</v>
      </c>
      <c r="J100" s="122">
        <v>547.86774771879811</v>
      </c>
      <c r="K100" s="122">
        <v>596.5300287612755</v>
      </c>
      <c r="L100" s="122">
        <v>565.6155713138611</v>
      </c>
      <c r="M100" s="122">
        <v>564.13985912150076</v>
      </c>
      <c r="N100" s="122">
        <v>595.62729611727525</v>
      </c>
      <c r="O100" s="122">
        <v>543.13036686209227</v>
      </c>
      <c r="P100" s="122">
        <v>545.89657482010955</v>
      </c>
      <c r="Q100" s="122">
        <v>474.4815840392273</v>
      </c>
      <c r="R100" s="122">
        <v>475.59013690271621</v>
      </c>
      <c r="S100" s="122">
        <v>488.29991968782952</v>
      </c>
      <c r="T100" s="122">
        <v>506.09192916067997</v>
      </c>
      <c r="U100" s="122">
        <v>489.41603255164858</v>
      </c>
      <c r="V100" s="122">
        <v>462.29291959203221</v>
      </c>
      <c r="W100" s="122">
        <v>492.08345028040492</v>
      </c>
      <c r="X100" s="122">
        <v>491.64039357765523</v>
      </c>
      <c r="Y100" s="122">
        <v>529.62330524291633</v>
      </c>
      <c r="DA100" s="130" t="s">
        <v>2505</v>
      </c>
    </row>
    <row r="101" spans="1:105" ht="12" customHeight="1" x14ac:dyDescent="0.25">
      <c r="A101" s="97" t="s">
        <v>202</v>
      </c>
      <c r="B101" s="98">
        <v>442.60202433755671</v>
      </c>
      <c r="C101" s="98">
        <v>443.26036377601588</v>
      </c>
      <c r="D101" s="98">
        <v>483.27202405119647</v>
      </c>
      <c r="E101" s="98">
        <v>529.2287572062711</v>
      </c>
      <c r="F101" s="98">
        <v>578.87836732178562</v>
      </c>
      <c r="G101" s="98">
        <v>548.73662689804519</v>
      </c>
      <c r="H101" s="98">
        <v>562.12631778014634</v>
      </c>
      <c r="I101" s="98">
        <v>563.49857203296051</v>
      </c>
      <c r="J101" s="98">
        <v>532.9837256337039</v>
      </c>
      <c r="K101" s="98">
        <v>603.68021014395242</v>
      </c>
      <c r="L101" s="98">
        <v>556.90018787972133</v>
      </c>
      <c r="M101" s="98">
        <v>566.58891661766506</v>
      </c>
      <c r="N101" s="98">
        <v>601.93192312109238</v>
      </c>
      <c r="O101" s="98">
        <v>541.23165878886073</v>
      </c>
      <c r="P101" s="98">
        <v>546.6134465849151</v>
      </c>
      <c r="Q101" s="98">
        <v>466.86173468187911</v>
      </c>
      <c r="R101" s="98">
        <v>462.74668708076769</v>
      </c>
      <c r="S101" s="98">
        <v>491.04711357398463</v>
      </c>
      <c r="T101" s="98">
        <v>512.13547802900484</v>
      </c>
      <c r="U101" s="98">
        <v>496.51081640691996</v>
      </c>
      <c r="V101" s="98">
        <v>460.13185273344686</v>
      </c>
      <c r="W101" s="98">
        <v>492.90650225144361</v>
      </c>
      <c r="X101" s="98">
        <v>497.56393929559187</v>
      </c>
      <c r="Y101" s="98">
        <v>517.41512887662816</v>
      </c>
      <c r="DA101" s="63" t="s">
        <v>2506</v>
      </c>
    </row>
    <row r="102" spans="1:105" ht="12" customHeight="1" x14ac:dyDescent="0.25">
      <c r="A102" s="97" t="s">
        <v>50</v>
      </c>
      <c r="B102" s="98">
        <v>449.32428576441163</v>
      </c>
      <c r="C102" s="98">
        <v>447.74924460885291</v>
      </c>
      <c r="D102" s="98">
        <v>484.54403584601664</v>
      </c>
      <c r="E102" s="98">
        <v>507.59940346263647</v>
      </c>
      <c r="F102" s="98">
        <v>547.27799483621175</v>
      </c>
      <c r="G102" s="98">
        <v>571.93977919652446</v>
      </c>
      <c r="H102" s="98">
        <v>595.76046012907693</v>
      </c>
      <c r="I102" s="98">
        <v>547.70132723462484</v>
      </c>
      <c r="J102" s="98">
        <v>567.92684832830128</v>
      </c>
      <c r="K102" s="98">
        <v>528.9411977748033</v>
      </c>
      <c r="L102" s="98">
        <v>531.89478309932952</v>
      </c>
      <c r="M102" s="98">
        <v>553.04004742606276</v>
      </c>
      <c r="N102" s="98">
        <v>557.00232361834014</v>
      </c>
      <c r="O102" s="98">
        <v>544.23587210843573</v>
      </c>
      <c r="P102" s="98">
        <v>590.41416499870661</v>
      </c>
      <c r="Q102" s="98">
        <v>473.12543460220388</v>
      </c>
      <c r="R102" s="98">
        <v>492.75736072464514</v>
      </c>
      <c r="S102" s="98">
        <v>562.58505684600755</v>
      </c>
      <c r="T102" s="98">
        <v>478.85613781847337</v>
      </c>
      <c r="U102" s="98">
        <v>449.58130730812235</v>
      </c>
      <c r="V102" s="98">
        <v>467.30492850091599</v>
      </c>
      <c r="W102" s="98">
        <v>458.1252080249771</v>
      </c>
      <c r="X102" s="98">
        <v>440.28200491309576</v>
      </c>
      <c r="Y102" s="98">
        <v>595.290090152723</v>
      </c>
      <c r="DA102" s="63" t="s">
        <v>2507</v>
      </c>
    </row>
    <row r="103" spans="1:105" ht="12" customHeight="1" x14ac:dyDescent="0.25">
      <c r="A103" s="109" t="s">
        <v>120</v>
      </c>
      <c r="B103" s="33">
        <v>415.11888685235056</v>
      </c>
      <c r="C103" s="33">
        <v>444.80283721222355</v>
      </c>
      <c r="D103" s="33">
        <v>502.85975563823962</v>
      </c>
      <c r="E103" s="33">
        <v>550.99682357949871</v>
      </c>
      <c r="F103" s="33">
        <v>523.46306157802087</v>
      </c>
      <c r="G103" s="33">
        <v>525.94823817616214</v>
      </c>
      <c r="H103" s="33">
        <v>579.35075663723194</v>
      </c>
      <c r="I103" s="33">
        <v>522.56480778871548</v>
      </c>
      <c r="J103" s="33">
        <v>673.23327612486025</v>
      </c>
      <c r="K103" s="33">
        <v>602.75593148120197</v>
      </c>
      <c r="L103" s="33">
        <v>717.03006009552757</v>
      </c>
      <c r="M103" s="33">
        <v>538.46410495745477</v>
      </c>
      <c r="N103" s="33">
        <v>537.89946181350183</v>
      </c>
      <c r="O103" s="33">
        <v>567.73738373125798</v>
      </c>
      <c r="P103" s="33">
        <v>484.17205604016061</v>
      </c>
      <c r="Q103" s="33">
        <v>549.99388742768929</v>
      </c>
      <c r="R103" s="33">
        <v>587.05885659541627</v>
      </c>
      <c r="S103" s="33">
        <v>402.28077846957603</v>
      </c>
      <c r="T103" s="33">
        <v>427.62495052059398</v>
      </c>
      <c r="U103" s="33">
        <v>395.87360658922046</v>
      </c>
      <c r="V103" s="33">
        <v>495.66853490752288</v>
      </c>
      <c r="W103" s="33">
        <v>512.84031504771508</v>
      </c>
      <c r="X103" s="33">
        <v>490.68155068035253</v>
      </c>
      <c r="Y103" s="33">
        <v>511.55145957650853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9372.0982891760978</v>
      </c>
      <c r="C124" s="117">
        <f t="shared" si="42"/>
        <v>10097.743040354431</v>
      </c>
      <c r="D124" s="117">
        <f t="shared" si="42"/>
        <v>10389.811975692941</v>
      </c>
      <c r="E124" s="117">
        <f t="shared" si="42"/>
        <v>10920.552505117852</v>
      </c>
      <c r="F124" s="117">
        <f t="shared" si="42"/>
        <v>10394.230590864383</v>
      </c>
      <c r="G124" s="117">
        <f t="shared" si="42"/>
        <v>10893.977326920896</v>
      </c>
      <c r="H124" s="117">
        <f t="shared" si="42"/>
        <v>11052.804076978369</v>
      </c>
      <c r="I124" s="117">
        <f t="shared" si="42"/>
        <v>11125.454901449648</v>
      </c>
      <c r="J124" s="117">
        <f t="shared" si="42"/>
        <v>10873.302115105964</v>
      </c>
      <c r="K124" s="117">
        <f t="shared" si="42"/>
        <v>10651.842672825996</v>
      </c>
      <c r="L124" s="117">
        <f t="shared" si="42"/>
        <v>11978.753382020752</v>
      </c>
      <c r="M124" s="117">
        <f t="shared" si="42"/>
        <v>10488.184555735768</v>
      </c>
      <c r="N124" s="117">
        <f t="shared" si="42"/>
        <v>11248.772694547373</v>
      </c>
      <c r="O124" s="117">
        <f t="shared" si="42"/>
        <v>10941.717222800289</v>
      </c>
      <c r="P124" s="117">
        <f t="shared" si="42"/>
        <v>10329.289647096444</v>
      </c>
      <c r="Q124" s="117">
        <f t="shared" si="42"/>
        <v>10268.762140592205</v>
      </c>
      <c r="R124" s="117">
        <f t="shared" ref="R124:V124" si="43">R125+R128+R130+R139</f>
        <v>11306.031071361584</v>
      </c>
      <c r="S124" s="117">
        <f t="shared" si="43"/>
        <v>11010.111260195326</v>
      </c>
      <c r="T124" s="117">
        <f t="shared" si="43"/>
        <v>10882.669625817618</v>
      </c>
      <c r="U124" s="117">
        <f t="shared" si="43"/>
        <v>10513.767590493573</v>
      </c>
      <c r="V124" s="117">
        <f t="shared" si="43"/>
        <v>10282.360072518817</v>
      </c>
      <c r="W124" s="117">
        <f t="shared" ref="W124:Y124" si="44">W125+W128+W130+W139</f>
        <v>12055.544968802555</v>
      </c>
      <c r="X124" s="117">
        <f t="shared" si="44"/>
        <v>10742.508759026892</v>
      </c>
      <c r="Y124" s="117">
        <f t="shared" si="44"/>
        <v>10405.688588180312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7544.6319223594173</v>
      </c>
      <c r="C125" s="122">
        <f t="shared" si="45"/>
        <v>8272.788490099867</v>
      </c>
      <c r="D125" s="122">
        <f t="shared" si="45"/>
        <v>8467.6104649661065</v>
      </c>
      <c r="E125" s="122">
        <f t="shared" si="45"/>
        <v>8940.2897586668314</v>
      </c>
      <c r="F125" s="122">
        <f t="shared" si="45"/>
        <v>8504.2859600221636</v>
      </c>
      <c r="G125" s="122">
        <f t="shared" si="45"/>
        <v>8885.8351169862253</v>
      </c>
      <c r="H125" s="122">
        <f t="shared" si="45"/>
        <v>8917.8234532539464</v>
      </c>
      <c r="I125" s="122">
        <f t="shared" si="45"/>
        <v>8995.4594074703018</v>
      </c>
      <c r="J125" s="122">
        <f t="shared" si="45"/>
        <v>8538.7393409456781</v>
      </c>
      <c r="K125" s="122">
        <f t="shared" si="45"/>
        <v>8501.3164997162112</v>
      </c>
      <c r="L125" s="122">
        <f t="shared" si="45"/>
        <v>9509.345928691022</v>
      </c>
      <c r="M125" s="122">
        <f t="shared" si="45"/>
        <v>8228.7197881427019</v>
      </c>
      <c r="N125" s="122">
        <f t="shared" si="45"/>
        <v>8897.8409493015752</v>
      </c>
      <c r="O125" s="122">
        <f t="shared" si="45"/>
        <v>8575.987721575897</v>
      </c>
      <c r="P125" s="122">
        <f t="shared" si="45"/>
        <v>8146.849607994388</v>
      </c>
      <c r="Q125" s="122">
        <f t="shared" si="45"/>
        <v>8015.5258046921854</v>
      </c>
      <c r="R125" s="122">
        <f t="shared" ref="R125:V125" si="46">SUM(R126:R127)</f>
        <v>8810.3439164982774</v>
      </c>
      <c r="S125" s="122">
        <f t="shared" si="46"/>
        <v>8773.7569304768258</v>
      </c>
      <c r="T125" s="122">
        <f t="shared" si="46"/>
        <v>8661.1129640410836</v>
      </c>
      <c r="U125" s="122">
        <f t="shared" si="46"/>
        <v>8363.0452398070975</v>
      </c>
      <c r="V125" s="122">
        <f t="shared" si="46"/>
        <v>7966.2690229217524</v>
      </c>
      <c r="W125" s="122">
        <f t="shared" ref="W125:Y125" si="47">SUM(W126:W127)</f>
        <v>9419.3959505553466</v>
      </c>
      <c r="X125" s="122">
        <f t="shared" si="47"/>
        <v>8425.7174169578229</v>
      </c>
      <c r="Y125" s="122">
        <f t="shared" si="47"/>
        <v>8097.6367980332725</v>
      </c>
      <c r="DA125" s="130" t="s">
        <v>2528</v>
      </c>
    </row>
    <row r="126" spans="1:105" ht="12" customHeight="1" x14ac:dyDescent="0.25">
      <c r="A126" s="97" t="s">
        <v>198</v>
      </c>
      <c r="B126" s="98">
        <v>7509.996108332085</v>
      </c>
      <c r="C126" s="98">
        <v>8235.4580553744163</v>
      </c>
      <c r="D126" s="98">
        <v>8430.5976519186861</v>
      </c>
      <c r="E126" s="98">
        <v>8901.9185209610678</v>
      </c>
      <c r="F126" s="98">
        <v>8468.742326736372</v>
      </c>
      <c r="G126" s="98">
        <v>8849.2100352968373</v>
      </c>
      <c r="H126" s="98">
        <v>8881.756892411724</v>
      </c>
      <c r="I126" s="98">
        <v>8959.8363169095592</v>
      </c>
      <c r="J126" s="98">
        <v>8505.1804289004922</v>
      </c>
      <c r="K126" s="98">
        <v>8468.090502971083</v>
      </c>
      <c r="L126" s="98">
        <v>9473.736877085501</v>
      </c>
      <c r="M126" s="98">
        <v>8197.789698851695</v>
      </c>
      <c r="N126" s="98">
        <v>8864.6463903630356</v>
      </c>
      <c r="O126" s="98">
        <v>8544.2867291277671</v>
      </c>
      <c r="P126" s="98">
        <v>8117.0668003071905</v>
      </c>
      <c r="Q126" s="98">
        <v>7986.5229001462958</v>
      </c>
      <c r="R126" s="98">
        <v>8778.8004200292853</v>
      </c>
      <c r="S126" s="98">
        <v>8742.7357765936122</v>
      </c>
      <c r="T126" s="98">
        <v>8630.6580741186681</v>
      </c>
      <c r="U126" s="98">
        <v>8333.6896960377599</v>
      </c>
      <c r="V126" s="98">
        <v>7938.2819098329555</v>
      </c>
      <c r="W126" s="98">
        <v>9386.4842989457538</v>
      </c>
      <c r="X126" s="98">
        <v>8396.2068619449201</v>
      </c>
      <c r="Y126" s="98">
        <v>8068.8519234627056</v>
      </c>
      <c r="DA126" s="63" t="s">
        <v>2529</v>
      </c>
    </row>
    <row r="127" spans="1:105" ht="12" customHeight="1" x14ac:dyDescent="0.25">
      <c r="A127" s="97" t="s">
        <v>53</v>
      </c>
      <c r="B127" s="98">
        <v>34.635814027332685</v>
      </c>
      <c r="C127" s="98">
        <v>37.330434725451468</v>
      </c>
      <c r="D127" s="98">
        <v>37.012813047421126</v>
      </c>
      <c r="E127" s="98">
        <v>38.371237705764266</v>
      </c>
      <c r="F127" s="98">
        <v>35.543633285791621</v>
      </c>
      <c r="G127" s="98">
        <v>36.625081689388139</v>
      </c>
      <c r="H127" s="98">
        <v>36.06656084222174</v>
      </c>
      <c r="I127" s="98">
        <v>35.62309056074335</v>
      </c>
      <c r="J127" s="98">
        <v>33.558912045186666</v>
      </c>
      <c r="K127" s="98">
        <v>33.22599674512788</v>
      </c>
      <c r="L127" s="98">
        <v>35.609051605520399</v>
      </c>
      <c r="M127" s="98">
        <v>30.930089291007516</v>
      </c>
      <c r="N127" s="98">
        <v>33.194558938540247</v>
      </c>
      <c r="O127" s="98">
        <v>31.700992448130368</v>
      </c>
      <c r="P127" s="98">
        <v>29.782807687197241</v>
      </c>
      <c r="Q127" s="98">
        <v>29.002904545889329</v>
      </c>
      <c r="R127" s="98">
        <v>31.543496468992579</v>
      </c>
      <c r="S127" s="98">
        <v>31.021153883213415</v>
      </c>
      <c r="T127" s="98">
        <v>30.454889922416204</v>
      </c>
      <c r="U127" s="98">
        <v>29.355543769336943</v>
      </c>
      <c r="V127" s="98">
        <v>27.987113088796661</v>
      </c>
      <c r="W127" s="98">
        <v>32.911651609592866</v>
      </c>
      <c r="X127" s="98">
        <v>29.510555012903552</v>
      </c>
      <c r="Y127" s="98">
        <v>28.784874570566576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1.3282931916063615E-2</v>
      </c>
      <c r="C128" s="122">
        <f t="shared" si="48"/>
        <v>1.7505122186661795E-2</v>
      </c>
      <c r="D128" s="122">
        <f t="shared" si="48"/>
        <v>2.4305946243033606E-2</v>
      </c>
      <c r="E128" s="122">
        <f t="shared" si="48"/>
        <v>3.2105470826961205E-2</v>
      </c>
      <c r="F128" s="122">
        <f t="shared" si="48"/>
        <v>4.4533689803561843E-2</v>
      </c>
      <c r="G128" s="122">
        <f t="shared" si="48"/>
        <v>6.7954903709863526E-2</v>
      </c>
      <c r="H128" s="122">
        <f t="shared" si="48"/>
        <v>0.258939001774879</v>
      </c>
      <c r="I128" s="122">
        <f t="shared" si="48"/>
        <v>0.31949616834825117</v>
      </c>
      <c r="J128" s="122">
        <f t="shared" si="48"/>
        <v>0.47971009342493698</v>
      </c>
      <c r="K128" s="122">
        <f t="shared" si="48"/>
        <v>0.63319235462485968</v>
      </c>
      <c r="L128" s="122">
        <f t="shared" si="48"/>
        <v>1.8839354837917766</v>
      </c>
      <c r="M128" s="122">
        <f t="shared" si="48"/>
        <v>1.1364998263917352</v>
      </c>
      <c r="N128" s="122">
        <f t="shared" si="48"/>
        <v>1.415931413502765</v>
      </c>
      <c r="O128" s="122">
        <f t="shared" si="48"/>
        <v>1.4844682087486076</v>
      </c>
      <c r="P128" s="122">
        <f t="shared" si="48"/>
        <v>2.2803916553807455</v>
      </c>
      <c r="Q128" s="122">
        <f t="shared" si="48"/>
        <v>1.8749222495605391</v>
      </c>
      <c r="R128" s="122">
        <f t="shared" si="48"/>
        <v>2.039500132595895</v>
      </c>
      <c r="S128" s="122">
        <f t="shared" si="48"/>
        <v>2.1099751571018062</v>
      </c>
      <c r="T128" s="122">
        <f t="shared" si="48"/>
        <v>3.0318052057765925</v>
      </c>
      <c r="U128" s="122">
        <f t="shared" si="48"/>
        <v>2.3286955913572025</v>
      </c>
      <c r="V128" s="122">
        <f t="shared" si="48"/>
        <v>2.6388098350283848</v>
      </c>
      <c r="W128" s="122">
        <f t="shared" si="48"/>
        <v>4.9705324134912239</v>
      </c>
      <c r="X128" s="122">
        <f t="shared" si="48"/>
        <v>5.6502640400170927</v>
      </c>
      <c r="Y128" s="122">
        <f t="shared" si="48"/>
        <v>6.3804245976182168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1.3282931916063615E-2</v>
      </c>
      <c r="C129" s="98">
        <f>IF(RES_hhdet_tes!C129=0,0,RES_hhdet_tes!C129*1000*11630/RES_hhdet_num!C124)</f>
        <v>1.7505122186661795E-2</v>
      </c>
      <c r="D129" s="98">
        <f>IF(RES_hhdet_tes!D129=0,0,RES_hhdet_tes!D129*1000*11630/RES_hhdet_num!D124)</f>
        <v>2.4305946243033606E-2</v>
      </c>
      <c r="E129" s="98">
        <f>IF(RES_hhdet_tes!E129=0,0,RES_hhdet_tes!E129*1000*11630/RES_hhdet_num!E124)</f>
        <v>3.2105470826961205E-2</v>
      </c>
      <c r="F129" s="98">
        <f>IF(RES_hhdet_tes!F129=0,0,RES_hhdet_tes!F129*1000*11630/RES_hhdet_num!F124)</f>
        <v>4.4533689803561843E-2</v>
      </c>
      <c r="G129" s="98">
        <f>IF(RES_hhdet_tes!G129=0,0,RES_hhdet_tes!G129*1000*11630/RES_hhdet_num!G124)</f>
        <v>6.7954903709863526E-2</v>
      </c>
      <c r="H129" s="98">
        <f>IF(RES_hhdet_tes!H129=0,0,RES_hhdet_tes!H129*1000*11630/RES_hhdet_num!H124)</f>
        <v>0.258939001774879</v>
      </c>
      <c r="I129" s="98">
        <f>IF(RES_hhdet_tes!I129=0,0,RES_hhdet_tes!I129*1000*11630/RES_hhdet_num!I124)</f>
        <v>0.31949616834825117</v>
      </c>
      <c r="J129" s="98">
        <f>IF(RES_hhdet_tes!J129=0,0,RES_hhdet_tes!J129*1000*11630/RES_hhdet_num!J124)</f>
        <v>0.47971009342493698</v>
      </c>
      <c r="K129" s="98">
        <f>IF(RES_hhdet_tes!K129=0,0,RES_hhdet_tes!K129*1000*11630/RES_hhdet_num!K124)</f>
        <v>0.63319235462485968</v>
      </c>
      <c r="L129" s="98">
        <f>IF(RES_hhdet_tes!L129=0,0,RES_hhdet_tes!L129*1000*11630/RES_hhdet_num!L124)</f>
        <v>1.8839354837917766</v>
      </c>
      <c r="M129" s="98">
        <f>IF(RES_hhdet_tes!M129=0,0,RES_hhdet_tes!M129*1000*11630/RES_hhdet_num!M124)</f>
        <v>1.1364998263917352</v>
      </c>
      <c r="N129" s="98">
        <f>IF(RES_hhdet_tes!N129=0,0,RES_hhdet_tes!N129*1000*11630/RES_hhdet_num!N124)</f>
        <v>1.415931413502765</v>
      </c>
      <c r="O129" s="98">
        <f>IF(RES_hhdet_tes!O129=0,0,RES_hhdet_tes!O129*1000*11630/RES_hhdet_num!O124)</f>
        <v>1.4844682087486076</v>
      </c>
      <c r="P129" s="98">
        <f>IF(RES_hhdet_tes!P129=0,0,RES_hhdet_tes!P129*1000*11630/RES_hhdet_num!P124)</f>
        <v>2.2803916553807455</v>
      </c>
      <c r="Q129" s="98">
        <f>IF(RES_hhdet_tes!Q129=0,0,RES_hhdet_tes!Q129*1000*11630/RES_hhdet_num!Q124)</f>
        <v>1.8749222495605391</v>
      </c>
      <c r="R129" s="98">
        <f>IF(RES_hhdet_tes!R129=0,0,RES_hhdet_tes!R129*1000*11630/RES_hhdet_num!R124)</f>
        <v>2.039500132595895</v>
      </c>
      <c r="S129" s="98">
        <f>IF(RES_hhdet_tes!S129=0,0,RES_hhdet_tes!S129*1000*11630/RES_hhdet_num!S124)</f>
        <v>2.1099751571018062</v>
      </c>
      <c r="T129" s="98">
        <f>IF(RES_hhdet_tes!T129=0,0,RES_hhdet_tes!T129*1000*11630/RES_hhdet_num!T124)</f>
        <v>3.0318052057765925</v>
      </c>
      <c r="U129" s="98">
        <f>IF(RES_hhdet_tes!U129=0,0,RES_hhdet_tes!U129*1000*11630/RES_hhdet_num!U124)</f>
        <v>2.3286955913572025</v>
      </c>
      <c r="V129" s="98">
        <f>IF(RES_hhdet_tes!V129=0,0,RES_hhdet_tes!V129*1000*11630/RES_hhdet_num!V124)</f>
        <v>2.6388098350283848</v>
      </c>
      <c r="W129" s="98">
        <f>IF(RES_hhdet_tes!W129=0,0,RES_hhdet_tes!W129*1000*11630/RES_hhdet_num!W124)</f>
        <v>4.9705324134912239</v>
      </c>
      <c r="X129" s="98">
        <f>IF(RES_hhdet_tes!X129=0,0,RES_hhdet_tes!X129*1000*11630/RES_hhdet_num!X124)</f>
        <v>5.6502640400170927</v>
      </c>
      <c r="Y129" s="98">
        <f>IF(RES_hhdet_tes!Y129=0,0,RES_hhdet_tes!Y129*1000*11630/RES_hhdet_num!Y124)</f>
        <v>6.3804245976182168</v>
      </c>
      <c r="DA129" s="63" t="s">
        <v>2532</v>
      </c>
    </row>
    <row r="130" spans="1:105" ht="12" customHeight="1" x14ac:dyDescent="0.25">
      <c r="A130" s="121" t="s">
        <v>55</v>
      </c>
      <c r="B130" s="122">
        <v>1384.7581375371142</v>
      </c>
      <c r="C130" s="122">
        <v>1377.8326497416394</v>
      </c>
      <c r="D130" s="122">
        <v>1433.0291178508567</v>
      </c>
      <c r="E130" s="122">
        <v>1460.6014193533788</v>
      </c>
      <c r="F130" s="122">
        <v>1349.6213316675871</v>
      </c>
      <c r="G130" s="122">
        <v>1450.7199542101739</v>
      </c>
      <c r="H130" s="122">
        <v>1544.8665804835412</v>
      </c>
      <c r="I130" s="122">
        <v>1592.1710307611543</v>
      </c>
      <c r="J130" s="122">
        <v>1718.3277790050315</v>
      </c>
      <c r="K130" s="122">
        <v>1586.2846695950245</v>
      </c>
      <c r="L130" s="122">
        <v>1855.1337883372778</v>
      </c>
      <c r="M130" s="122">
        <v>1711.6994389991007</v>
      </c>
      <c r="N130" s="122">
        <v>1800.8312470129863</v>
      </c>
      <c r="O130" s="122">
        <v>1809.8891419729632</v>
      </c>
      <c r="P130" s="122">
        <v>1635.7117107130045</v>
      </c>
      <c r="Q130" s="122">
        <v>1744.217787255822</v>
      </c>
      <c r="R130" s="122">
        <v>1957.6368943250764</v>
      </c>
      <c r="S130" s="122">
        <v>1751.7430348261153</v>
      </c>
      <c r="T130" s="122">
        <v>1765.0166237812443</v>
      </c>
      <c r="U130" s="122">
        <v>1726.8172882836595</v>
      </c>
      <c r="V130" s="122">
        <v>1831.902105315741</v>
      </c>
      <c r="W130" s="122">
        <v>2146.4449304122231</v>
      </c>
      <c r="X130" s="122">
        <v>1847.9082361519456</v>
      </c>
      <c r="Y130" s="122">
        <v>1740.0166118640104</v>
      </c>
      <c r="DA130" s="130" t="s">
        <v>2533</v>
      </c>
    </row>
    <row r="131" spans="1:105" ht="12" customHeight="1" x14ac:dyDescent="0.25">
      <c r="A131" s="97" t="s">
        <v>128</v>
      </c>
      <c r="B131" s="98">
        <v>1386.9818855187314</v>
      </c>
      <c r="C131" s="98">
        <v>1379.7703838077759</v>
      </c>
      <c r="D131" s="98">
        <v>1435.0092154612214</v>
      </c>
      <c r="E131" s="98">
        <v>1459.009282303984</v>
      </c>
      <c r="F131" s="98">
        <v>1350.057678959723</v>
      </c>
      <c r="G131" s="98">
        <v>1452.1580076879982</v>
      </c>
      <c r="H131" s="98">
        <v>1543.8164588073737</v>
      </c>
      <c r="I131" s="98">
        <v>1592.6678867783567</v>
      </c>
      <c r="J131" s="98">
        <v>1686.3115327738933</v>
      </c>
      <c r="K131" s="98">
        <v>1560.7178568492352</v>
      </c>
      <c r="L131" s="98">
        <v>1855.7884989960774</v>
      </c>
      <c r="M131" s="98">
        <v>1720.9529024877199</v>
      </c>
      <c r="N131" s="98">
        <v>1808.2780006785501</v>
      </c>
      <c r="O131" s="98">
        <v>1809.1328144156425</v>
      </c>
      <c r="P131" s="98">
        <v>1636.4086239428361</v>
      </c>
      <c r="Q131" s="98">
        <v>1743.8897225529727</v>
      </c>
      <c r="R131" s="98">
        <v>1957.4985722475462</v>
      </c>
      <c r="S131" s="98">
        <v>1751.7732006682966</v>
      </c>
      <c r="T131" s="98">
        <v>1766.0314984056677</v>
      </c>
      <c r="U131" s="98">
        <v>1730.31854085035</v>
      </c>
      <c r="V131" s="98">
        <v>1824.5283998547775</v>
      </c>
      <c r="W131" s="98">
        <v>2150.0835634780028</v>
      </c>
      <c r="X131" s="98">
        <v>1848.3555369644992</v>
      </c>
      <c r="Y131" s="98">
        <v>1739.5663804237474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1332.252864408973</v>
      </c>
      <c r="C135" s="101">
        <v>1334.6127734800539</v>
      </c>
      <c r="D135" s="101">
        <v>1383.4233239161122</v>
      </c>
      <c r="E135" s="101">
        <v>1501.0756781827627</v>
      </c>
      <c r="F135" s="101">
        <v>1335.5387396096926</v>
      </c>
      <c r="G135" s="101">
        <v>1384.524813007889</v>
      </c>
      <c r="H135" s="101">
        <v>1567.0973013161988</v>
      </c>
      <c r="I135" s="101">
        <v>1583.317230795258</v>
      </c>
      <c r="J135" s="101">
        <v>2180.5348521343253</v>
      </c>
      <c r="K135" s="101">
        <v>1918.0013413813485</v>
      </c>
      <c r="L135" s="101">
        <v>1844.7297846690985</v>
      </c>
      <c r="M135" s="101">
        <v>1562.6064156427262</v>
      </c>
      <c r="N135" s="101">
        <v>1629.0932193734441</v>
      </c>
      <c r="O135" s="101">
        <v>1831.0579419135274</v>
      </c>
      <c r="P135" s="101">
        <v>1598.9075227895482</v>
      </c>
      <c r="Q135" s="101">
        <v>1946.0041960782708</v>
      </c>
      <c r="R135" s="101">
        <v>2137.3503380753077</v>
      </c>
      <c r="S135" s="101">
        <v>1629.7394408279902</v>
      </c>
      <c r="T135" s="101">
        <v>1715.8636751689228</v>
      </c>
      <c r="U135" s="101">
        <v>1638.5968801193108</v>
      </c>
      <c r="V135" s="101">
        <v>1958.2789818129163</v>
      </c>
      <c r="W135" s="101">
        <v>2076.4869263924165</v>
      </c>
      <c r="X135" s="101">
        <v>1837.7861916365778</v>
      </c>
      <c r="Y135" s="101">
        <v>1754.5762996692406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442.69494634765124</v>
      </c>
      <c r="C139" s="122">
        <v>447.10439539073678</v>
      </c>
      <c r="D139" s="122">
        <v>489.14808692973628</v>
      </c>
      <c r="E139" s="122">
        <v>519.62922162681332</v>
      </c>
      <c r="F139" s="122">
        <v>540.27876548482971</v>
      </c>
      <c r="G139" s="122">
        <v>557.35430082078767</v>
      </c>
      <c r="H139" s="122">
        <v>589.85510423910546</v>
      </c>
      <c r="I139" s="122">
        <v>537.50496704984516</v>
      </c>
      <c r="J139" s="122">
        <v>615.75528506182923</v>
      </c>
      <c r="K139" s="122">
        <v>563.6083111601373</v>
      </c>
      <c r="L139" s="122">
        <v>612.38972950866162</v>
      </c>
      <c r="M139" s="122">
        <v>546.62882876757214</v>
      </c>
      <c r="N139" s="122">
        <v>548.684566819309</v>
      </c>
      <c r="O139" s="122">
        <v>554.35589104268092</v>
      </c>
      <c r="P139" s="122">
        <v>544.4479367336719</v>
      </c>
      <c r="Q139" s="122">
        <v>507.1436263946386</v>
      </c>
      <c r="R139" s="122">
        <v>536.01076040563328</v>
      </c>
      <c r="S139" s="122">
        <v>482.50131973528283</v>
      </c>
      <c r="T139" s="122">
        <v>453.50823278951299</v>
      </c>
      <c r="U139" s="122">
        <v>421.57636681145988</v>
      </c>
      <c r="V139" s="122">
        <v>481.55013444629515</v>
      </c>
      <c r="W139" s="122">
        <v>484.73355542149301</v>
      </c>
      <c r="X139" s="122">
        <v>463.23284187710601</v>
      </c>
      <c r="Y139" s="122">
        <v>561.65475368541047</v>
      </c>
      <c r="DA139" s="130" t="s">
        <v>2542</v>
      </c>
    </row>
    <row r="140" spans="1:105" ht="12" customHeight="1" x14ac:dyDescent="0.25">
      <c r="A140" s="97" t="s">
        <v>50</v>
      </c>
      <c r="B140" s="98">
        <v>449.32428576441146</v>
      </c>
      <c r="C140" s="98">
        <v>447.74924460885296</v>
      </c>
      <c r="D140" s="98">
        <v>484.5440358460167</v>
      </c>
      <c r="E140" s="98">
        <v>507.59940346263664</v>
      </c>
      <c r="F140" s="98">
        <v>547.27799483621175</v>
      </c>
      <c r="G140" s="98">
        <v>571.93977919652491</v>
      </c>
      <c r="H140" s="98">
        <v>595.76046012907705</v>
      </c>
      <c r="I140" s="98">
        <v>547.70132723462496</v>
      </c>
      <c r="J140" s="98">
        <v>567.9268483283015</v>
      </c>
      <c r="K140" s="98">
        <v>528.94119777480262</v>
      </c>
      <c r="L140" s="98">
        <v>531.89478309932952</v>
      </c>
      <c r="M140" s="98">
        <v>553.04004742606355</v>
      </c>
      <c r="N140" s="98">
        <v>557.00232361834139</v>
      </c>
      <c r="O140" s="98">
        <v>544.23587210843584</v>
      </c>
      <c r="P140" s="98">
        <v>590.41416499870661</v>
      </c>
      <c r="Q140" s="98">
        <v>473.1254346022049</v>
      </c>
      <c r="R140" s="98">
        <v>492.75736072464611</v>
      </c>
      <c r="S140" s="98">
        <v>562.58505684600857</v>
      </c>
      <c r="T140" s="98">
        <v>478.85613781847377</v>
      </c>
      <c r="U140" s="98">
        <v>449.58130730812059</v>
      </c>
      <c r="V140" s="98">
        <v>467.30492850091508</v>
      </c>
      <c r="W140" s="98">
        <v>458.12520802497983</v>
      </c>
      <c r="X140" s="98">
        <v>440.28200491309627</v>
      </c>
      <c r="Y140" s="98">
        <v>595.29009015272493</v>
      </c>
      <c r="DA140" s="63" t="s">
        <v>2543</v>
      </c>
    </row>
    <row r="141" spans="1:105" ht="12" customHeight="1" x14ac:dyDescent="0.25">
      <c r="A141" s="109" t="s">
        <v>120</v>
      </c>
      <c r="B141" s="33">
        <v>415.11888685235061</v>
      </c>
      <c r="C141" s="33">
        <v>444.80283721222355</v>
      </c>
      <c r="D141" s="33">
        <v>502.85975563823973</v>
      </c>
      <c r="E141" s="33">
        <v>550.9968235794986</v>
      </c>
      <c r="F141" s="33">
        <v>523.4630615780211</v>
      </c>
      <c r="G141" s="33">
        <v>525.94823817616191</v>
      </c>
      <c r="H141" s="33">
        <v>579.35075663723183</v>
      </c>
      <c r="I141" s="33">
        <v>522.5648077887148</v>
      </c>
      <c r="J141" s="33">
        <v>673.23327612486037</v>
      </c>
      <c r="K141" s="33">
        <v>602.75593148120174</v>
      </c>
      <c r="L141" s="33">
        <v>717.03006009552712</v>
      </c>
      <c r="M141" s="33">
        <v>538.46410495745499</v>
      </c>
      <c r="N141" s="33">
        <v>537.89946181350024</v>
      </c>
      <c r="O141" s="33">
        <v>567.73738373125707</v>
      </c>
      <c r="P141" s="33">
        <v>484.17205604016073</v>
      </c>
      <c r="Q141" s="33">
        <v>549.99388742768815</v>
      </c>
      <c r="R141" s="33">
        <v>587.05885659541377</v>
      </c>
      <c r="S141" s="33">
        <v>402.28077846957581</v>
      </c>
      <c r="T141" s="33">
        <v>427.62495052059461</v>
      </c>
      <c r="U141" s="33">
        <v>395.87360658921864</v>
      </c>
      <c r="V141" s="33">
        <v>495.66853490751947</v>
      </c>
      <c r="W141" s="33">
        <v>512.84031504771656</v>
      </c>
      <c r="X141" s="33">
        <v>490.68155068035526</v>
      </c>
      <c r="Y141" s="33">
        <v>511.5514595765037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9067.9257799507759</v>
      </c>
      <c r="S143" s="117">
        <f t="shared" si="50"/>
        <v>9085.6131896829429</v>
      </c>
      <c r="T143" s="117">
        <f t="shared" si="50"/>
        <v>10281.111693201281</v>
      </c>
      <c r="U143" s="117">
        <f t="shared" si="50"/>
        <v>10577.42782201437</v>
      </c>
      <c r="V143" s="117">
        <f t="shared" si="50"/>
        <v>11285.341536591213</v>
      </c>
      <c r="W143" s="117">
        <f t="shared" ref="W143:Y143" si="51">W144+W146+W148+W157</f>
        <v>11980.631752930209</v>
      </c>
      <c r="X143" s="117">
        <f t="shared" si="51"/>
        <v>10821.044078977082</v>
      </c>
      <c r="Y143" s="117">
        <f t="shared" si="51"/>
        <v>10564.348802148341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6425.174245457667</v>
      </c>
      <c r="S144" s="122">
        <f t="shared" si="52"/>
        <v>7017.0184156271553</v>
      </c>
      <c r="T144" s="122">
        <f t="shared" si="52"/>
        <v>8096.8469470360742</v>
      </c>
      <c r="U144" s="122">
        <f t="shared" si="52"/>
        <v>8503.6007482591049</v>
      </c>
      <c r="V144" s="122">
        <f t="shared" si="52"/>
        <v>8833.3925329319791</v>
      </c>
      <c r="W144" s="122">
        <f t="shared" si="52"/>
        <v>9401.9284701562265</v>
      </c>
      <c r="X144" s="122">
        <f t="shared" si="52"/>
        <v>8499.2077745033548</v>
      </c>
      <c r="Y144" s="122">
        <f t="shared" si="52"/>
        <v>8206.303546762776</v>
      </c>
      <c r="DA144" s="130" t="s">
        <v>2546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6425.174245457667</v>
      </c>
      <c r="S145" s="98">
        <v>7017.0184156271553</v>
      </c>
      <c r="T145" s="98">
        <v>8096.8469470360742</v>
      </c>
      <c r="U145" s="98">
        <v>8503.6007482591049</v>
      </c>
      <c r="V145" s="98">
        <v>8833.3925329319791</v>
      </c>
      <c r="W145" s="98">
        <v>9401.9284701562265</v>
      </c>
      <c r="X145" s="98">
        <v>8499.2077745033548</v>
      </c>
      <c r="Y145" s="98">
        <v>8206.303546762776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2.9910265164563752</v>
      </c>
      <c r="S146" s="122">
        <f t="shared" si="53"/>
        <v>5.8498836042934643</v>
      </c>
      <c r="T146" s="122">
        <f t="shared" si="53"/>
        <v>10.129668072393951</v>
      </c>
      <c r="U146" s="122">
        <f t="shared" si="53"/>
        <v>8.2197023105534441</v>
      </c>
      <c r="V146" s="122">
        <f t="shared" si="53"/>
        <v>9.691388181928982</v>
      </c>
      <c r="W146" s="122">
        <f t="shared" si="53"/>
        <v>19.920394834011638</v>
      </c>
      <c r="X146" s="122">
        <f t="shared" si="53"/>
        <v>21.168676944767174</v>
      </c>
      <c r="Y146" s="122">
        <f t="shared" si="53"/>
        <v>24.557222589875753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2.9910265164563752</v>
      </c>
      <c r="S147" s="98">
        <f>IF(RES_hhdet_tes!S147=0,0,RES_hhdet_tes!S147*1000*11630/RES_hhdet_num!S143)</f>
        <v>5.8498836042934643</v>
      </c>
      <c r="T147" s="98">
        <f>IF(RES_hhdet_tes!T147=0,0,RES_hhdet_tes!T147*1000*11630/RES_hhdet_num!T143)</f>
        <v>10.129668072393951</v>
      </c>
      <c r="U147" s="98">
        <f>IF(RES_hhdet_tes!U147=0,0,RES_hhdet_tes!U147*1000*11630/RES_hhdet_num!U143)</f>
        <v>8.2197023105534441</v>
      </c>
      <c r="V147" s="98">
        <f>IF(RES_hhdet_tes!V147=0,0,RES_hhdet_tes!V147*1000*11630/RES_hhdet_num!V143)</f>
        <v>9.691388181928982</v>
      </c>
      <c r="W147" s="98">
        <f>IF(RES_hhdet_tes!W147=0,0,RES_hhdet_tes!W147*1000*11630/RES_hhdet_num!W143)</f>
        <v>19.920394834011638</v>
      </c>
      <c r="X147" s="98">
        <f>IF(RES_hhdet_tes!X147=0,0,RES_hhdet_tes!X147*1000*11630/RES_hhdet_num!X143)</f>
        <v>21.168676944767174</v>
      </c>
      <c r="Y147" s="98">
        <f>IF(RES_hhdet_tes!Y147=0,0,RES_hhdet_tes!Y147*1000*11630/RES_hhdet_num!Y143)</f>
        <v>24.557222589875753</v>
      </c>
      <c r="DA147" s="63" t="s">
        <v>2549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2091.6197290421887</v>
      </c>
      <c r="S148" s="122">
        <v>1597.0880019261194</v>
      </c>
      <c r="T148" s="122">
        <v>1720.3352414855312</v>
      </c>
      <c r="U148" s="122">
        <v>1644.3502982333005</v>
      </c>
      <c r="V148" s="122">
        <v>1961.6266822422515</v>
      </c>
      <c r="W148" s="122">
        <v>2075.805396871699</v>
      </c>
      <c r="X148" s="122">
        <v>1838.5708938509317</v>
      </c>
      <c r="Y148" s="122">
        <v>1771.3444839127171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1849.9633192550536</v>
      </c>
      <c r="T149" s="98">
        <v>1733.6537078397673</v>
      </c>
      <c r="U149" s="98">
        <v>1681.4828087617011</v>
      </c>
      <c r="V149" s="98">
        <v>1837.9579531843622</v>
      </c>
      <c r="W149" s="98">
        <v>1772.6452734123031</v>
      </c>
      <c r="X149" s="98">
        <v>1616.6801826852379</v>
      </c>
      <c r="Y149" s="98">
        <v>2045.705005693804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2091.6197290421887</v>
      </c>
      <c r="S153" s="101">
        <v>1593.1057134642463</v>
      </c>
      <c r="T153" s="101">
        <v>1719.8531250564183</v>
      </c>
      <c r="U153" s="101">
        <v>1643.1346505671918</v>
      </c>
      <c r="V153" s="101">
        <v>1964.9099228367088</v>
      </c>
      <c r="W153" s="101">
        <v>2083.7832948574724</v>
      </c>
      <c r="X153" s="101">
        <v>1844.6190222643068</v>
      </c>
      <c r="Y153" s="101">
        <v>1764.1244701816361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2558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548.14077893446256</v>
      </c>
      <c r="S157" s="122">
        <v>465.65688852537443</v>
      </c>
      <c r="T157" s="122">
        <v>453.79983660728311</v>
      </c>
      <c r="U157" s="122">
        <v>421.25707321141084</v>
      </c>
      <c r="V157" s="122">
        <v>480.63093323505387</v>
      </c>
      <c r="W157" s="122">
        <v>482.97749106827149</v>
      </c>
      <c r="X157" s="122">
        <v>462.09673367802753</v>
      </c>
      <c r="Y157" s="122">
        <v>562.14354888297146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492.75736072464503</v>
      </c>
      <c r="S158" s="98">
        <v>562.58505684600732</v>
      </c>
      <c r="T158" s="98">
        <v>478.8561378184732</v>
      </c>
      <c r="U158" s="98">
        <v>449.58130730812252</v>
      </c>
      <c r="V158" s="98">
        <v>467.30492850091537</v>
      </c>
      <c r="W158" s="98">
        <v>458.12520802497744</v>
      </c>
      <c r="X158" s="98">
        <v>440.28200491309502</v>
      </c>
      <c r="Y158" s="98">
        <v>595.29009015272266</v>
      </c>
      <c r="DA158" s="63" t="s">
        <v>2560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587.05885659541559</v>
      </c>
      <c r="S159" s="33">
        <v>402.28077846957598</v>
      </c>
      <c r="T159" s="33">
        <v>427.6249505205933</v>
      </c>
      <c r="U159" s="33">
        <v>395.87360658922108</v>
      </c>
      <c r="V159" s="33">
        <v>495.66853490752226</v>
      </c>
      <c r="W159" s="33">
        <v>512.84031504771349</v>
      </c>
      <c r="X159" s="33">
        <v>490.6815506803531</v>
      </c>
      <c r="Y159" s="33">
        <v>511.55145957650899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8909.9015253192083</v>
      </c>
      <c r="C161" s="117">
        <f t="shared" si="54"/>
        <v>10003.792532384083</v>
      </c>
      <c r="D161" s="117">
        <f t="shared" si="54"/>
        <v>9476.5667926761071</v>
      </c>
      <c r="E161" s="117">
        <f t="shared" si="54"/>
        <v>10478.706408237818</v>
      </c>
      <c r="F161" s="117">
        <f t="shared" si="54"/>
        <v>10586.611476644723</v>
      </c>
      <c r="G161" s="117">
        <f t="shared" si="54"/>
        <v>8564.3433229835973</v>
      </c>
      <c r="H161" s="117">
        <f t="shared" si="54"/>
        <v>10426.796898421888</v>
      </c>
      <c r="I161" s="117">
        <f t="shared" si="54"/>
        <v>12647.271172770348</v>
      </c>
      <c r="J161" s="117">
        <f t="shared" si="54"/>
        <v>11453.267805915893</v>
      </c>
      <c r="K161" s="117">
        <f t="shared" si="54"/>
        <v>12062.486572424461</v>
      </c>
      <c r="L161" s="117">
        <f t="shared" si="54"/>
        <v>9216.7109095010164</v>
      </c>
      <c r="M161" s="117">
        <f t="shared" si="54"/>
        <v>5666.5393434083244</v>
      </c>
      <c r="N161" s="117">
        <f t="shared" si="54"/>
        <v>12868.246610651649</v>
      </c>
      <c r="O161" s="117">
        <f t="shared" si="54"/>
        <v>10037.31199622613</v>
      </c>
      <c r="P161" s="117">
        <f t="shared" si="54"/>
        <v>16240.207140804756</v>
      </c>
      <c r="Q161" s="117">
        <f t="shared" si="54"/>
        <v>13008.114078660381</v>
      </c>
      <c r="R161" s="117">
        <f t="shared" ref="R161:V161" si="55">R162+R164+R166+R175</f>
        <v>13843.210078320155</v>
      </c>
      <c r="S161" s="117">
        <f t="shared" si="55"/>
        <v>9510.2389692684919</v>
      </c>
      <c r="T161" s="117">
        <f t="shared" si="55"/>
        <v>9453.7968186834005</v>
      </c>
      <c r="U161" s="117">
        <f t="shared" si="55"/>
        <v>8844.2480140458792</v>
      </c>
      <c r="V161" s="117">
        <f t="shared" si="55"/>
        <v>11992.655174860985</v>
      </c>
      <c r="W161" s="117">
        <f t="shared" ref="W161:Y161" si="56">W162+W164+W166+W175</f>
        <v>11990.4945510828</v>
      </c>
      <c r="X161" s="117">
        <f t="shared" si="56"/>
        <v>10562.936397017012</v>
      </c>
      <c r="Y161" s="117">
        <f t="shared" si="56"/>
        <v>10453.401749897939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7117.2157625789396</v>
      </c>
      <c r="C162" s="122">
        <f t="shared" si="57"/>
        <v>8224.9697580759275</v>
      </c>
      <c r="D162" s="122">
        <f t="shared" si="57"/>
        <v>7606.9260614635032</v>
      </c>
      <c r="E162" s="122">
        <f t="shared" si="57"/>
        <v>8460.0061149437443</v>
      </c>
      <c r="F162" s="122">
        <f t="shared" si="57"/>
        <v>8711.2189573429714</v>
      </c>
      <c r="G162" s="122">
        <f t="shared" si="57"/>
        <v>6622.0763865170338</v>
      </c>
      <c r="H162" s="122">
        <f t="shared" si="57"/>
        <v>8267.5228108830997</v>
      </c>
      <c r="I162" s="122">
        <f t="shared" si="57"/>
        <v>10527.629255066304</v>
      </c>
      <c r="J162" s="122">
        <f t="shared" si="57"/>
        <v>8654.8853858270941</v>
      </c>
      <c r="K162" s="122">
        <f t="shared" si="57"/>
        <v>9576.8409170355353</v>
      </c>
      <c r="L162" s="122">
        <f t="shared" si="57"/>
        <v>6781.3336054515185</v>
      </c>
      <c r="M162" s="122">
        <f t="shared" si="57"/>
        <v>3552.3759622152697</v>
      </c>
      <c r="N162" s="122">
        <f t="shared" si="57"/>
        <v>10685.913288736834</v>
      </c>
      <c r="O162" s="122">
        <f t="shared" si="57"/>
        <v>7655.9068275731834</v>
      </c>
      <c r="P162" s="122">
        <f t="shared" si="57"/>
        <v>14080.715926773664</v>
      </c>
      <c r="Q162" s="122">
        <f t="shared" si="57"/>
        <v>10564.211304728909</v>
      </c>
      <c r="R162" s="122">
        <f t="shared" si="57"/>
        <v>11181.611791293617</v>
      </c>
      <c r="S162" s="122">
        <f t="shared" si="57"/>
        <v>7385.9955518272827</v>
      </c>
      <c r="T162" s="122">
        <f t="shared" si="57"/>
        <v>7239.3667415077898</v>
      </c>
      <c r="U162" s="122">
        <f t="shared" si="57"/>
        <v>6743.8259251101954</v>
      </c>
      <c r="V162" s="122">
        <f t="shared" si="57"/>
        <v>9508.9036543992243</v>
      </c>
      <c r="W162" s="122">
        <f t="shared" si="57"/>
        <v>9388.8873348447305</v>
      </c>
      <c r="X162" s="122">
        <f t="shared" si="57"/>
        <v>8223.3348361173903</v>
      </c>
      <c r="Y162" s="122">
        <f t="shared" si="57"/>
        <v>8081.3785673647135</v>
      </c>
      <c r="DA162" s="130" t="s">
        <v>2563</v>
      </c>
    </row>
    <row r="163" spans="1:105" ht="12" customHeight="1" x14ac:dyDescent="0.25">
      <c r="A163" s="97" t="s">
        <v>53</v>
      </c>
      <c r="B163" s="33">
        <v>7117.2157625789396</v>
      </c>
      <c r="C163" s="33">
        <v>8224.9697580759275</v>
      </c>
      <c r="D163" s="33">
        <v>7606.9260614635032</v>
      </c>
      <c r="E163" s="33">
        <v>8460.0061149437443</v>
      </c>
      <c r="F163" s="33">
        <v>8711.2189573429714</v>
      </c>
      <c r="G163" s="33">
        <v>6622.0763865170338</v>
      </c>
      <c r="H163" s="33">
        <v>8267.5228108830997</v>
      </c>
      <c r="I163" s="33">
        <v>10527.629255066304</v>
      </c>
      <c r="J163" s="33">
        <v>8654.8853858270941</v>
      </c>
      <c r="K163" s="33">
        <v>9576.8409170355353</v>
      </c>
      <c r="L163" s="33">
        <v>6781.3336054515185</v>
      </c>
      <c r="M163" s="33">
        <v>3552.3759622152697</v>
      </c>
      <c r="N163" s="33">
        <v>10685.913288736834</v>
      </c>
      <c r="O163" s="33">
        <v>7655.9068275731834</v>
      </c>
      <c r="P163" s="33">
        <v>14080.715926773664</v>
      </c>
      <c r="Q163" s="33">
        <v>10564.211304728909</v>
      </c>
      <c r="R163" s="33">
        <v>11181.611791293617</v>
      </c>
      <c r="S163" s="33">
        <v>7385.9955518272827</v>
      </c>
      <c r="T163" s="33">
        <v>7239.3667415077898</v>
      </c>
      <c r="U163" s="33">
        <v>6743.8259251101954</v>
      </c>
      <c r="V163" s="33">
        <v>9508.9036543992243</v>
      </c>
      <c r="W163" s="33">
        <v>9388.8873348447305</v>
      </c>
      <c r="X163" s="33">
        <v>8223.3348361173903</v>
      </c>
      <c r="Y163" s="33">
        <v>8081.3785673647135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0.81710076122107755</v>
      </c>
      <c r="K164" s="122">
        <f t="shared" si="58"/>
        <v>1.1422136847362061</v>
      </c>
      <c r="L164" s="122">
        <f t="shared" si="58"/>
        <v>3.0763527006278282</v>
      </c>
      <c r="M164" s="122">
        <f t="shared" si="58"/>
        <v>1.9130675591642183</v>
      </c>
      <c r="N164" s="122">
        <f t="shared" si="58"/>
        <v>2.3597953947271062</v>
      </c>
      <c r="O164" s="122">
        <f t="shared" si="58"/>
        <v>2.8976302116520207</v>
      </c>
      <c r="P164" s="122">
        <f t="shared" si="58"/>
        <v>5.6770119861638237</v>
      </c>
      <c r="Q164" s="122">
        <f t="shared" si="58"/>
        <v>4.8524216352039993</v>
      </c>
      <c r="R164" s="122">
        <f t="shared" si="58"/>
        <v>5.0430235187603349</v>
      </c>
      <c r="S164" s="122">
        <f t="shared" si="58"/>
        <v>5.01929779794047</v>
      </c>
      <c r="T164" s="122">
        <f t="shared" si="58"/>
        <v>6.8135901434441584</v>
      </c>
      <c r="U164" s="122">
        <f t="shared" si="58"/>
        <v>4.7594900047606323</v>
      </c>
      <c r="V164" s="122">
        <f t="shared" si="58"/>
        <v>4.8757144916814248</v>
      </c>
      <c r="W164" s="122">
        <f t="shared" si="58"/>
        <v>8.9408764740302882</v>
      </c>
      <c r="X164" s="122">
        <f t="shared" si="58"/>
        <v>8.7962756444531038</v>
      </c>
      <c r="Y164" s="122">
        <f t="shared" si="58"/>
        <v>10.038849106083122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</v>
      </c>
      <c r="C165" s="98">
        <f>IF(RES_hhdet_tes!C165=0,0,RES_hhdet_tes!C165*1000*11630/RES_hhdet_num!C161)</f>
        <v>0</v>
      </c>
      <c r="D165" s="98">
        <f>IF(RES_hhdet_tes!D165=0,0,RES_hhdet_tes!D165*1000*11630/RES_hhdet_num!D161)</f>
        <v>0</v>
      </c>
      <c r="E165" s="98">
        <f>IF(RES_hhdet_tes!E165=0,0,RES_hhdet_tes!E165*1000*11630/RES_hhdet_num!E161)</f>
        <v>0</v>
      </c>
      <c r="F165" s="98">
        <f>IF(RES_hhdet_tes!F165=0,0,RES_hhdet_tes!F165*1000*11630/RES_hhdet_num!F161)</f>
        <v>0</v>
      </c>
      <c r="G165" s="98">
        <f>IF(RES_hhdet_tes!G165=0,0,RES_hhdet_tes!G165*1000*11630/RES_hhdet_num!G161)</f>
        <v>0</v>
      </c>
      <c r="H165" s="98">
        <f>IF(RES_hhdet_tes!H165=0,0,RES_hhdet_tes!H165*1000*11630/RES_hhdet_num!H161)</f>
        <v>0</v>
      </c>
      <c r="I165" s="98">
        <f>IF(RES_hhdet_tes!I165=0,0,RES_hhdet_tes!I165*1000*11630/RES_hhdet_num!I161)</f>
        <v>0</v>
      </c>
      <c r="J165" s="98">
        <f>IF(RES_hhdet_tes!J165=0,0,RES_hhdet_tes!J165*1000*11630/RES_hhdet_num!J161)</f>
        <v>0.81710076122107755</v>
      </c>
      <c r="K165" s="98">
        <f>IF(RES_hhdet_tes!K165=0,0,RES_hhdet_tes!K165*1000*11630/RES_hhdet_num!K161)</f>
        <v>1.1422136847362061</v>
      </c>
      <c r="L165" s="98">
        <f>IF(RES_hhdet_tes!L165=0,0,RES_hhdet_tes!L165*1000*11630/RES_hhdet_num!L161)</f>
        <v>3.0763527006278282</v>
      </c>
      <c r="M165" s="98">
        <f>IF(RES_hhdet_tes!M165=0,0,RES_hhdet_tes!M165*1000*11630/RES_hhdet_num!M161)</f>
        <v>1.9130675591642183</v>
      </c>
      <c r="N165" s="98">
        <f>IF(RES_hhdet_tes!N165=0,0,RES_hhdet_tes!N165*1000*11630/RES_hhdet_num!N161)</f>
        <v>2.3597953947271062</v>
      </c>
      <c r="O165" s="98">
        <f>IF(RES_hhdet_tes!O165=0,0,RES_hhdet_tes!O165*1000*11630/RES_hhdet_num!O161)</f>
        <v>2.8976302116520207</v>
      </c>
      <c r="P165" s="98">
        <f>IF(RES_hhdet_tes!P165=0,0,RES_hhdet_tes!P165*1000*11630/RES_hhdet_num!P161)</f>
        <v>5.6770119861638237</v>
      </c>
      <c r="Q165" s="98">
        <f>IF(RES_hhdet_tes!Q165=0,0,RES_hhdet_tes!Q165*1000*11630/RES_hhdet_num!Q161)</f>
        <v>4.8524216352039993</v>
      </c>
      <c r="R165" s="98">
        <f>IF(RES_hhdet_tes!R165=0,0,RES_hhdet_tes!R165*1000*11630/RES_hhdet_num!R161)</f>
        <v>5.0430235187603349</v>
      </c>
      <c r="S165" s="98">
        <f>IF(RES_hhdet_tes!S165=0,0,RES_hhdet_tes!S165*1000*11630/RES_hhdet_num!S161)</f>
        <v>5.01929779794047</v>
      </c>
      <c r="T165" s="98">
        <f>IF(RES_hhdet_tes!T165=0,0,RES_hhdet_tes!T165*1000*11630/RES_hhdet_num!T161)</f>
        <v>6.8135901434441584</v>
      </c>
      <c r="U165" s="98">
        <f>IF(RES_hhdet_tes!U165=0,0,RES_hhdet_tes!U165*1000*11630/RES_hhdet_num!U161)</f>
        <v>4.7594900047606323</v>
      </c>
      <c r="V165" s="98">
        <f>IF(RES_hhdet_tes!V165=0,0,RES_hhdet_tes!V165*1000*11630/RES_hhdet_num!V161)</f>
        <v>4.8757144916814248</v>
      </c>
      <c r="W165" s="98">
        <f>IF(RES_hhdet_tes!W165=0,0,RES_hhdet_tes!W165*1000*11630/RES_hhdet_num!W161)</f>
        <v>8.9408764740302882</v>
      </c>
      <c r="X165" s="98">
        <f>IF(RES_hhdet_tes!X165=0,0,RES_hhdet_tes!X165*1000*11630/RES_hhdet_num!X161)</f>
        <v>8.7962756444531038</v>
      </c>
      <c r="Y165" s="98">
        <f>IF(RES_hhdet_tes!Y165=0,0,RES_hhdet_tes!Y165*1000*11630/RES_hhdet_num!Y161)</f>
        <v>10.038849106083122</v>
      </c>
      <c r="DA165" s="63" t="s">
        <v>2566</v>
      </c>
    </row>
    <row r="166" spans="1:105" ht="12" customHeight="1" x14ac:dyDescent="0.25">
      <c r="A166" s="121" t="s">
        <v>55</v>
      </c>
      <c r="B166" s="122">
        <v>1349.8153258271905</v>
      </c>
      <c r="C166" s="122">
        <v>1331.772677217147</v>
      </c>
      <c r="D166" s="122">
        <v>1379.461089276673</v>
      </c>
      <c r="E166" s="122">
        <v>1496.345766991705</v>
      </c>
      <c r="F166" s="122">
        <v>1336.2898000616344</v>
      </c>
      <c r="G166" s="122">
        <v>1386.3031662560588</v>
      </c>
      <c r="H166" s="122">
        <v>1569.7339121268367</v>
      </c>
      <c r="I166" s="122">
        <v>1583.8124558541624</v>
      </c>
      <c r="J166" s="122">
        <v>2174.2140353168766</v>
      </c>
      <c r="K166" s="122">
        <v>1917.3395201862404</v>
      </c>
      <c r="L166" s="122">
        <v>1831.7484969825532</v>
      </c>
      <c r="M166" s="122">
        <v>1564.80807713733</v>
      </c>
      <c r="N166" s="122">
        <v>1630.2237220683421</v>
      </c>
      <c r="O166" s="122">
        <v>1825.0264294685226</v>
      </c>
      <c r="P166" s="122">
        <v>1605.7290897899356</v>
      </c>
      <c r="Q166" s="122">
        <v>1934.234024868538</v>
      </c>
      <c r="R166" s="122">
        <v>2122.7695394071284</v>
      </c>
      <c r="S166" s="122">
        <v>1631.6500027315537</v>
      </c>
      <c r="T166" s="122">
        <v>1752.1940646645007</v>
      </c>
      <c r="U166" s="122">
        <v>1672.8582947157213</v>
      </c>
      <c r="V166" s="122">
        <v>1998.1476980998934</v>
      </c>
      <c r="W166" s="122">
        <v>2109.2932615612267</v>
      </c>
      <c r="X166" s="122">
        <v>1867.9235495345483</v>
      </c>
      <c r="Y166" s="122">
        <v>1801.0420401774393</v>
      </c>
      <c r="DA166" s="130" t="s">
        <v>2567</v>
      </c>
    </row>
    <row r="167" spans="1:105" ht="12" customHeight="1" x14ac:dyDescent="0.25">
      <c r="A167" s="97" t="s">
        <v>124</v>
      </c>
      <c r="B167" s="98">
        <v>1487.3879402698931</v>
      </c>
      <c r="C167" s="98">
        <v>1301.0174197205856</v>
      </c>
      <c r="D167" s="98">
        <v>1312.9418612290085</v>
      </c>
      <c r="E167" s="98">
        <v>1397.7329962098634</v>
      </c>
      <c r="F167" s="98">
        <v>1400.8560805804609</v>
      </c>
      <c r="G167" s="98">
        <v>1522.622302762755</v>
      </c>
      <c r="H167" s="98">
        <v>1627.1217020086497</v>
      </c>
      <c r="I167" s="98">
        <v>1548.2874950373787</v>
      </c>
      <c r="J167" s="98">
        <v>1713.9181578599673</v>
      </c>
      <c r="K167" s="98">
        <v>1690.4698984481945</v>
      </c>
      <c r="L167" s="98">
        <v>1357.7982773295309</v>
      </c>
      <c r="M167" s="98">
        <v>1705.6171471686116</v>
      </c>
      <c r="N167" s="98">
        <v>1754.0229805196225</v>
      </c>
      <c r="O167" s="98">
        <v>1756.8869143782294</v>
      </c>
      <c r="P167" s="98">
        <v>1944.3343565958276</v>
      </c>
      <c r="Q167" s="98">
        <v>1614.9945576734665</v>
      </c>
      <c r="R167" s="98">
        <v>1731.7635506705922</v>
      </c>
      <c r="S167" s="98">
        <v>1901.5322337524008</v>
      </c>
      <c r="T167" s="98">
        <v>1780.9494985983517</v>
      </c>
      <c r="U167" s="98">
        <v>1718.9434272310921</v>
      </c>
      <c r="V167" s="98">
        <v>1885.9194961002434</v>
      </c>
      <c r="W167" s="98">
        <v>1821.2348511939883</v>
      </c>
      <c r="X167" s="98">
        <v>1664.5808948143217</v>
      </c>
      <c r="Y167" s="98">
        <v>2105.1872593046019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1332.252864408973</v>
      </c>
      <c r="C171" s="101">
        <v>1334.6203862446064</v>
      </c>
      <c r="D171" s="101">
        <v>1383.0567232251954</v>
      </c>
      <c r="E171" s="101">
        <v>1500.4546324409482</v>
      </c>
      <c r="F171" s="101">
        <v>1334.3031452764396</v>
      </c>
      <c r="G171" s="101">
        <v>1382.6188652693916</v>
      </c>
      <c r="H171" s="101">
        <v>1568.246080537308</v>
      </c>
      <c r="I171" s="101">
        <v>1584.5784927450902</v>
      </c>
      <c r="J171" s="101">
        <v>2182.797641423299</v>
      </c>
      <c r="K171" s="101">
        <v>1921.2093644802792</v>
      </c>
      <c r="L171" s="101">
        <v>1845.8331989038913</v>
      </c>
      <c r="M171" s="101">
        <v>1562.0105459446554</v>
      </c>
      <c r="N171" s="101">
        <v>1626.8843600208579</v>
      </c>
      <c r="O171" s="101">
        <v>1827.0133013104075</v>
      </c>
      <c r="P171" s="101">
        <v>1596.2331487282206</v>
      </c>
      <c r="Q171" s="101">
        <v>1942.8749151559834</v>
      </c>
      <c r="R171" s="101">
        <v>2132.3166972953745</v>
      </c>
      <c r="S171" s="101">
        <v>1625.1596547493584</v>
      </c>
      <c r="T171" s="101">
        <v>1751.1756430460102</v>
      </c>
      <c r="U171" s="101">
        <v>1671.156502812747</v>
      </c>
      <c r="V171" s="101">
        <v>2002.1336459715003</v>
      </c>
      <c r="W171" s="101">
        <v>2119.7308357964675</v>
      </c>
      <c r="X171" s="101">
        <v>1875.5238526331636</v>
      </c>
      <c r="Y171" s="101">
        <v>1788.8890240608969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2575</v>
      </c>
    </row>
    <row r="175" spans="1:105" ht="12" customHeight="1" x14ac:dyDescent="0.25">
      <c r="A175" s="121" t="s">
        <v>54</v>
      </c>
      <c r="B175" s="122">
        <v>442.87043691307923</v>
      </c>
      <c r="C175" s="122">
        <v>447.05009709100864</v>
      </c>
      <c r="D175" s="122">
        <v>490.17964193593133</v>
      </c>
      <c r="E175" s="122">
        <v>522.35452630236966</v>
      </c>
      <c r="F175" s="122">
        <v>539.10271924011636</v>
      </c>
      <c r="G175" s="122">
        <v>555.96377021050409</v>
      </c>
      <c r="H175" s="122">
        <v>589.5401754119514</v>
      </c>
      <c r="I175" s="122">
        <v>535.82946184988145</v>
      </c>
      <c r="J175" s="122">
        <v>623.35128401070062</v>
      </c>
      <c r="K175" s="122">
        <v>567.16392151794878</v>
      </c>
      <c r="L175" s="122">
        <v>600.55245436631765</v>
      </c>
      <c r="M175" s="122">
        <v>547.44223649656055</v>
      </c>
      <c r="N175" s="122">
        <v>549.74980445174708</v>
      </c>
      <c r="O175" s="122">
        <v>553.48110897277161</v>
      </c>
      <c r="P175" s="122">
        <v>548.08511225499365</v>
      </c>
      <c r="Q175" s="122">
        <v>504.81632742773024</v>
      </c>
      <c r="R175" s="122">
        <v>533.78572410065021</v>
      </c>
      <c r="S175" s="122">
        <v>487.57411691171478</v>
      </c>
      <c r="T175" s="122">
        <v>455.42242236766452</v>
      </c>
      <c r="U175" s="122">
        <v>422.80430421520259</v>
      </c>
      <c r="V175" s="122">
        <v>480.72810787018454</v>
      </c>
      <c r="W175" s="122">
        <v>483.37307820281302</v>
      </c>
      <c r="X175" s="122">
        <v>462.88173572062124</v>
      </c>
      <c r="Y175" s="122">
        <v>560.94229324970388</v>
      </c>
      <c r="DA175" s="130" t="s">
        <v>2576</v>
      </c>
    </row>
    <row r="176" spans="1:105" ht="12" customHeight="1" x14ac:dyDescent="0.25">
      <c r="A176" s="97" t="s">
        <v>50</v>
      </c>
      <c r="B176" s="98">
        <v>449.32428576441157</v>
      </c>
      <c r="C176" s="98">
        <v>447.74924460885296</v>
      </c>
      <c r="D176" s="98">
        <v>484.54403584601653</v>
      </c>
      <c r="E176" s="98">
        <v>507.59940346263676</v>
      </c>
      <c r="F176" s="98">
        <v>547.27799483621175</v>
      </c>
      <c r="G176" s="98">
        <v>571.9397791965248</v>
      </c>
      <c r="H176" s="98">
        <v>595.76046012907671</v>
      </c>
      <c r="I176" s="98">
        <v>547.70132723462518</v>
      </c>
      <c r="J176" s="98">
        <v>567.92684832830128</v>
      </c>
      <c r="K176" s="98">
        <v>528.94119777480307</v>
      </c>
      <c r="L176" s="98">
        <v>531.89478309932917</v>
      </c>
      <c r="M176" s="98">
        <v>553.04004742606321</v>
      </c>
      <c r="N176" s="98">
        <v>557.00232361834105</v>
      </c>
      <c r="O176" s="98">
        <v>544.23587210843561</v>
      </c>
      <c r="P176" s="98">
        <v>590.41416499870854</v>
      </c>
      <c r="Q176" s="98">
        <v>473.12543460220519</v>
      </c>
      <c r="R176" s="98">
        <v>492.7573607246444</v>
      </c>
      <c r="S176" s="98">
        <v>562.58505684600709</v>
      </c>
      <c r="T176" s="98">
        <v>478.85613781847258</v>
      </c>
      <c r="U176" s="98">
        <v>449.581307308124</v>
      </c>
      <c r="V176" s="98">
        <v>467.30492850091372</v>
      </c>
      <c r="W176" s="98">
        <v>458.12520802498108</v>
      </c>
      <c r="X176" s="98">
        <v>440.28200491309354</v>
      </c>
      <c r="Y176" s="98">
        <v>595.29009015272015</v>
      </c>
      <c r="DA176" s="63" t="s">
        <v>2577</v>
      </c>
    </row>
    <row r="177" spans="1:105" ht="12" customHeight="1" x14ac:dyDescent="0.25">
      <c r="A177" s="109" t="s">
        <v>120</v>
      </c>
      <c r="B177" s="33">
        <v>415.11888685235061</v>
      </c>
      <c r="C177" s="33">
        <v>444.80283721222366</v>
      </c>
      <c r="D177" s="33">
        <v>502.85975563823962</v>
      </c>
      <c r="E177" s="33">
        <v>550.9968235794986</v>
      </c>
      <c r="F177" s="33">
        <v>523.46306157802098</v>
      </c>
      <c r="G177" s="33">
        <v>525.94823817616191</v>
      </c>
      <c r="H177" s="33">
        <v>579.35075663723205</v>
      </c>
      <c r="I177" s="33">
        <v>522.56480778871526</v>
      </c>
      <c r="J177" s="33">
        <v>673.23327612486003</v>
      </c>
      <c r="K177" s="33">
        <v>602.75593148120186</v>
      </c>
      <c r="L177" s="33">
        <v>717.03006009552757</v>
      </c>
      <c r="M177" s="33">
        <v>538.46410495745465</v>
      </c>
      <c r="N177" s="33">
        <v>537.89946181350115</v>
      </c>
      <c r="O177" s="33">
        <v>567.73738373125843</v>
      </c>
      <c r="P177" s="33">
        <v>484.1720560401593</v>
      </c>
      <c r="Q177" s="33">
        <v>549.99388742769065</v>
      </c>
      <c r="R177" s="33">
        <v>587.0588565954148</v>
      </c>
      <c r="S177" s="33">
        <v>402.28077846957581</v>
      </c>
      <c r="T177" s="33">
        <v>427.6249505205916</v>
      </c>
      <c r="U177" s="33">
        <v>395.87360658922233</v>
      </c>
      <c r="V177" s="33">
        <v>495.66853490752459</v>
      </c>
      <c r="W177" s="33">
        <v>512.84031504771144</v>
      </c>
      <c r="X177" s="33">
        <v>490.68155068035577</v>
      </c>
      <c r="Y177" s="33">
        <v>511.55145957650899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3013.1458421219936</v>
      </c>
      <c r="C3" s="117">
        <f t="shared" si="0"/>
        <v>7648.1231003109297</v>
      </c>
      <c r="D3" s="117">
        <f t="shared" si="0"/>
        <v>5063.6079679586646</v>
      </c>
      <c r="E3" s="117">
        <f t="shared" si="0"/>
        <v>5065.8144466533749</v>
      </c>
      <c r="F3" s="117">
        <f t="shared" si="0"/>
        <v>5205.8528358184167</v>
      </c>
      <c r="G3" s="117">
        <f t="shared" si="0"/>
        <v>6278.0942464208747</v>
      </c>
      <c r="H3" s="117">
        <f t="shared" si="0"/>
        <v>5559.9315816252438</v>
      </c>
      <c r="I3" s="117">
        <f t="shared" si="0"/>
        <v>5624.0945401140434</v>
      </c>
      <c r="J3" s="117">
        <f t="shared" si="0"/>
        <v>5490.9944799099676</v>
      </c>
      <c r="K3" s="117">
        <f t="shared" si="0"/>
        <v>5526.4348542736243</v>
      </c>
      <c r="L3" s="117">
        <f t="shared" si="0"/>
        <v>7370.7367904112079</v>
      </c>
      <c r="M3" s="117">
        <f t="shared" si="0"/>
        <v>6873.5689793110514</v>
      </c>
      <c r="N3" s="117">
        <f t="shared" si="0"/>
        <v>4377.0502655645414</v>
      </c>
      <c r="O3" s="117">
        <f t="shared" si="0"/>
        <v>4736.0515677468184</v>
      </c>
      <c r="P3" s="117">
        <f t="shared" si="0"/>
        <v>5101.9712467622521</v>
      </c>
      <c r="Q3" s="117">
        <f t="shared" si="0"/>
        <v>4864.7481125248969</v>
      </c>
      <c r="R3" s="117">
        <f t="shared" ref="R3:V3" si="1">R4+R7+R9+R19</f>
        <v>5268.0734640109795</v>
      </c>
      <c r="S3" s="117">
        <f t="shared" si="1"/>
        <v>5259.846570026285</v>
      </c>
      <c r="T3" s="117">
        <f t="shared" si="1"/>
        <v>4904.8205516506268</v>
      </c>
      <c r="U3" s="117">
        <f t="shared" si="1"/>
        <v>5229.8908796379728</v>
      </c>
      <c r="V3" s="117">
        <f t="shared" si="1"/>
        <v>2717.3046874883007</v>
      </c>
      <c r="W3" s="117">
        <f t="shared" ref="W3:Y3" si="2">W4+W7+W9+W19</f>
        <v>4061.9859030309813</v>
      </c>
      <c r="X3" s="117">
        <f t="shared" si="2"/>
        <v>5115.0471202322742</v>
      </c>
      <c r="Y3" s="117">
        <f t="shared" si="2"/>
        <v>4686.0683453644788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2542.9554207420765</v>
      </c>
      <c r="C4" s="122">
        <f t="shared" si="3"/>
        <v>6758.8707526319913</v>
      </c>
      <c r="D4" s="122">
        <f t="shared" si="3"/>
        <v>4393.1054735117914</v>
      </c>
      <c r="E4" s="122">
        <f t="shared" si="3"/>
        <v>4389.0878629656281</v>
      </c>
      <c r="F4" s="122">
        <f t="shared" si="3"/>
        <v>4473.8189784229799</v>
      </c>
      <c r="G4" s="122">
        <f t="shared" si="3"/>
        <v>5420.2224726118811</v>
      </c>
      <c r="H4" s="122">
        <f t="shared" si="3"/>
        <v>4764.7750621469986</v>
      </c>
      <c r="I4" s="122">
        <f t="shared" si="3"/>
        <v>4818.6420102279444</v>
      </c>
      <c r="J4" s="122">
        <f t="shared" si="3"/>
        <v>4696.4911260667523</v>
      </c>
      <c r="K4" s="122">
        <f t="shared" si="3"/>
        <v>4748.2312471300938</v>
      </c>
      <c r="L4" s="122">
        <f t="shared" si="3"/>
        <v>6331.1028999437494</v>
      </c>
      <c r="M4" s="122">
        <f t="shared" si="3"/>
        <v>6059.3235901487351</v>
      </c>
      <c r="N4" s="122">
        <f t="shared" si="3"/>
        <v>3769.6107571137186</v>
      </c>
      <c r="O4" s="122">
        <f t="shared" si="3"/>
        <v>4071.429945410589</v>
      </c>
      <c r="P4" s="122">
        <f t="shared" si="3"/>
        <v>4407.8875082590157</v>
      </c>
      <c r="Q4" s="122">
        <f t="shared" si="3"/>
        <v>4184.3484412785374</v>
      </c>
      <c r="R4" s="122">
        <f t="shared" ref="R4:V4" si="4">SUM(R5:R6)</f>
        <v>4497.2008698671034</v>
      </c>
      <c r="S4" s="122">
        <f t="shared" si="4"/>
        <v>4612.0995475150967</v>
      </c>
      <c r="T4" s="122">
        <f t="shared" si="4"/>
        <v>4300.2632531408071</v>
      </c>
      <c r="U4" s="122">
        <f t="shared" si="4"/>
        <v>4616.1773670086359</v>
      </c>
      <c r="V4" s="122">
        <f t="shared" si="4"/>
        <v>2316.2606921488209</v>
      </c>
      <c r="W4" s="122">
        <f t="shared" ref="W4:Y4" si="5">SUM(W5:W6)</f>
        <v>3495.4905808276844</v>
      </c>
      <c r="X4" s="122">
        <f t="shared" si="5"/>
        <v>4472.7842816954098</v>
      </c>
      <c r="Y4" s="122">
        <f t="shared" si="5"/>
        <v>4060.1434853422056</v>
      </c>
      <c r="DA4" s="130" t="s">
        <v>2581</v>
      </c>
    </row>
    <row r="5" spans="1:105" ht="12" customHeight="1" x14ac:dyDescent="0.25">
      <c r="A5" s="97" t="s">
        <v>51</v>
      </c>
      <c r="B5" s="98">
        <v>2542.9554207420765</v>
      </c>
      <c r="C5" s="98">
        <v>6758.8707526319913</v>
      </c>
      <c r="D5" s="98">
        <v>4393.1054735117914</v>
      </c>
      <c r="E5" s="98">
        <v>4389.0878629656281</v>
      </c>
      <c r="F5" s="98">
        <v>4473.8189784229799</v>
      </c>
      <c r="G5" s="98">
        <v>5420.2224726118811</v>
      </c>
      <c r="H5" s="98">
        <v>4764.7750621469986</v>
      </c>
      <c r="I5" s="98">
        <v>4818.6420102279444</v>
      </c>
      <c r="J5" s="98">
        <v>4696.4911260667523</v>
      </c>
      <c r="K5" s="98">
        <v>4748.2312471300938</v>
      </c>
      <c r="L5" s="98">
        <v>6331.1028999437494</v>
      </c>
      <c r="M5" s="98">
        <v>6059.3235901487351</v>
      </c>
      <c r="N5" s="98">
        <v>3769.6107571137186</v>
      </c>
      <c r="O5" s="98">
        <v>4071.429945410589</v>
      </c>
      <c r="P5" s="98">
        <v>4407.8875082590157</v>
      </c>
      <c r="Q5" s="98">
        <v>4184.3484412785374</v>
      </c>
      <c r="R5" s="98">
        <v>4497.2008698671034</v>
      </c>
      <c r="S5" s="98">
        <v>4612.0995475150967</v>
      </c>
      <c r="T5" s="98">
        <v>4300.2632531408071</v>
      </c>
      <c r="U5" s="98">
        <v>4616.1773670086359</v>
      </c>
      <c r="V5" s="98">
        <v>2316.2606921488209</v>
      </c>
      <c r="W5" s="98">
        <v>3495.4905808276844</v>
      </c>
      <c r="X5" s="98">
        <v>4472.7842816954098</v>
      </c>
      <c r="Y5" s="98">
        <v>4060.1434853422056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328.83956194296809</v>
      </c>
      <c r="C9" s="122">
        <v>751.59134262202463</v>
      </c>
      <c r="D9" s="122">
        <v>528.57562590162786</v>
      </c>
      <c r="E9" s="122">
        <v>532.9898924596248</v>
      </c>
      <c r="F9" s="122">
        <v>581.03888878836824</v>
      </c>
      <c r="G9" s="122">
        <v>705.76492778315583</v>
      </c>
      <c r="H9" s="122">
        <v>647.26899789523759</v>
      </c>
      <c r="I9" s="122">
        <v>679.98086022196071</v>
      </c>
      <c r="J9" s="122">
        <v>676.40993797895419</v>
      </c>
      <c r="K9" s="122">
        <v>670.97381309405171</v>
      </c>
      <c r="L9" s="122">
        <v>923.28756302803163</v>
      </c>
      <c r="M9" s="122">
        <v>694.53782757614317</v>
      </c>
      <c r="N9" s="122">
        <v>487.06079814224859</v>
      </c>
      <c r="O9" s="122">
        <v>545.83907005639503</v>
      </c>
      <c r="P9" s="122">
        <v>564.05115971604596</v>
      </c>
      <c r="Q9" s="122">
        <v>578.5087637912477</v>
      </c>
      <c r="R9" s="122">
        <v>666.11750760899997</v>
      </c>
      <c r="S9" s="122">
        <v>534.77617023043558</v>
      </c>
      <c r="T9" s="122">
        <v>514.74846480928863</v>
      </c>
      <c r="U9" s="122">
        <v>533.6144529472964</v>
      </c>
      <c r="V9" s="122">
        <v>320.45944666142339</v>
      </c>
      <c r="W9" s="122">
        <v>489.6647304979025</v>
      </c>
      <c r="X9" s="122">
        <v>569.44210160408625</v>
      </c>
      <c r="Y9" s="122">
        <v>494.42352044579479</v>
      </c>
      <c r="DA9" s="130" t="s">
        <v>2586</v>
      </c>
    </row>
    <row r="10" spans="1:105" ht="12" customHeight="1" x14ac:dyDescent="0.25">
      <c r="A10" s="97" t="s">
        <v>143</v>
      </c>
      <c r="B10" s="98">
        <v>500.86232436899394</v>
      </c>
      <c r="C10" s="98">
        <v>1158.5854058912946</v>
      </c>
      <c r="D10" s="98">
        <v>777.00484514763275</v>
      </c>
      <c r="E10" s="98">
        <v>748.43632383160048</v>
      </c>
      <c r="F10" s="98">
        <v>788.87763857475034</v>
      </c>
      <c r="G10" s="98">
        <v>950.01411547057637</v>
      </c>
      <c r="H10" s="98">
        <v>852.60699525349048</v>
      </c>
      <c r="I10" s="98">
        <v>897.01583664654436</v>
      </c>
      <c r="J10" s="98">
        <v>915.89674710962845</v>
      </c>
      <c r="K10" s="98">
        <v>882.88037610168215</v>
      </c>
      <c r="L10" s="98">
        <v>1243.1986980879826</v>
      </c>
      <c r="M10" s="98">
        <v>994.91693275954344</v>
      </c>
      <c r="N10" s="98">
        <v>802.31921491967012</v>
      </c>
      <c r="O10" s="98">
        <v>904.39770572617738</v>
      </c>
      <c r="P10" s="98">
        <v>919.35095606916389</v>
      </c>
      <c r="Q10" s="98">
        <v>954.53020347960205</v>
      </c>
      <c r="R10" s="98">
        <v>1101.4782776785075</v>
      </c>
      <c r="S10" s="98">
        <v>905.89999546216438</v>
      </c>
      <c r="T10" s="98">
        <v>872.73172266455595</v>
      </c>
      <c r="U10" s="98">
        <v>903.92601097419049</v>
      </c>
      <c r="V10" s="98">
        <v>519.41796935314017</v>
      </c>
      <c r="W10" s="98">
        <v>767.78950031606212</v>
      </c>
      <c r="X10" s="98">
        <v>890.43873066338381</v>
      </c>
      <c r="Y10" s="98">
        <v>799.91051523240083</v>
      </c>
      <c r="DA10" s="63" t="s">
        <v>2587</v>
      </c>
    </row>
    <row r="11" spans="1:105" ht="12" customHeight="1" x14ac:dyDescent="0.25">
      <c r="A11" s="97" t="s">
        <v>124</v>
      </c>
      <c r="B11" s="98">
        <v>609.05438299794127</v>
      </c>
      <c r="C11" s="98">
        <v>531.81847431804295</v>
      </c>
      <c r="D11" s="98">
        <v>535.9558144127144</v>
      </c>
      <c r="E11" s="98">
        <v>569.50778052899079</v>
      </c>
      <c r="F11" s="98">
        <v>568.02495396756854</v>
      </c>
      <c r="G11" s="98">
        <v>612.30960094777311</v>
      </c>
      <c r="H11" s="98">
        <v>640.67209970058184</v>
      </c>
      <c r="I11" s="98">
        <v>597.26303323168088</v>
      </c>
      <c r="J11" s="98">
        <v>659.23171849232097</v>
      </c>
      <c r="K11" s="98">
        <v>647.12670794660357</v>
      </c>
      <c r="L11" s="98">
        <v>512.00763326133483</v>
      </c>
      <c r="M11" s="98">
        <v>639.93122935293547</v>
      </c>
      <c r="N11" s="98">
        <v>633.6000223366832</v>
      </c>
      <c r="O11" s="98">
        <v>627.68275141122172</v>
      </c>
      <c r="P11" s="98">
        <v>685.39039363635391</v>
      </c>
      <c r="Q11" s="98">
        <v>563.28827411685063</v>
      </c>
      <c r="R11" s="98">
        <v>597.33114547650075</v>
      </c>
      <c r="S11" s="98">
        <v>646.53023750160821</v>
      </c>
      <c r="T11" s="98">
        <v>589.9532332404857</v>
      </c>
      <c r="U11" s="98">
        <v>554.50625285211561</v>
      </c>
      <c r="V11" s="98">
        <v>529.24547748332327</v>
      </c>
      <c r="W11" s="98">
        <v>511.69628512360492</v>
      </c>
      <c r="X11" s="98">
        <v>461.03626560507735</v>
      </c>
      <c r="Y11" s="98">
        <v>527.38301579604729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141.35085943694932</v>
      </c>
      <c r="C19" s="122">
        <v>137.66100505691375</v>
      </c>
      <c r="D19" s="122">
        <v>141.92686854524518</v>
      </c>
      <c r="E19" s="122">
        <v>143.73669122812206</v>
      </c>
      <c r="F19" s="122">
        <v>150.99496860706819</v>
      </c>
      <c r="G19" s="122">
        <v>152.1068460258374</v>
      </c>
      <c r="H19" s="122">
        <v>147.88752158300795</v>
      </c>
      <c r="I19" s="122">
        <v>125.47166966413786</v>
      </c>
      <c r="J19" s="122">
        <v>118.09341586426164</v>
      </c>
      <c r="K19" s="122">
        <v>107.22979404947883</v>
      </c>
      <c r="L19" s="122">
        <v>116.34632743942741</v>
      </c>
      <c r="M19" s="122">
        <v>119.7075615861731</v>
      </c>
      <c r="N19" s="122">
        <v>120.37871030857445</v>
      </c>
      <c r="O19" s="122">
        <v>118.78255227983522</v>
      </c>
      <c r="P19" s="122">
        <v>130.03257878719057</v>
      </c>
      <c r="Q19" s="122">
        <v>101.89090745511166</v>
      </c>
      <c r="R19" s="122">
        <v>104.75508653487542</v>
      </c>
      <c r="S19" s="122">
        <v>112.97085228075359</v>
      </c>
      <c r="T19" s="122">
        <v>89.808833700531068</v>
      </c>
      <c r="U19" s="122">
        <v>80.099059682040249</v>
      </c>
      <c r="V19" s="122">
        <v>80.584548678056407</v>
      </c>
      <c r="W19" s="122">
        <v>76.830591705394369</v>
      </c>
      <c r="X19" s="122">
        <v>72.820736932778772</v>
      </c>
      <c r="Y19" s="122">
        <v>131.50133957647796</v>
      </c>
      <c r="DA19" s="130" t="s">
        <v>2596</v>
      </c>
    </row>
    <row r="20" spans="1:105" ht="12" customHeight="1" x14ac:dyDescent="0.25">
      <c r="A20" s="97" t="s">
        <v>51</v>
      </c>
      <c r="B20" s="98">
        <v>151.07478698858353</v>
      </c>
      <c r="C20" s="98">
        <v>376.06742378535887</v>
      </c>
      <c r="D20" s="98">
        <v>283.76771839629265</v>
      </c>
      <c r="E20" s="98">
        <v>265.89200079418742</v>
      </c>
      <c r="F20" s="98">
        <v>301.7362006639043</v>
      </c>
      <c r="G20" s="98">
        <v>353.50729102123688</v>
      </c>
      <c r="H20" s="98">
        <v>318.78284532052589</v>
      </c>
      <c r="I20" s="98">
        <v>333.95988962183128</v>
      </c>
      <c r="J20" s="98">
        <v>323.56750637852429</v>
      </c>
      <c r="K20" s="98">
        <v>335.27089462548804</v>
      </c>
      <c r="L20" s="98">
        <v>556.72603813900548</v>
      </c>
      <c r="M20" s="98">
        <v>496.15244422490605</v>
      </c>
      <c r="N20" s="98">
        <v>324.54173190413115</v>
      </c>
      <c r="O20" s="98">
        <v>313.33408096893533</v>
      </c>
      <c r="P20" s="98">
        <v>315.94519831034319</v>
      </c>
      <c r="Q20" s="98">
        <v>322.03780544029468</v>
      </c>
      <c r="R20" s="98">
        <v>359.27342669432869</v>
      </c>
      <c r="S20" s="98">
        <v>299.1835095703384</v>
      </c>
      <c r="T20" s="98">
        <v>271.25492073624838</v>
      </c>
      <c r="U20" s="98">
        <v>225.42646380820639</v>
      </c>
      <c r="V20" s="98">
        <v>302.1672607134517</v>
      </c>
      <c r="W20" s="98">
        <v>356.71879987232666</v>
      </c>
      <c r="X20" s="98">
        <v>289.8340248962653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175.2920936183738</v>
      </c>
      <c r="C21" s="98">
        <v>174.48065788856334</v>
      </c>
      <c r="D21" s="98">
        <v>188.57772010700458</v>
      </c>
      <c r="E21" s="98">
        <v>197.26377661379209</v>
      </c>
      <c r="F21" s="98">
        <v>212.2291917712999</v>
      </c>
      <c r="G21" s="98">
        <v>221.22622072879003</v>
      </c>
      <c r="H21" s="98">
        <v>229.77894260981171</v>
      </c>
      <c r="I21" s="98">
        <v>210.94404819439302</v>
      </c>
      <c r="J21" s="98">
        <v>218.65994535772663</v>
      </c>
      <c r="K21" s="98">
        <v>203.51473225074781</v>
      </c>
      <c r="L21" s="98">
        <v>204.46837674593164</v>
      </c>
      <c r="M21" s="98">
        <v>212.44877628722796</v>
      </c>
      <c r="N21" s="98">
        <v>213.81904396823285</v>
      </c>
      <c r="O21" s="98">
        <v>208.80799403118399</v>
      </c>
      <c r="P21" s="98">
        <v>226.46566851866382</v>
      </c>
      <c r="Q21" s="98">
        <v>181.39924931147257</v>
      </c>
      <c r="R21" s="98">
        <v>188.75267739309993</v>
      </c>
      <c r="S21" s="98">
        <v>215.23226922165617</v>
      </c>
      <c r="T21" s="98">
        <v>182.81219390059638</v>
      </c>
      <c r="U21" s="98">
        <v>171.22832757518586</v>
      </c>
      <c r="V21" s="98">
        <v>177.29105904805931</v>
      </c>
      <c r="W21" s="98">
        <v>173.52928330474916</v>
      </c>
      <c r="X21" s="98">
        <v>166.15508870640735</v>
      </c>
      <c r="Y21" s="98">
        <v>221.89469736938466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3931.3841942795912</v>
      </c>
      <c r="C24" s="117">
        <f t="shared" si="7"/>
        <v>3992.2044637897061</v>
      </c>
      <c r="D24" s="117">
        <f t="shared" si="7"/>
        <v>3632.1378064280229</v>
      </c>
      <c r="E24" s="117">
        <f t="shared" si="7"/>
        <v>3860.9886839187138</v>
      </c>
      <c r="F24" s="117">
        <f t="shared" si="7"/>
        <v>3830.3633605591122</v>
      </c>
      <c r="G24" s="117">
        <f t="shared" si="7"/>
        <v>4241.3991450222766</v>
      </c>
      <c r="H24" s="117">
        <f t="shared" si="7"/>
        <v>4402.5778243686436</v>
      </c>
      <c r="I24" s="117">
        <f t="shared" si="7"/>
        <v>3882.2104996837475</v>
      </c>
      <c r="J24" s="117">
        <f t="shared" si="7"/>
        <v>4089.8499174339463</v>
      </c>
      <c r="K24" s="117">
        <f t="shared" si="7"/>
        <v>4013.5142973136831</v>
      </c>
      <c r="L24" s="117">
        <f t="shared" si="7"/>
        <v>3544.7474912758594</v>
      </c>
      <c r="M24" s="117">
        <f t="shared" si="7"/>
        <v>3612.2883767254207</v>
      </c>
      <c r="N24" s="117">
        <f t="shared" si="7"/>
        <v>3553.3887987905509</v>
      </c>
      <c r="O24" s="117">
        <f t="shared" si="7"/>
        <v>3501.8136499648767</v>
      </c>
      <c r="P24" s="117">
        <f t="shared" si="7"/>
        <v>3844.3160955309813</v>
      </c>
      <c r="Q24" s="117">
        <f t="shared" si="7"/>
        <v>2971.3481801926646</v>
      </c>
      <c r="R24" s="117">
        <f t="shared" ref="R24:V24" si="8">R25+R28+R30+R39</f>
        <v>3026.8868086637349</v>
      </c>
      <c r="S24" s="117">
        <f t="shared" si="8"/>
        <v>3332.1069544816078</v>
      </c>
      <c r="T24" s="117">
        <f t="shared" si="8"/>
        <v>3067.120838602762</v>
      </c>
      <c r="U24" s="117">
        <f t="shared" si="8"/>
        <v>2894.7132887289727</v>
      </c>
      <c r="V24" s="117">
        <f t="shared" si="8"/>
        <v>2955.227649129818</v>
      </c>
      <c r="W24" s="117">
        <f t="shared" ref="W24:Y24" si="9">W25+W28+W30+W39</f>
        <v>2748.6276518427781</v>
      </c>
      <c r="X24" s="117">
        <f t="shared" si="9"/>
        <v>2484.1326176381276</v>
      </c>
      <c r="Y24" s="117">
        <f t="shared" si="9"/>
        <v>3133.4017014688357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3725.5847632315449</v>
      </c>
      <c r="C25" s="122">
        <f t="shared" si="10"/>
        <v>3802.8279444054588</v>
      </c>
      <c r="D25" s="122">
        <f t="shared" si="10"/>
        <v>3445.8750447837206</v>
      </c>
      <c r="E25" s="122">
        <f t="shared" si="10"/>
        <v>3676.956666373092</v>
      </c>
      <c r="F25" s="122">
        <f t="shared" si="10"/>
        <v>3645.2357113398898</v>
      </c>
      <c r="G25" s="122">
        <f t="shared" si="10"/>
        <v>4059.2468414606428</v>
      </c>
      <c r="H25" s="122">
        <f t="shared" si="10"/>
        <v>4229.1957343017548</v>
      </c>
      <c r="I25" s="122">
        <f t="shared" si="10"/>
        <v>3735.7318894664627</v>
      </c>
      <c r="J25" s="122">
        <f t="shared" si="10"/>
        <v>3943.7715082998488</v>
      </c>
      <c r="K25" s="122">
        <f t="shared" si="10"/>
        <v>3882.799063772758</v>
      </c>
      <c r="L25" s="122">
        <f t="shared" si="10"/>
        <v>3408.0989538461563</v>
      </c>
      <c r="M25" s="122">
        <f t="shared" si="10"/>
        <v>3473.6860327868862</v>
      </c>
      <c r="N25" s="122">
        <f t="shared" si="10"/>
        <v>3412.8722016806746</v>
      </c>
      <c r="O25" s="122">
        <f t="shared" si="10"/>
        <v>3363.410285714288</v>
      </c>
      <c r="P25" s="122">
        <f t="shared" si="10"/>
        <v>3696.0106965517202</v>
      </c>
      <c r="Q25" s="122">
        <f t="shared" si="10"/>
        <v>2855.7380234482757</v>
      </c>
      <c r="R25" s="122">
        <f t="shared" ref="R25:V25" si="11">SUM(R26:R27)</f>
        <v>2909.9227926914982</v>
      </c>
      <c r="S25" s="122">
        <f t="shared" si="11"/>
        <v>3207.8457734138869</v>
      </c>
      <c r="T25" s="122">
        <f t="shared" si="11"/>
        <v>2960.2539608802049</v>
      </c>
      <c r="U25" s="122">
        <f t="shared" si="11"/>
        <v>2800.8387470488979</v>
      </c>
      <c r="V25" s="122">
        <f t="shared" si="11"/>
        <v>2852.5663170731546</v>
      </c>
      <c r="W25" s="122">
        <f t="shared" ref="W25:Y25" si="12">SUM(W26:W27)</f>
        <v>2644.4638836206987</v>
      </c>
      <c r="X25" s="122">
        <f t="shared" si="12"/>
        <v>2375.7895275590517</v>
      </c>
      <c r="Y25" s="122">
        <f t="shared" si="12"/>
        <v>2964.670984615384</v>
      </c>
      <c r="DA25" s="130" t="s">
        <v>2601</v>
      </c>
    </row>
    <row r="26" spans="1:105" ht="12" customHeight="1" x14ac:dyDescent="0.25">
      <c r="A26" s="97" t="s">
        <v>74</v>
      </c>
      <c r="B26" s="98">
        <v>3725.5847632315449</v>
      </c>
      <c r="C26" s="98">
        <v>3802.8279444054588</v>
      </c>
      <c r="D26" s="98">
        <v>3445.8750447837206</v>
      </c>
      <c r="E26" s="98">
        <v>3676.956666373092</v>
      </c>
      <c r="F26" s="98">
        <v>3645.2357113398898</v>
      </c>
      <c r="G26" s="98">
        <v>4059.2468414606428</v>
      </c>
      <c r="H26" s="98">
        <v>4229.1957343017548</v>
      </c>
      <c r="I26" s="98">
        <v>3735.7318894664627</v>
      </c>
      <c r="J26" s="98">
        <v>3943.7715082998488</v>
      </c>
      <c r="K26" s="98">
        <v>3882.799063772758</v>
      </c>
      <c r="L26" s="98">
        <v>3408.0989538461563</v>
      </c>
      <c r="M26" s="98">
        <v>3473.6860327868862</v>
      </c>
      <c r="N26" s="98">
        <v>3412.8722016806746</v>
      </c>
      <c r="O26" s="98">
        <v>3363.410285714288</v>
      </c>
      <c r="P26" s="98">
        <v>3696.0106965517202</v>
      </c>
      <c r="Q26" s="98">
        <v>2855.7380234482757</v>
      </c>
      <c r="R26" s="98">
        <v>2909.9227926914982</v>
      </c>
      <c r="S26" s="98">
        <v>3207.8457734138869</v>
      </c>
      <c r="T26" s="98">
        <v>2960.2539608802049</v>
      </c>
      <c r="U26" s="98">
        <v>2800.8387470488979</v>
      </c>
      <c r="V26" s="98">
        <v>2852.5663170731546</v>
      </c>
      <c r="W26" s="98">
        <v>2644.4638836206987</v>
      </c>
      <c r="X26" s="98">
        <v>2375.7895275590517</v>
      </c>
      <c r="Y26" s="98">
        <v>2964.670984615384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64.463069992792583</v>
      </c>
      <c r="C30" s="122">
        <v>53.071700870994128</v>
      </c>
      <c r="D30" s="122">
        <v>46.414587584509533</v>
      </c>
      <c r="E30" s="122">
        <v>43.041626717745743</v>
      </c>
      <c r="F30" s="122">
        <v>36.901819981527609</v>
      </c>
      <c r="G30" s="122">
        <v>32.496137855328918</v>
      </c>
      <c r="H30" s="122">
        <v>26.531578524607472</v>
      </c>
      <c r="I30" s="122">
        <v>20.127957557204038</v>
      </c>
      <c r="J30" s="122">
        <v>20.868369743988783</v>
      </c>
      <c r="K30" s="122">
        <v>16.906806556605996</v>
      </c>
      <c r="L30" s="122">
        <v>15.214285789673008</v>
      </c>
      <c r="M30" s="122">
        <v>14.269279644744795</v>
      </c>
      <c r="N30" s="122">
        <v>14.311655887359491</v>
      </c>
      <c r="O30" s="122">
        <v>14.799928661758523</v>
      </c>
      <c r="P30" s="122">
        <v>15.743614384648629</v>
      </c>
      <c r="Q30" s="122">
        <v>12.664873389975273</v>
      </c>
      <c r="R30" s="122">
        <v>12.964390463507442</v>
      </c>
      <c r="S30" s="122">
        <v>11.911236316741862</v>
      </c>
      <c r="T30" s="122">
        <v>13.173575779884651</v>
      </c>
      <c r="U30" s="122">
        <v>12.090483493034624</v>
      </c>
      <c r="V30" s="122">
        <v>11.104090045243964</v>
      </c>
      <c r="W30" s="122">
        <v>11.027148212273937</v>
      </c>
      <c r="X30" s="122">
        <v>12.406535147434916</v>
      </c>
      <c r="Y30" s="122">
        <v>21.477302909996954</v>
      </c>
      <c r="DA30" s="130" t="s">
        <v>2606</v>
      </c>
    </row>
    <row r="31" spans="1:105" ht="12" customHeight="1" x14ac:dyDescent="0.25">
      <c r="A31" s="97" t="s">
        <v>141</v>
      </c>
      <c r="B31" s="98">
        <v>609.05438299794127</v>
      </c>
      <c r="C31" s="98">
        <v>530.7170087099413</v>
      </c>
      <c r="D31" s="98">
        <v>534.17019584253455</v>
      </c>
      <c r="E31" s="98">
        <v>566.14086342741575</v>
      </c>
      <c r="F31" s="98">
        <v>563.25336080331681</v>
      </c>
      <c r="G31" s="98">
        <v>607.00332975048354</v>
      </c>
      <c r="H31" s="98">
        <v>638.74775297992494</v>
      </c>
      <c r="I31" s="98">
        <v>600.59228194883019</v>
      </c>
      <c r="J31" s="98">
        <v>663.53686760053222</v>
      </c>
      <c r="K31" s="98">
        <v>651.75739275716114</v>
      </c>
      <c r="L31" s="98">
        <v>518.01020664839052</v>
      </c>
      <c r="M31" s="98">
        <v>645.79997876054676</v>
      </c>
      <c r="N31" s="98">
        <v>638.65764397341729</v>
      </c>
      <c r="O31" s="98">
        <v>612.7170465968029</v>
      </c>
      <c r="P31" s="98">
        <v>671.41884875707387</v>
      </c>
      <c r="Q31" s="98">
        <v>556.48686107467108</v>
      </c>
      <c r="R31" s="98">
        <v>595.10734288939</v>
      </c>
      <c r="S31" s="98">
        <v>630.81907533464903</v>
      </c>
      <c r="T31" s="98">
        <v>538.79924939728221</v>
      </c>
      <c r="U31" s="98">
        <v>494.45908354272632</v>
      </c>
      <c r="V31" s="98">
        <v>505.85299095000278</v>
      </c>
      <c r="W31" s="98">
        <v>465.14516095410067</v>
      </c>
      <c r="X31" s="98">
        <v>418.02427609010294</v>
      </c>
      <c r="Y31" s="98">
        <v>517.62713193194907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141.33636105525392</v>
      </c>
      <c r="C39" s="122">
        <v>136.30481851325337</v>
      </c>
      <c r="D39" s="122">
        <v>139.84817405979263</v>
      </c>
      <c r="E39" s="122">
        <v>140.99039082787613</v>
      </c>
      <c r="F39" s="122">
        <v>148.2258292376944</v>
      </c>
      <c r="G39" s="122">
        <v>149.65616570630442</v>
      </c>
      <c r="H39" s="122">
        <v>146.85051154228125</v>
      </c>
      <c r="I39" s="122">
        <v>126.35065266008091</v>
      </c>
      <c r="J39" s="122">
        <v>125.21003939010872</v>
      </c>
      <c r="K39" s="122">
        <v>113.80842698431901</v>
      </c>
      <c r="L39" s="122">
        <v>121.43425164003001</v>
      </c>
      <c r="M39" s="122">
        <v>124.33306429378968</v>
      </c>
      <c r="N39" s="122">
        <v>126.20494122251674</v>
      </c>
      <c r="O39" s="122">
        <v>123.60343558882995</v>
      </c>
      <c r="P39" s="122">
        <v>132.56178459461259</v>
      </c>
      <c r="Q39" s="122">
        <v>102.94528335441387</v>
      </c>
      <c r="R39" s="122">
        <v>103.99962550872934</v>
      </c>
      <c r="S39" s="122">
        <v>112.34994475097901</v>
      </c>
      <c r="T39" s="122">
        <v>93.693301942672264</v>
      </c>
      <c r="U39" s="122">
        <v>81.784058187039903</v>
      </c>
      <c r="V39" s="122">
        <v>91.557242011419476</v>
      </c>
      <c r="W39" s="122">
        <v>93.136620009805597</v>
      </c>
      <c r="X39" s="122">
        <v>95.936554931640956</v>
      </c>
      <c r="Y39" s="122">
        <v>147.25341394345469</v>
      </c>
      <c r="DA39" s="130" t="s">
        <v>2615</v>
      </c>
    </row>
    <row r="40" spans="1:105" ht="12" customHeight="1" x14ac:dyDescent="0.25">
      <c r="A40" s="97" t="s">
        <v>50</v>
      </c>
      <c r="B40" s="98">
        <v>175.29209361837377</v>
      </c>
      <c r="C40" s="98">
        <v>174.45607023674316</v>
      </c>
      <c r="D40" s="98">
        <v>188.51571736834606</v>
      </c>
      <c r="E40" s="98">
        <v>197.14673359560567</v>
      </c>
      <c r="F40" s="98">
        <v>212.10512919260196</v>
      </c>
      <c r="G40" s="98">
        <v>221.13373738692744</v>
      </c>
      <c r="H40" s="98">
        <v>229.75961432204198</v>
      </c>
      <c r="I40" s="98">
        <v>210.96453738370909</v>
      </c>
      <c r="J40" s="98">
        <v>218.70359881263141</v>
      </c>
      <c r="K40" s="98">
        <v>203.58769653111361</v>
      </c>
      <c r="L40" s="98">
        <v>204.53590087778906</v>
      </c>
      <c r="M40" s="98">
        <v>212.47172862872949</v>
      </c>
      <c r="N40" s="98">
        <v>213.78488264027746</v>
      </c>
      <c r="O40" s="98">
        <v>208.74286499791913</v>
      </c>
      <c r="P40" s="98">
        <v>226.40116332413223</v>
      </c>
      <c r="Q40" s="98">
        <v>181.37382851020672</v>
      </c>
      <c r="R40" s="98">
        <v>188.76462640168603</v>
      </c>
      <c r="S40" s="98">
        <v>215.26964811909724</v>
      </c>
      <c r="T40" s="98">
        <v>182.47885949787121</v>
      </c>
      <c r="U40" s="98">
        <v>170.46729878704625</v>
      </c>
      <c r="V40" s="98">
        <v>175.41340759197189</v>
      </c>
      <c r="W40" s="98">
        <v>170.81182484011777</v>
      </c>
      <c r="X40" s="98">
        <v>163.45846459457093</v>
      </c>
      <c r="Y40" s="98">
        <v>220.41770614704137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5047.1341915578196</v>
      </c>
      <c r="C43" s="117">
        <f t="shared" si="14"/>
        <v>5722.9624721010578</v>
      </c>
      <c r="D43" s="117">
        <f t="shared" si="14"/>
        <v>5960.1962364478595</v>
      </c>
      <c r="E43" s="117">
        <f t="shared" si="14"/>
        <v>5283.9658074383242</v>
      </c>
      <c r="F43" s="117">
        <f t="shared" si="14"/>
        <v>5027.8950767861952</v>
      </c>
      <c r="G43" s="117">
        <f t="shared" si="14"/>
        <v>5841.3108688150514</v>
      </c>
      <c r="H43" s="117">
        <f t="shared" si="14"/>
        <v>5861.1129325462089</v>
      </c>
      <c r="I43" s="117">
        <f t="shared" si="14"/>
        <v>4665.6702216282083</v>
      </c>
      <c r="J43" s="117">
        <f t="shared" si="14"/>
        <v>3350.3774819001333</v>
      </c>
      <c r="K43" s="117">
        <f t="shared" si="14"/>
        <v>6236.8652342497226</v>
      </c>
      <c r="L43" s="117">
        <f t="shared" si="14"/>
        <v>5882.1095514346443</v>
      </c>
      <c r="M43" s="117">
        <f t="shared" si="14"/>
        <v>5278.9122780001981</v>
      </c>
      <c r="N43" s="117">
        <f t="shared" si="14"/>
        <v>5173.1616067574769</v>
      </c>
      <c r="O43" s="117">
        <f t="shared" si="14"/>
        <v>5011.95349583602</v>
      </c>
      <c r="P43" s="117">
        <f t="shared" si="14"/>
        <v>4847.6218650606997</v>
      </c>
      <c r="Q43" s="117">
        <f t="shared" si="14"/>
        <v>4447.0128804538672</v>
      </c>
      <c r="R43" s="117">
        <f t="shared" ref="R43:V43" si="15">R44+R47+R49+R58</f>
        <v>4546.9513108811443</v>
      </c>
      <c r="S43" s="117">
        <f t="shared" si="15"/>
        <v>4683.840542742988</v>
      </c>
      <c r="T43" s="117">
        <f t="shared" si="15"/>
        <v>4802.2127207285175</v>
      </c>
      <c r="U43" s="117">
        <f t="shared" si="15"/>
        <v>4638.3390720717816</v>
      </c>
      <c r="V43" s="117">
        <f t="shared" si="15"/>
        <v>4590.8745914783112</v>
      </c>
      <c r="W43" s="117">
        <f t="shared" ref="W43:Y43" si="16">W44+W47+W49+W58</f>
        <v>4357.5618921629775</v>
      </c>
      <c r="X43" s="117">
        <f t="shared" si="16"/>
        <v>4276.0163811657967</v>
      </c>
      <c r="Y43" s="117">
        <f t="shared" si="16"/>
        <v>4097.0914184488383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4236.6843026347142</v>
      </c>
      <c r="C44" s="122">
        <f t="shared" si="17"/>
        <v>4884.6953456610072</v>
      </c>
      <c r="D44" s="122">
        <f t="shared" si="17"/>
        <v>5071.922879619623</v>
      </c>
      <c r="E44" s="122">
        <f t="shared" si="17"/>
        <v>4500.2564182735759</v>
      </c>
      <c r="F44" s="122">
        <f t="shared" si="17"/>
        <v>4276.4635204237793</v>
      </c>
      <c r="G44" s="122">
        <f t="shared" si="17"/>
        <v>4957.0184900195263</v>
      </c>
      <c r="H44" s="122">
        <f t="shared" si="17"/>
        <v>4948.0657481334038</v>
      </c>
      <c r="I44" s="122">
        <f t="shared" si="17"/>
        <v>3925.5908667319663</v>
      </c>
      <c r="J44" s="122">
        <f t="shared" si="17"/>
        <v>2761.3112316954698</v>
      </c>
      <c r="K44" s="122">
        <f t="shared" si="17"/>
        <v>5268.2487056581394</v>
      </c>
      <c r="L44" s="122">
        <f t="shared" si="17"/>
        <v>4826.2127842236441</v>
      </c>
      <c r="M44" s="122">
        <f t="shared" si="17"/>
        <v>4324.4700890216964</v>
      </c>
      <c r="N44" s="122">
        <f t="shared" si="17"/>
        <v>4240.1419916471041</v>
      </c>
      <c r="O44" s="122">
        <f t="shared" si="17"/>
        <v>4075.6841376958919</v>
      </c>
      <c r="P44" s="122">
        <f t="shared" si="17"/>
        <v>3952.8480199492078</v>
      </c>
      <c r="Q44" s="122">
        <f t="shared" si="17"/>
        <v>3585.1333610397833</v>
      </c>
      <c r="R44" s="122">
        <f t="shared" ref="R44:V44" si="18">SUM(R45:R46)</f>
        <v>3652.4278615929611</v>
      </c>
      <c r="S44" s="122">
        <f t="shared" si="18"/>
        <v>3838.1314748618729</v>
      </c>
      <c r="T44" s="122">
        <f t="shared" si="18"/>
        <v>3953.205887075148</v>
      </c>
      <c r="U44" s="122">
        <f t="shared" si="18"/>
        <v>3825.3984925258628</v>
      </c>
      <c r="V44" s="122">
        <f t="shared" si="18"/>
        <v>3726.2409870993588</v>
      </c>
      <c r="W44" s="122">
        <f t="shared" ref="W44:Y44" si="19">SUM(W45:W46)</f>
        <v>3540.378668881875</v>
      </c>
      <c r="X44" s="122">
        <f t="shared" si="19"/>
        <v>3494.4733408658981</v>
      </c>
      <c r="Y44" s="122">
        <f t="shared" si="19"/>
        <v>3317.5928349224819</v>
      </c>
      <c r="DA44" s="130" t="s">
        <v>2619</v>
      </c>
    </row>
    <row r="45" spans="1:105" ht="12" customHeight="1" x14ac:dyDescent="0.25">
      <c r="A45" s="97" t="s">
        <v>211</v>
      </c>
      <c r="B45" s="98">
        <v>4236.6843026347142</v>
      </c>
      <c r="C45" s="98">
        <v>4884.6953456610072</v>
      </c>
      <c r="D45" s="98">
        <v>5071.922879619623</v>
      </c>
      <c r="E45" s="98">
        <v>4500.2564182735759</v>
      </c>
      <c r="F45" s="98">
        <v>4276.4635204237793</v>
      </c>
      <c r="G45" s="98">
        <v>4957.0184900195263</v>
      </c>
      <c r="H45" s="98">
        <v>4948.0657481334038</v>
      </c>
      <c r="I45" s="98">
        <v>3925.5908667319663</v>
      </c>
      <c r="J45" s="98">
        <v>2761.3112316954698</v>
      </c>
      <c r="K45" s="98">
        <v>5268.2487056581394</v>
      </c>
      <c r="L45" s="98">
        <v>4826.2127842236441</v>
      </c>
      <c r="M45" s="98">
        <v>4324.4700890216964</v>
      </c>
      <c r="N45" s="98">
        <v>4240.1419916471041</v>
      </c>
      <c r="O45" s="98">
        <v>4075.6841376958919</v>
      </c>
      <c r="P45" s="98">
        <v>3952.8480199492078</v>
      </c>
      <c r="Q45" s="98">
        <v>3585.1333610397833</v>
      </c>
      <c r="R45" s="98">
        <v>3652.4278615929611</v>
      </c>
      <c r="S45" s="98">
        <v>3838.1314748618729</v>
      </c>
      <c r="T45" s="98">
        <v>3953.205887075148</v>
      </c>
      <c r="U45" s="98">
        <v>3825.3984925258628</v>
      </c>
      <c r="V45" s="98">
        <v>3726.2409870993588</v>
      </c>
      <c r="W45" s="98">
        <v>3540.378668881875</v>
      </c>
      <c r="X45" s="98">
        <v>3494.4733408658981</v>
      </c>
      <c r="Y45" s="98">
        <v>3317.5928349224819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669.15243615156635</v>
      </c>
      <c r="C49" s="122">
        <v>702.99150090799617</v>
      </c>
      <c r="D49" s="122">
        <v>747.58716320692747</v>
      </c>
      <c r="E49" s="122">
        <v>641.34364811646526</v>
      </c>
      <c r="F49" s="122">
        <v>601.98378666283679</v>
      </c>
      <c r="G49" s="122">
        <v>733.76596928413903</v>
      </c>
      <c r="H49" s="122">
        <v>766.70773084433768</v>
      </c>
      <c r="I49" s="122">
        <v>625.21840948664442</v>
      </c>
      <c r="J49" s="122">
        <v>492.39457914705491</v>
      </c>
      <c r="K49" s="122">
        <v>873.31904944390556</v>
      </c>
      <c r="L49" s="122">
        <v>939.07782918577527</v>
      </c>
      <c r="M49" s="122">
        <v>832.38297493704727</v>
      </c>
      <c r="N49" s="122">
        <v>808.53848305620716</v>
      </c>
      <c r="O49" s="122">
        <v>813.68219358750605</v>
      </c>
      <c r="P49" s="122">
        <v>763.44339695247504</v>
      </c>
      <c r="Q49" s="122">
        <v>762.90665191898313</v>
      </c>
      <c r="R49" s="122">
        <v>796.39107596528493</v>
      </c>
      <c r="S49" s="122">
        <v>743.43334170617288</v>
      </c>
      <c r="T49" s="122">
        <v>761.32715486604104</v>
      </c>
      <c r="U49" s="122">
        <v>733.73304381197124</v>
      </c>
      <c r="V49" s="122">
        <v>778.83987050958899</v>
      </c>
      <c r="W49" s="122">
        <v>730.24859791624374</v>
      </c>
      <c r="X49" s="122">
        <v>691.78129179322889</v>
      </c>
      <c r="Y49" s="122">
        <v>641.58605513870918</v>
      </c>
      <c r="DA49" s="130" t="s">
        <v>2624</v>
      </c>
    </row>
    <row r="50" spans="1:105" ht="12" customHeight="1" x14ac:dyDescent="0.25">
      <c r="A50" s="97" t="s">
        <v>138</v>
      </c>
      <c r="B50" s="98">
        <v>693.29899754358564</v>
      </c>
      <c r="C50" s="98">
        <v>728.25876731443373</v>
      </c>
      <c r="D50" s="98">
        <v>774.10910247812672</v>
      </c>
      <c r="E50" s="98">
        <v>663.74385569453818</v>
      </c>
      <c r="F50" s="98">
        <v>622.91097968099075</v>
      </c>
      <c r="G50" s="98">
        <v>758.96565914269286</v>
      </c>
      <c r="H50" s="98">
        <v>792.85292200697495</v>
      </c>
      <c r="I50" s="98">
        <v>646.21811179001259</v>
      </c>
      <c r="J50" s="98">
        <v>541.44343270854222</v>
      </c>
      <c r="K50" s="98">
        <v>903.85754706585863</v>
      </c>
      <c r="L50" s="98">
        <v>972.60806440664146</v>
      </c>
      <c r="M50" s="98">
        <v>860.75602702682511</v>
      </c>
      <c r="N50" s="98">
        <v>835.41149491641659</v>
      </c>
      <c r="O50" s="98">
        <v>839.97644566732299</v>
      </c>
      <c r="P50" s="98">
        <v>788.08296449955333</v>
      </c>
      <c r="Q50" s="98">
        <v>787.20745119453045</v>
      </c>
      <c r="R50" s="98">
        <v>821.5107175757995</v>
      </c>
      <c r="S50" s="98">
        <v>766.46620178517799</v>
      </c>
      <c r="T50" s="98">
        <v>784.23155551109016</v>
      </c>
      <c r="U50" s="98">
        <v>770.46313697735764</v>
      </c>
      <c r="V50" s="98">
        <v>817.2818955019311</v>
      </c>
      <c r="W50" s="98">
        <v>755.51651723213729</v>
      </c>
      <c r="X50" s="98">
        <v>709.21096337223878</v>
      </c>
      <c r="Y50" s="98">
        <v>656.71398868980373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141.29745277153879</v>
      </c>
      <c r="C58" s="122">
        <v>135.27562553205436</v>
      </c>
      <c r="D58" s="122">
        <v>140.68619362130934</v>
      </c>
      <c r="E58" s="122">
        <v>142.36574104828313</v>
      </c>
      <c r="F58" s="122">
        <v>149.44776969957877</v>
      </c>
      <c r="G58" s="122">
        <v>150.52640951138588</v>
      </c>
      <c r="H58" s="122">
        <v>146.33945356846775</v>
      </c>
      <c r="I58" s="122">
        <v>114.86094540959742</v>
      </c>
      <c r="J58" s="122">
        <v>96.671671057608521</v>
      </c>
      <c r="K58" s="122">
        <v>95.297479147676924</v>
      </c>
      <c r="L58" s="122">
        <v>116.81893802522556</v>
      </c>
      <c r="M58" s="122">
        <v>122.05921404145438</v>
      </c>
      <c r="N58" s="122">
        <v>124.48113205416543</v>
      </c>
      <c r="O58" s="122">
        <v>122.58716455262197</v>
      </c>
      <c r="P58" s="122">
        <v>131.33044815901673</v>
      </c>
      <c r="Q58" s="122">
        <v>98.972867495101426</v>
      </c>
      <c r="R58" s="122">
        <v>98.132373322898118</v>
      </c>
      <c r="S58" s="122">
        <v>102.27572617494229</v>
      </c>
      <c r="T58" s="122">
        <v>87.679678787327973</v>
      </c>
      <c r="U58" s="122">
        <v>79.207535733947225</v>
      </c>
      <c r="V58" s="122">
        <v>85.793733869363862</v>
      </c>
      <c r="W58" s="122">
        <v>86.934625364858789</v>
      </c>
      <c r="X58" s="122">
        <v>89.761748506669818</v>
      </c>
      <c r="Y58" s="122">
        <v>137.9125283876478</v>
      </c>
      <c r="DA58" s="130" t="s">
        <v>2633</v>
      </c>
    </row>
    <row r="59" spans="1:105" ht="12" customHeight="1" x14ac:dyDescent="0.25">
      <c r="A59" s="97" t="s">
        <v>50</v>
      </c>
      <c r="B59" s="98">
        <v>175.2920936183738</v>
      </c>
      <c r="C59" s="98">
        <v>174.40605001498457</v>
      </c>
      <c r="D59" s="98">
        <v>188.52353635911467</v>
      </c>
      <c r="E59" s="98">
        <v>197.18473329101286</v>
      </c>
      <c r="F59" s="98">
        <v>212.06555029996093</v>
      </c>
      <c r="G59" s="98">
        <v>220.99967435710241</v>
      </c>
      <c r="H59" s="98">
        <v>229.63746077432259</v>
      </c>
      <c r="I59" s="98">
        <v>210.86102451963757</v>
      </c>
      <c r="J59" s="98">
        <v>218.52413282571348</v>
      </c>
      <c r="K59" s="98">
        <v>203.28694761750495</v>
      </c>
      <c r="L59" s="98">
        <v>204.25709970238984</v>
      </c>
      <c r="M59" s="98">
        <v>212.29995902586606</v>
      </c>
      <c r="N59" s="98">
        <v>213.75862611946962</v>
      </c>
      <c r="O59" s="98">
        <v>208.79919038335319</v>
      </c>
      <c r="P59" s="98">
        <v>226.45610772518972</v>
      </c>
      <c r="Q59" s="98">
        <v>181.38309991235423</v>
      </c>
      <c r="R59" s="98">
        <v>188.63818188746487</v>
      </c>
      <c r="S59" s="98">
        <v>214.73455331432555</v>
      </c>
      <c r="T59" s="98">
        <v>181.78598737082859</v>
      </c>
      <c r="U59" s="98">
        <v>170.06012660460183</v>
      </c>
      <c r="V59" s="98">
        <v>175.96156075843558</v>
      </c>
      <c r="W59" s="98">
        <v>171.66903332999294</v>
      </c>
      <c r="X59" s="98">
        <v>164.22229697540246</v>
      </c>
      <c r="Y59" s="98">
        <v>221.09860352809977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3688.6644902804569</v>
      </c>
      <c r="C62" s="117">
        <f t="shared" si="21"/>
        <v>3992.7338709677415</v>
      </c>
      <c r="D62" s="117">
        <f t="shared" si="21"/>
        <v>4016.2375269027593</v>
      </c>
      <c r="E62" s="117">
        <f t="shared" si="21"/>
        <v>4135.4294330518696</v>
      </c>
      <c r="F62" s="117">
        <f t="shared" si="21"/>
        <v>4129.1052103090497</v>
      </c>
      <c r="G62" s="117">
        <f t="shared" si="21"/>
        <v>4134.9454200284754</v>
      </c>
      <c r="H62" s="117">
        <f t="shared" si="21"/>
        <v>4068.2796942572672</v>
      </c>
      <c r="I62" s="117">
        <f t="shared" si="21"/>
        <v>4186.2143960959747</v>
      </c>
      <c r="J62" s="117">
        <f t="shared" si="21"/>
        <v>4156.4247265150216</v>
      </c>
      <c r="K62" s="117">
        <f t="shared" si="21"/>
        <v>3737.3369657755843</v>
      </c>
      <c r="L62" s="117">
        <f t="shared" si="21"/>
        <v>4489.671745875703</v>
      </c>
      <c r="M62" s="117">
        <f t="shared" si="21"/>
        <v>3845.0445895007801</v>
      </c>
      <c r="N62" s="117">
        <f t="shared" si="21"/>
        <v>3820.5614692311192</v>
      </c>
      <c r="O62" s="117">
        <f t="shared" si="21"/>
        <v>3621.0255127563796</v>
      </c>
      <c r="P62" s="117">
        <f t="shared" si="21"/>
        <v>3481.2031592803855</v>
      </c>
      <c r="Q62" s="117">
        <f t="shared" si="21"/>
        <v>3188.4669785208148</v>
      </c>
      <c r="R62" s="117">
        <f t="shared" ref="R62:V62" si="22">R63+R66+R68+R77</f>
        <v>3279.2824872016995</v>
      </c>
      <c r="S62" s="117">
        <f t="shared" si="22"/>
        <v>3291.7133785603696</v>
      </c>
      <c r="T62" s="117">
        <f t="shared" si="22"/>
        <v>3392.8653365169034</v>
      </c>
      <c r="U62" s="117">
        <f t="shared" si="22"/>
        <v>3107.7862242349652</v>
      </c>
      <c r="V62" s="117">
        <f t="shared" si="22"/>
        <v>3032.6889717423587</v>
      </c>
      <c r="W62" s="117">
        <f t="shared" ref="W62:Y62" si="23">W63+W66+W68+W77</f>
        <v>3262.3741137389393</v>
      </c>
      <c r="X62" s="117">
        <f t="shared" si="23"/>
        <v>3051.3891883435363</v>
      </c>
      <c r="Y62" s="117">
        <f t="shared" si="23"/>
        <v>2650.9134879649891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3034.5597441181144</v>
      </c>
      <c r="C63" s="122">
        <f t="shared" si="24"/>
        <v>3340.5896578912971</v>
      </c>
      <c r="D63" s="122">
        <f t="shared" si="24"/>
        <v>3338.4519920364469</v>
      </c>
      <c r="E63" s="122">
        <f t="shared" si="24"/>
        <v>3450.3062674337734</v>
      </c>
      <c r="F63" s="122">
        <f t="shared" si="24"/>
        <v>3440.0105108298781</v>
      </c>
      <c r="G63" s="122">
        <f t="shared" si="24"/>
        <v>3434.4614141398533</v>
      </c>
      <c r="H63" s="122">
        <f t="shared" si="24"/>
        <v>3357.9449112703637</v>
      </c>
      <c r="I63" s="122">
        <f t="shared" si="24"/>
        <v>3456.297452065071</v>
      </c>
      <c r="J63" s="122">
        <f t="shared" si="24"/>
        <v>3376.3372787816529</v>
      </c>
      <c r="K63" s="122">
        <f t="shared" si="24"/>
        <v>3080.425186806418</v>
      </c>
      <c r="L63" s="122">
        <f t="shared" si="24"/>
        <v>3592.0532899404739</v>
      </c>
      <c r="M63" s="122">
        <f t="shared" si="24"/>
        <v>3095.7627221079138</v>
      </c>
      <c r="N63" s="122">
        <f t="shared" si="24"/>
        <v>3085.7634977064017</v>
      </c>
      <c r="O63" s="122">
        <f t="shared" si="24"/>
        <v>2899.5899092961854</v>
      </c>
      <c r="P63" s="122">
        <f t="shared" si="24"/>
        <v>2796.4395872009604</v>
      </c>
      <c r="Q63" s="122">
        <f t="shared" si="24"/>
        <v>2519.4750597854654</v>
      </c>
      <c r="R63" s="122">
        <f t="shared" ref="R63:V63" si="25">SUM(R64:R65)</f>
        <v>2578.3253020695179</v>
      </c>
      <c r="S63" s="122">
        <f t="shared" si="25"/>
        <v>2642.5699718912738</v>
      </c>
      <c r="T63" s="122">
        <f t="shared" si="25"/>
        <v>2724.387392450094</v>
      </c>
      <c r="U63" s="122">
        <f t="shared" si="25"/>
        <v>2496.2976019290236</v>
      </c>
      <c r="V63" s="122">
        <f t="shared" si="25"/>
        <v>2386.4929118753289</v>
      </c>
      <c r="W63" s="122">
        <f t="shared" ref="W63:Y63" si="26">SUM(W64:W65)</f>
        <v>2572.5024086135118</v>
      </c>
      <c r="X63" s="122">
        <f t="shared" si="26"/>
        <v>2407.9543999337225</v>
      </c>
      <c r="Y63" s="122">
        <f t="shared" si="26"/>
        <v>2075.0357694586933</v>
      </c>
      <c r="DA63" s="130" t="s">
        <v>2637</v>
      </c>
    </row>
    <row r="64" spans="1:105" ht="12" customHeight="1" x14ac:dyDescent="0.25">
      <c r="A64" s="97" t="s">
        <v>212</v>
      </c>
      <c r="B64" s="98">
        <v>3034.5597441181144</v>
      </c>
      <c r="C64" s="98">
        <v>3340.5896578912971</v>
      </c>
      <c r="D64" s="98">
        <v>3338.4519920364469</v>
      </c>
      <c r="E64" s="98">
        <v>3450.3062674337734</v>
      </c>
      <c r="F64" s="98">
        <v>3440.0105108298781</v>
      </c>
      <c r="G64" s="98">
        <v>3434.4614141398533</v>
      </c>
      <c r="H64" s="98">
        <v>3357.9449112703637</v>
      </c>
      <c r="I64" s="98">
        <v>3456.297452065071</v>
      </c>
      <c r="J64" s="98">
        <v>3376.3372787816529</v>
      </c>
      <c r="K64" s="98">
        <v>3080.425186806418</v>
      </c>
      <c r="L64" s="98">
        <v>3592.0532899404739</v>
      </c>
      <c r="M64" s="98">
        <v>3095.7627221079138</v>
      </c>
      <c r="N64" s="98">
        <v>3085.7634977064017</v>
      </c>
      <c r="O64" s="98">
        <v>2899.5899092961854</v>
      </c>
      <c r="P64" s="98">
        <v>2796.4395872009604</v>
      </c>
      <c r="Q64" s="98">
        <v>2519.4750597854654</v>
      </c>
      <c r="R64" s="98">
        <v>2578.3253020695179</v>
      </c>
      <c r="S64" s="98">
        <v>2642.5699718912738</v>
      </c>
      <c r="T64" s="98">
        <v>2724.387392450094</v>
      </c>
      <c r="U64" s="98">
        <v>2496.2976019290236</v>
      </c>
      <c r="V64" s="98">
        <v>2386.4929118753289</v>
      </c>
      <c r="W64" s="98">
        <v>2572.5024086135118</v>
      </c>
      <c r="X64" s="98">
        <v>2407.9543999337225</v>
      </c>
      <c r="Y64" s="98">
        <v>2075.0357694586933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508.75905343953826</v>
      </c>
      <c r="C68" s="122">
        <v>506.78062083938784</v>
      </c>
      <c r="D68" s="122">
        <v>516.49277581832587</v>
      </c>
      <c r="E68" s="122">
        <v>513.48326926946891</v>
      </c>
      <c r="F68" s="122">
        <v>500.37010174522112</v>
      </c>
      <c r="G68" s="122">
        <v>517.63678554172645</v>
      </c>
      <c r="H68" s="122">
        <v>522.8759257913888</v>
      </c>
      <c r="I68" s="122">
        <v>545.03662333651778</v>
      </c>
      <c r="J68" s="122">
        <v>584.98380761451642</v>
      </c>
      <c r="K68" s="122">
        <v>490.63622671852426</v>
      </c>
      <c r="L68" s="122">
        <v>674.65465349701242</v>
      </c>
      <c r="M68" s="122">
        <v>564.57908017125487</v>
      </c>
      <c r="N68" s="122">
        <v>556.38571034730126</v>
      </c>
      <c r="O68" s="122">
        <v>546.60621162351458</v>
      </c>
      <c r="P68" s="122">
        <v>511.10815914924024</v>
      </c>
      <c r="Q68" s="122">
        <v>508.74018370928314</v>
      </c>
      <c r="R68" s="122">
        <v>536.11694185682222</v>
      </c>
      <c r="S68" s="122">
        <v>492.23434938515589</v>
      </c>
      <c r="T68" s="122">
        <v>509.3051755725142</v>
      </c>
      <c r="U68" s="122">
        <v>466.93009090747029</v>
      </c>
      <c r="V68" s="122">
        <v>490.76205589758183</v>
      </c>
      <c r="W68" s="122">
        <v>531.43172812409784</v>
      </c>
      <c r="X68" s="122">
        <v>487.20630586643563</v>
      </c>
      <c r="Y68" s="122">
        <v>417.19273718163464</v>
      </c>
      <c r="DA68" s="130" t="s">
        <v>2642</v>
      </c>
    </row>
    <row r="69" spans="1:105" ht="12" customHeight="1" x14ac:dyDescent="0.25">
      <c r="A69" s="97" t="s">
        <v>134</v>
      </c>
      <c r="B69" s="98">
        <v>528.88966619807923</v>
      </c>
      <c r="C69" s="98">
        <v>526.88888004213436</v>
      </c>
      <c r="D69" s="98">
        <v>537.06515348841856</v>
      </c>
      <c r="E69" s="98">
        <v>533.99941068103828</v>
      </c>
      <c r="F69" s="98">
        <v>520.41122733197631</v>
      </c>
      <c r="G69" s="98">
        <v>538.46000279184625</v>
      </c>
      <c r="H69" s="98">
        <v>544.05141587942421</v>
      </c>
      <c r="I69" s="98">
        <v>567.24667196472592</v>
      </c>
      <c r="J69" s="98">
        <v>608.43809789633383</v>
      </c>
      <c r="K69" s="98">
        <v>509.69772066021551</v>
      </c>
      <c r="L69" s="98">
        <v>679.36098825946237</v>
      </c>
      <c r="M69" s="98">
        <v>578.52313476638722</v>
      </c>
      <c r="N69" s="98">
        <v>579.5897782508365</v>
      </c>
      <c r="O69" s="98">
        <v>569.91531337888046</v>
      </c>
      <c r="P69" s="98">
        <v>532.43029072759566</v>
      </c>
      <c r="Q69" s="98">
        <v>529.40161751970106</v>
      </c>
      <c r="R69" s="98">
        <v>556.99075189952453</v>
      </c>
      <c r="S69" s="98">
        <v>510.50166161497521</v>
      </c>
      <c r="T69" s="98">
        <v>527.47432524899807</v>
      </c>
      <c r="U69" s="98">
        <v>483.16471157381307</v>
      </c>
      <c r="V69" s="98">
        <v>507.08693032485803</v>
      </c>
      <c r="W69" s="98">
        <v>547.92521010610869</v>
      </c>
      <c r="X69" s="98">
        <v>500.30101194906172</v>
      </c>
      <c r="Y69" s="98">
        <v>427.25001150592368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145.34569272280456</v>
      </c>
      <c r="C77" s="122">
        <v>145.36359223705665</v>
      </c>
      <c r="D77" s="122">
        <v>161.29275904798664</v>
      </c>
      <c r="E77" s="122">
        <v>171.63989634862693</v>
      </c>
      <c r="F77" s="122">
        <v>188.72459773394993</v>
      </c>
      <c r="G77" s="122">
        <v>182.84722034689537</v>
      </c>
      <c r="H77" s="122">
        <v>187.45885719551453</v>
      </c>
      <c r="I77" s="122">
        <v>184.88032069438614</v>
      </c>
      <c r="J77" s="122">
        <v>195.1036401188517</v>
      </c>
      <c r="K77" s="122">
        <v>166.27555225064222</v>
      </c>
      <c r="L77" s="122">
        <v>222.9638024382169</v>
      </c>
      <c r="M77" s="122">
        <v>184.70278722161163</v>
      </c>
      <c r="N77" s="122">
        <v>178.41226117741661</v>
      </c>
      <c r="O77" s="122">
        <v>174.82939183668003</v>
      </c>
      <c r="P77" s="122">
        <v>173.65541293018492</v>
      </c>
      <c r="Q77" s="122">
        <v>160.25173502606623</v>
      </c>
      <c r="R77" s="122">
        <v>164.84024327535946</v>
      </c>
      <c r="S77" s="122">
        <v>156.9090572839402</v>
      </c>
      <c r="T77" s="122">
        <v>159.17276849429518</v>
      </c>
      <c r="U77" s="122">
        <v>144.55853139847133</v>
      </c>
      <c r="V77" s="122">
        <v>155.43400396944796</v>
      </c>
      <c r="W77" s="122">
        <v>158.43997700132977</v>
      </c>
      <c r="X77" s="122">
        <v>156.22848254337808</v>
      </c>
      <c r="Y77" s="122">
        <v>158.68498132466112</v>
      </c>
      <c r="DA77" s="130" t="s">
        <v>2651</v>
      </c>
    </row>
    <row r="78" spans="1:105" ht="12" customHeight="1" x14ac:dyDescent="0.25">
      <c r="A78" s="97" t="s">
        <v>189</v>
      </c>
      <c r="B78" s="98">
        <v>151.7012839327279</v>
      </c>
      <c r="C78" s="98">
        <v>151.50875274942666</v>
      </c>
      <c r="D78" s="98">
        <v>168.14671433796431</v>
      </c>
      <c r="E78" s="98">
        <v>179.0104932563261</v>
      </c>
      <c r="F78" s="98">
        <v>196.9883043541858</v>
      </c>
      <c r="G78" s="98">
        <v>190.97443486661032</v>
      </c>
      <c r="H78" s="98">
        <v>195.93567466002077</v>
      </c>
      <c r="I78" s="98">
        <v>193.37662426731868</v>
      </c>
      <c r="J78" s="98">
        <v>203.91711896997469</v>
      </c>
      <c r="K78" s="98">
        <v>173.52512765004263</v>
      </c>
      <c r="L78" s="98">
        <v>228.91686458283203</v>
      </c>
      <c r="M78" s="98">
        <v>190.36153784872269</v>
      </c>
      <c r="N78" s="98">
        <v>187.12343003893017</v>
      </c>
      <c r="O78" s="98">
        <v>183.73672499626045</v>
      </c>
      <c r="P78" s="98">
        <v>182.36138884337456</v>
      </c>
      <c r="Q78" s="98">
        <v>168.0987960170643</v>
      </c>
      <c r="R78" s="98">
        <v>172.60713380987207</v>
      </c>
      <c r="S78" s="98">
        <v>163.96708592898071</v>
      </c>
      <c r="T78" s="98">
        <v>166.01187756179922</v>
      </c>
      <c r="U78" s="98">
        <v>148.68019680967774</v>
      </c>
      <c r="V78" s="98">
        <v>161.76650042746249</v>
      </c>
      <c r="W78" s="98">
        <v>165.25214021033747</v>
      </c>
      <c r="X78" s="98">
        <v>163.86858923162544</v>
      </c>
      <c r="Y78" s="98">
        <v>168.09925285586345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6.2151093198095424</v>
      </c>
      <c r="C81" s="117">
        <f t="shared" si="28"/>
        <v>6.5321640536878771</v>
      </c>
      <c r="D81" s="117">
        <f t="shared" si="28"/>
        <v>7.3111604372299848</v>
      </c>
      <c r="E81" s="117">
        <f t="shared" si="28"/>
        <v>8.8638383172736575</v>
      </c>
      <c r="F81" s="117">
        <f t="shared" si="28"/>
        <v>14.162505479980034</v>
      </c>
      <c r="G81" s="117">
        <f t="shared" si="28"/>
        <v>21.657790457363031</v>
      </c>
      <c r="H81" s="117">
        <f t="shared" si="28"/>
        <v>30.068667255760943</v>
      </c>
      <c r="I81" s="117">
        <f t="shared" si="28"/>
        <v>29.141249007604099</v>
      </c>
      <c r="J81" s="117">
        <f t="shared" si="28"/>
        <v>28.45292601783078</v>
      </c>
      <c r="K81" s="117">
        <f t="shared" si="28"/>
        <v>24.274513692893979</v>
      </c>
      <c r="L81" s="117">
        <f t="shared" si="28"/>
        <v>22.112424149358056</v>
      </c>
      <c r="M81" s="117">
        <f t="shared" si="28"/>
        <v>18.012497935806898</v>
      </c>
      <c r="N81" s="117">
        <f t="shared" si="28"/>
        <v>17.958484108424539</v>
      </c>
      <c r="O81" s="117">
        <f t="shared" si="28"/>
        <v>20.261634092198598</v>
      </c>
      <c r="P81" s="117">
        <f t="shared" si="28"/>
        <v>23.503531456075038</v>
      </c>
      <c r="Q81" s="117">
        <f t="shared" si="28"/>
        <v>20.151263636881907</v>
      </c>
      <c r="R81" s="117">
        <f t="shared" ref="R81:V81" si="29">R82+R85+R87+R100</f>
        <v>19.642498045018943</v>
      </c>
      <c r="S81" s="117">
        <f t="shared" si="29"/>
        <v>13.994911308306374</v>
      </c>
      <c r="T81" s="117">
        <f t="shared" si="29"/>
        <v>10.857350547277205</v>
      </c>
      <c r="U81" s="117">
        <f t="shared" si="29"/>
        <v>10.29126475970301</v>
      </c>
      <c r="V81" s="117">
        <f t="shared" si="29"/>
        <v>11.234553795298396</v>
      </c>
      <c r="W81" s="117">
        <f t="shared" ref="W81:Y81" si="30">W82+W85+W87+W100</f>
        <v>13.76444352236904</v>
      </c>
      <c r="X81" s="117">
        <f t="shared" si="30"/>
        <v>19.388646289146713</v>
      </c>
      <c r="Y81" s="117">
        <f t="shared" si="30"/>
        <v>42.019438445252845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4.7271200125318531</v>
      </c>
      <c r="C87" s="122">
        <v>4.4829422561107082</v>
      </c>
      <c r="D87" s="122">
        <v>4.4385369052183803</v>
      </c>
      <c r="E87" s="122">
        <v>4.8068598972704164</v>
      </c>
      <c r="F87" s="122">
        <v>5.154257648388862</v>
      </c>
      <c r="G87" s="122">
        <v>5.8776287975208978</v>
      </c>
      <c r="H87" s="122">
        <v>6.4990850008541452</v>
      </c>
      <c r="I87" s="122">
        <v>5.7690270837667965</v>
      </c>
      <c r="J87" s="122">
        <v>5.7415574294114142</v>
      </c>
      <c r="K87" s="122">
        <v>4.9896506017322926</v>
      </c>
      <c r="L87" s="122">
        <v>4.2153394728344606</v>
      </c>
      <c r="M87" s="122">
        <v>4.2627872506452675</v>
      </c>
      <c r="N87" s="122">
        <v>4.1642731159826241</v>
      </c>
      <c r="O87" s="122">
        <v>4.1997261882123222</v>
      </c>
      <c r="P87" s="122">
        <v>4.692689565601956</v>
      </c>
      <c r="Q87" s="122">
        <v>3.7319884900238454</v>
      </c>
      <c r="R87" s="122">
        <v>3.8103610310077682</v>
      </c>
      <c r="S87" s="122">
        <v>3.9250861522273586</v>
      </c>
      <c r="T87" s="122">
        <v>3.3383838615499228</v>
      </c>
      <c r="U87" s="122">
        <v>3.11936744139985</v>
      </c>
      <c r="V87" s="122">
        <v>3.462684582730732</v>
      </c>
      <c r="W87" s="122">
        <v>3.707736042797988</v>
      </c>
      <c r="X87" s="122">
        <v>3.9301270400383035</v>
      </c>
      <c r="Y87" s="122">
        <v>6.1093462332735768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609.05438299794127</v>
      </c>
      <c r="C92" s="101">
        <v>527.71443966808022</v>
      </c>
      <c r="D92" s="101">
        <v>528.95096959829266</v>
      </c>
      <c r="E92" s="101">
        <v>558.02160191329438</v>
      </c>
      <c r="F92" s="101">
        <v>553.07246270271844</v>
      </c>
      <c r="G92" s="101">
        <v>596.43150653880298</v>
      </c>
      <c r="H92" s="101">
        <v>631.74261833389414</v>
      </c>
      <c r="I92" s="101">
        <v>597.83216920415418</v>
      </c>
      <c r="J92" s="101">
        <v>660.29149511860487</v>
      </c>
      <c r="K92" s="101">
        <v>646.94898640592226</v>
      </c>
      <c r="L92" s="101">
        <v>514.64532762401871</v>
      </c>
      <c r="M92" s="101">
        <v>643.60353835885326</v>
      </c>
      <c r="N92" s="101">
        <v>644.27674721856954</v>
      </c>
      <c r="O92" s="101">
        <v>621.33772307177878</v>
      </c>
      <c r="P92" s="101">
        <v>662.79925184443778</v>
      </c>
      <c r="Q92" s="101">
        <v>541.26560458832091</v>
      </c>
      <c r="R92" s="101">
        <v>566.00903062782936</v>
      </c>
      <c r="S92" s="101">
        <v>592.62083520542956</v>
      </c>
      <c r="T92" s="101">
        <v>528.22467386815379</v>
      </c>
      <c r="U92" s="101">
        <v>491.66248764385608</v>
      </c>
      <c r="V92" s="101">
        <v>509.01879887944017</v>
      </c>
      <c r="W92" s="101">
        <v>468.86351662640095</v>
      </c>
      <c r="X92" s="101">
        <v>417.78413467634834</v>
      </c>
      <c r="Y92" s="101">
        <v>520.47506614195072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1.4879893072776891</v>
      </c>
      <c r="C100" s="122">
        <v>2.0492217975771685</v>
      </c>
      <c r="D100" s="122">
        <v>2.8726235320116045</v>
      </c>
      <c r="E100" s="122">
        <v>4.056978420003241</v>
      </c>
      <c r="F100" s="122">
        <v>9.0082478315911718</v>
      </c>
      <c r="G100" s="122">
        <v>15.780161659842133</v>
      </c>
      <c r="H100" s="122">
        <v>23.569582254906798</v>
      </c>
      <c r="I100" s="122">
        <v>23.372221923837301</v>
      </c>
      <c r="J100" s="122">
        <v>22.711368588419365</v>
      </c>
      <c r="K100" s="122">
        <v>19.284863091161686</v>
      </c>
      <c r="L100" s="122">
        <v>17.897084676523594</v>
      </c>
      <c r="M100" s="122">
        <v>13.749710685161629</v>
      </c>
      <c r="N100" s="122">
        <v>13.794210992441915</v>
      </c>
      <c r="O100" s="122">
        <v>16.061907903986274</v>
      </c>
      <c r="P100" s="122">
        <v>18.810841890473082</v>
      </c>
      <c r="Q100" s="122">
        <v>16.419275146858062</v>
      </c>
      <c r="R100" s="122">
        <v>15.832137014011174</v>
      </c>
      <c r="S100" s="122">
        <v>10.069825156079016</v>
      </c>
      <c r="T100" s="122">
        <v>7.5189666857272828</v>
      </c>
      <c r="U100" s="122">
        <v>7.1718973183031594</v>
      </c>
      <c r="V100" s="122">
        <v>7.7718692125676636</v>
      </c>
      <c r="W100" s="122">
        <v>10.056707479571052</v>
      </c>
      <c r="X100" s="122">
        <v>15.458519249108411</v>
      </c>
      <c r="Y100" s="122">
        <v>35.910092211979268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175.2920936183738</v>
      </c>
      <c r="C102" s="98">
        <v>173.93606958492796</v>
      </c>
      <c r="D102" s="98">
        <v>187.72043557639498</v>
      </c>
      <c r="E102" s="98">
        <v>196.22757986353432</v>
      </c>
      <c r="F102" s="98">
        <v>211.08235971367168</v>
      </c>
      <c r="G102" s="98">
        <v>220.35853813453676</v>
      </c>
      <c r="H102" s="98">
        <v>229.3835743638044</v>
      </c>
      <c r="I102" s="98">
        <v>210.82269058682465</v>
      </c>
      <c r="J102" s="98">
        <v>218.59326929841794</v>
      </c>
      <c r="K102" s="98">
        <v>203.55937501664414</v>
      </c>
      <c r="L102" s="98">
        <v>204.63240699697934</v>
      </c>
      <c r="M102" s="98">
        <v>212.65749012637025</v>
      </c>
      <c r="N102" s="98">
        <v>213.97497737977434</v>
      </c>
      <c r="O102" s="98">
        <v>208.75513354054419</v>
      </c>
      <c r="P102" s="98">
        <v>226.33952280722465</v>
      </c>
      <c r="Q102" s="98">
        <v>181.28397841503931</v>
      </c>
      <c r="R102" s="98">
        <v>188.77167373463976</v>
      </c>
      <c r="S102" s="98">
        <v>214.2788356326765</v>
      </c>
      <c r="T102" s="98">
        <v>181.18401790679832</v>
      </c>
      <c r="U102" s="98">
        <v>168.77376685232511</v>
      </c>
      <c r="V102" s="98">
        <v>175.34341308189349</v>
      </c>
      <c r="W102" s="98">
        <v>171.18225760971745</v>
      </c>
      <c r="X102" s="98">
        <v>163.6668695519879</v>
      </c>
      <c r="Y102" s="98">
        <v>220.51270284752476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141.31877880166019</v>
      </c>
      <c r="C124" s="117">
        <f t="shared" si="42"/>
        <v>136.2730785350825</v>
      </c>
      <c r="D124" s="117">
        <f t="shared" si="42"/>
        <v>141.15881706875766</v>
      </c>
      <c r="E124" s="117">
        <f t="shared" si="42"/>
        <v>142.53896758429673</v>
      </c>
      <c r="F124" s="117">
        <f t="shared" si="42"/>
        <v>149.83436001489059</v>
      </c>
      <c r="G124" s="117">
        <f t="shared" si="42"/>
        <v>151.07222823005429</v>
      </c>
      <c r="H124" s="117">
        <f t="shared" si="42"/>
        <v>147.09894797466072</v>
      </c>
      <c r="I124" s="117">
        <f t="shared" si="42"/>
        <v>125.38759994023953</v>
      </c>
      <c r="J124" s="117">
        <f t="shared" si="42"/>
        <v>119.36002142048085</v>
      </c>
      <c r="K124" s="117">
        <f t="shared" si="42"/>
        <v>107.93072339559654</v>
      </c>
      <c r="L124" s="117">
        <f t="shared" si="42"/>
        <v>115.56796245087629</v>
      </c>
      <c r="M124" s="117">
        <f t="shared" si="42"/>
        <v>118.99156190218172</v>
      </c>
      <c r="N124" s="117">
        <f t="shared" si="42"/>
        <v>120.7041076705017</v>
      </c>
      <c r="O124" s="117">
        <f t="shared" si="42"/>
        <v>118.87274804053983</v>
      </c>
      <c r="P124" s="117">
        <f t="shared" si="42"/>
        <v>128.46171269477242</v>
      </c>
      <c r="Q124" s="117">
        <f t="shared" si="42"/>
        <v>101.11620413306481</v>
      </c>
      <c r="R124" s="117">
        <f t="shared" ref="R124:V124" si="43">R125+R128+R130+R139</f>
        <v>102.15427744770106</v>
      </c>
      <c r="S124" s="117">
        <f t="shared" si="43"/>
        <v>107.5286937545003</v>
      </c>
      <c r="T124" s="117">
        <f t="shared" si="43"/>
        <v>91.94207895542273</v>
      </c>
      <c r="U124" s="117">
        <f t="shared" si="43"/>
        <v>81.37113481033083</v>
      </c>
      <c r="V124" s="117">
        <f t="shared" si="43"/>
        <v>87.479712677753881</v>
      </c>
      <c r="W124" s="117">
        <f t="shared" ref="W124:Y124" si="44">W125+W128+W130+W139</f>
        <v>88.048631016887882</v>
      </c>
      <c r="X124" s="117">
        <f t="shared" si="44"/>
        <v>89.389886595206846</v>
      </c>
      <c r="Y124" s="117">
        <f t="shared" si="44"/>
        <v>132.36900577034262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141.31877880166019</v>
      </c>
      <c r="C139" s="122">
        <v>136.2730785350825</v>
      </c>
      <c r="D139" s="122">
        <v>141.15881706875766</v>
      </c>
      <c r="E139" s="122">
        <v>142.53896758429673</v>
      </c>
      <c r="F139" s="122">
        <v>149.83436001489059</v>
      </c>
      <c r="G139" s="122">
        <v>151.07222823005429</v>
      </c>
      <c r="H139" s="122">
        <v>147.09894797466072</v>
      </c>
      <c r="I139" s="122">
        <v>125.38759994023953</v>
      </c>
      <c r="J139" s="122">
        <v>119.36002142048085</v>
      </c>
      <c r="K139" s="122">
        <v>107.93072339559654</v>
      </c>
      <c r="L139" s="122">
        <v>115.56796245087629</v>
      </c>
      <c r="M139" s="122">
        <v>118.99156190218172</v>
      </c>
      <c r="N139" s="122">
        <v>120.7041076705017</v>
      </c>
      <c r="O139" s="122">
        <v>118.87274804053983</v>
      </c>
      <c r="P139" s="122">
        <v>128.46171269477242</v>
      </c>
      <c r="Q139" s="122">
        <v>101.11620413306481</v>
      </c>
      <c r="R139" s="122">
        <v>102.15427744770106</v>
      </c>
      <c r="S139" s="122">
        <v>107.5286937545003</v>
      </c>
      <c r="T139" s="122">
        <v>91.94207895542273</v>
      </c>
      <c r="U139" s="122">
        <v>81.37113481033083</v>
      </c>
      <c r="V139" s="122">
        <v>87.479712677753881</v>
      </c>
      <c r="W139" s="122">
        <v>88.048631016887882</v>
      </c>
      <c r="X139" s="122">
        <v>89.389886595206846</v>
      </c>
      <c r="Y139" s="122">
        <v>132.36900577034262</v>
      </c>
      <c r="DA139" s="130" t="s">
        <v>2710</v>
      </c>
    </row>
    <row r="140" spans="1:105" ht="12" customHeight="1" x14ac:dyDescent="0.25">
      <c r="A140" s="97" t="s">
        <v>50</v>
      </c>
      <c r="B140" s="98">
        <v>175.29209361837377</v>
      </c>
      <c r="C140" s="98">
        <v>174.45398960829382</v>
      </c>
      <c r="D140" s="98">
        <v>188.55657867737438</v>
      </c>
      <c r="E140" s="98">
        <v>197.20421945579895</v>
      </c>
      <c r="F140" s="98">
        <v>212.20017332093636</v>
      </c>
      <c r="G140" s="98">
        <v>221.23259003525985</v>
      </c>
      <c r="H140" s="98">
        <v>229.79533919802989</v>
      </c>
      <c r="I140" s="98">
        <v>210.96213160015273</v>
      </c>
      <c r="J140" s="98">
        <v>218.68157263408602</v>
      </c>
      <c r="K140" s="98">
        <v>203.5086051424226</v>
      </c>
      <c r="L140" s="98">
        <v>204.46902853071381</v>
      </c>
      <c r="M140" s="98">
        <v>212.42778088671162</v>
      </c>
      <c r="N140" s="98">
        <v>213.79429192987868</v>
      </c>
      <c r="O140" s="98">
        <v>208.77261862545691</v>
      </c>
      <c r="P140" s="98">
        <v>226.42627731175864</v>
      </c>
      <c r="Q140" s="98">
        <v>181.39087090506936</v>
      </c>
      <c r="R140" s="98">
        <v>188.710292683631</v>
      </c>
      <c r="S140" s="98">
        <v>214.87401337747215</v>
      </c>
      <c r="T140" s="98">
        <v>181.98240155878392</v>
      </c>
      <c r="U140" s="98">
        <v>170.03063164278282</v>
      </c>
      <c r="V140" s="98">
        <v>175.74513102736435</v>
      </c>
      <c r="W140" s="98">
        <v>171.40326147022949</v>
      </c>
      <c r="X140" s="98">
        <v>164.1319346887424</v>
      </c>
      <c r="Y140" s="98">
        <v>221.23094840532559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77.367692162871805</v>
      </c>
      <c r="S143" s="117">
        <f t="shared" si="50"/>
        <v>92.073605060512236</v>
      </c>
      <c r="T143" s="117">
        <f t="shared" si="50"/>
        <v>108.20978302586272</v>
      </c>
      <c r="U143" s="117">
        <f t="shared" si="50"/>
        <v>93.774784382032479</v>
      </c>
      <c r="V143" s="117">
        <f t="shared" si="50"/>
        <v>105.03055814648773</v>
      </c>
      <c r="W143" s="117">
        <f t="shared" ref="W143:Y143" si="51">W144+W146+W148+W157</f>
        <v>105.05227282600342</v>
      </c>
      <c r="X143" s="117">
        <f t="shared" si="51"/>
        <v>104.01212229874218</v>
      </c>
      <c r="Y143" s="117">
        <f t="shared" si="51"/>
        <v>147.0557943450352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7.7468119868721628</v>
      </c>
      <c r="T148" s="122">
        <v>16.037886476855675</v>
      </c>
      <c r="U148" s="122">
        <v>14.005289240387487</v>
      </c>
      <c r="V148" s="122">
        <v>12.452948447164916</v>
      </c>
      <c r="W148" s="122">
        <v>11.83352882047118</v>
      </c>
      <c r="X148" s="122">
        <v>11.113328024586117</v>
      </c>
      <c r="Y148" s="122">
        <v>13.502785519396058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499.66937315325453</v>
      </c>
      <c r="T149" s="98">
        <v>459.08450039999371</v>
      </c>
      <c r="U149" s="98">
        <v>441.80321512858706</v>
      </c>
      <c r="V149" s="98">
        <v>481.51400662371003</v>
      </c>
      <c r="W149" s="98">
        <v>461.507623998376</v>
      </c>
      <c r="X149" s="98">
        <v>418.83354992658928</v>
      </c>
      <c r="Y149" s="98">
        <v>526.60863525644629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77.367692162871805</v>
      </c>
      <c r="S157" s="122">
        <v>84.326793073640076</v>
      </c>
      <c r="T157" s="122">
        <v>92.171896549007045</v>
      </c>
      <c r="U157" s="122">
        <v>79.769495141644995</v>
      </c>
      <c r="V157" s="122">
        <v>92.577609699322821</v>
      </c>
      <c r="W157" s="122">
        <v>93.21874400553223</v>
      </c>
      <c r="X157" s="122">
        <v>92.898794274156074</v>
      </c>
      <c r="Y157" s="122">
        <v>133.55300882563913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187.46786947157398</v>
      </c>
      <c r="S158" s="98">
        <v>213.29718248038373</v>
      </c>
      <c r="T158" s="98">
        <v>180.40482316002232</v>
      </c>
      <c r="U158" s="98">
        <v>168.78057813506595</v>
      </c>
      <c r="V158" s="98">
        <v>174.61793048977964</v>
      </c>
      <c r="W158" s="98">
        <v>170.79675915107583</v>
      </c>
      <c r="X158" s="98">
        <v>163.79524253601204</v>
      </c>
      <c r="Y158" s="98">
        <v>221.05325598726478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211.16766648259852</v>
      </c>
      <c r="C161" s="117">
        <f t="shared" si="54"/>
        <v>178.09196377417948</v>
      </c>
      <c r="D161" s="117">
        <f t="shared" si="54"/>
        <v>157.79440318016461</v>
      </c>
      <c r="E161" s="117">
        <f t="shared" si="54"/>
        <v>152.32651557637055</v>
      </c>
      <c r="F161" s="117">
        <f t="shared" si="54"/>
        <v>155.51055238808505</v>
      </c>
      <c r="G161" s="117">
        <f t="shared" si="54"/>
        <v>159.58563617875797</v>
      </c>
      <c r="H161" s="117">
        <f t="shared" si="54"/>
        <v>158.2579477777561</v>
      </c>
      <c r="I161" s="117">
        <f t="shared" si="54"/>
        <v>123.77104741421522</v>
      </c>
      <c r="J161" s="117">
        <f t="shared" si="54"/>
        <v>115.54115359084633</v>
      </c>
      <c r="K161" s="117">
        <f t="shared" si="54"/>
        <v>108.95277754902907</v>
      </c>
      <c r="L161" s="117">
        <f t="shared" si="54"/>
        <v>143.08811564168357</v>
      </c>
      <c r="M161" s="117">
        <f t="shared" si="54"/>
        <v>143.01272200263818</v>
      </c>
      <c r="N161" s="117">
        <f t="shared" si="54"/>
        <v>148.68182593023477</v>
      </c>
      <c r="O161" s="117">
        <f t="shared" si="54"/>
        <v>143.62177570529121</v>
      </c>
      <c r="P161" s="117">
        <f t="shared" si="54"/>
        <v>154.23211012653735</v>
      </c>
      <c r="Q161" s="117">
        <f t="shared" si="54"/>
        <v>121.05508228385587</v>
      </c>
      <c r="R161" s="117">
        <f t="shared" ref="R161:V161" si="55">R162+R164+R166+R175</f>
        <v>120.5862906552268</v>
      </c>
      <c r="S161" s="117">
        <f t="shared" si="55"/>
        <v>129.11769371037278</v>
      </c>
      <c r="T161" s="117">
        <f t="shared" si="55"/>
        <v>116.65984931557938</v>
      </c>
      <c r="U161" s="117">
        <f t="shared" si="55"/>
        <v>102.28218373545089</v>
      </c>
      <c r="V161" s="117">
        <f t="shared" si="55"/>
        <v>109.43362522721729</v>
      </c>
      <c r="W161" s="117">
        <f t="shared" ref="W161:Y161" si="56">W162+W164+W166+W175</f>
        <v>108.60754760119556</v>
      </c>
      <c r="X161" s="117">
        <f t="shared" si="56"/>
        <v>106.03627922975721</v>
      </c>
      <c r="Y161" s="117">
        <f t="shared" si="56"/>
        <v>151.41284493307711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68.949552792219762</v>
      </c>
      <c r="C166" s="122">
        <v>45.147418344177069</v>
      </c>
      <c r="D166" s="122">
        <v>27.570376764252387</v>
      </c>
      <c r="E166" s="122">
        <v>22.606628569055257</v>
      </c>
      <c r="F166" s="122">
        <v>16.668785429790852</v>
      </c>
      <c r="G166" s="122">
        <v>15.650953461672151</v>
      </c>
      <c r="H166" s="122">
        <v>15.783589059198462</v>
      </c>
      <c r="I166" s="122">
        <v>12.521538735220185</v>
      </c>
      <c r="J166" s="122">
        <v>12.021369549923971</v>
      </c>
      <c r="K166" s="122">
        <v>10.862614517109302</v>
      </c>
      <c r="L166" s="122">
        <v>14.566198636472961</v>
      </c>
      <c r="M166" s="122">
        <v>12.28059568914076</v>
      </c>
      <c r="N166" s="122">
        <v>16.163530426353528</v>
      </c>
      <c r="O166" s="122">
        <v>17.036322895253438</v>
      </c>
      <c r="P166" s="122">
        <v>18.057833592392875</v>
      </c>
      <c r="Q166" s="122">
        <v>14.459238008248986</v>
      </c>
      <c r="R166" s="122">
        <v>13.939993910538558</v>
      </c>
      <c r="S166" s="122">
        <v>14.623823245548936</v>
      </c>
      <c r="T166" s="122">
        <v>17.843768813365191</v>
      </c>
      <c r="U166" s="122">
        <v>17.039139324467683</v>
      </c>
      <c r="V166" s="122">
        <v>17.162730943887698</v>
      </c>
      <c r="W166" s="122">
        <v>16.540467042130651</v>
      </c>
      <c r="X166" s="122">
        <v>15.555926201885329</v>
      </c>
      <c r="Y166" s="122">
        <v>20.872447215245554</v>
      </c>
      <c r="DA166" s="130" t="s">
        <v>2735</v>
      </c>
    </row>
    <row r="167" spans="1:105" ht="12" customHeight="1" x14ac:dyDescent="0.25">
      <c r="A167" s="97" t="s">
        <v>124</v>
      </c>
      <c r="B167" s="98">
        <v>609.05438299794116</v>
      </c>
      <c r="C167" s="98">
        <v>532.73953646128939</v>
      </c>
      <c r="D167" s="98">
        <v>537.62234690292155</v>
      </c>
      <c r="E167" s="98">
        <v>565.1657142263814</v>
      </c>
      <c r="F167" s="98">
        <v>558.40431189799358</v>
      </c>
      <c r="G167" s="98">
        <v>594.73623154354175</v>
      </c>
      <c r="H167" s="98">
        <v>624.57916705685341</v>
      </c>
      <c r="I167" s="98">
        <v>593.20789758105627</v>
      </c>
      <c r="J167" s="98">
        <v>656.66731166459692</v>
      </c>
      <c r="K167" s="98">
        <v>647.68339058264212</v>
      </c>
      <c r="L167" s="98">
        <v>504.7187827537881</v>
      </c>
      <c r="M167" s="98">
        <v>630.403912042559</v>
      </c>
      <c r="N167" s="98">
        <v>615.38968568698715</v>
      </c>
      <c r="O167" s="98">
        <v>601.2948324440091</v>
      </c>
      <c r="P167" s="98">
        <v>661.96216300534934</v>
      </c>
      <c r="Q167" s="98">
        <v>548.65875729931088</v>
      </c>
      <c r="R167" s="98">
        <v>584.85556541080427</v>
      </c>
      <c r="S167" s="98">
        <v>622.71295103807631</v>
      </c>
      <c r="T167" s="98">
        <v>521.66782942602936</v>
      </c>
      <c r="U167" s="98">
        <v>478.46511763795417</v>
      </c>
      <c r="V167" s="98">
        <v>500.39595357500093</v>
      </c>
      <c r="W167" s="98">
        <v>473.02782085664711</v>
      </c>
      <c r="X167" s="98">
        <v>431.747660857781</v>
      </c>
      <c r="Y167" s="98">
        <v>543.23290252310142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142.21811369037874</v>
      </c>
      <c r="C175" s="122">
        <v>132.94454543000242</v>
      </c>
      <c r="D175" s="122">
        <v>130.22402641591222</v>
      </c>
      <c r="E175" s="122">
        <v>129.71988700731529</v>
      </c>
      <c r="F175" s="122">
        <v>138.84176695829419</v>
      </c>
      <c r="G175" s="122">
        <v>143.93468271708582</v>
      </c>
      <c r="H175" s="122">
        <v>142.47435871855762</v>
      </c>
      <c r="I175" s="122">
        <v>111.24950867899503</v>
      </c>
      <c r="J175" s="122">
        <v>103.51978404092236</v>
      </c>
      <c r="K175" s="122">
        <v>98.090163031919758</v>
      </c>
      <c r="L175" s="122">
        <v>128.52191700521061</v>
      </c>
      <c r="M175" s="122">
        <v>130.73212631349742</v>
      </c>
      <c r="N175" s="122">
        <v>132.51829550388123</v>
      </c>
      <c r="O175" s="122">
        <v>126.58545281003778</v>
      </c>
      <c r="P175" s="122">
        <v>136.17427653414447</v>
      </c>
      <c r="Q175" s="122">
        <v>106.59584427560688</v>
      </c>
      <c r="R175" s="122">
        <v>106.64629674468824</v>
      </c>
      <c r="S175" s="122">
        <v>114.49387046482383</v>
      </c>
      <c r="T175" s="122">
        <v>98.816080502214191</v>
      </c>
      <c r="U175" s="122">
        <v>85.243044410983202</v>
      </c>
      <c r="V175" s="122">
        <v>92.270894283329596</v>
      </c>
      <c r="W175" s="122">
        <v>92.067080559064919</v>
      </c>
      <c r="X175" s="122">
        <v>90.480353027871885</v>
      </c>
      <c r="Y175" s="122">
        <v>130.54039771783155</v>
      </c>
      <c r="DA175" s="130" t="s">
        <v>2744</v>
      </c>
    </row>
    <row r="176" spans="1:105" ht="12" customHeight="1" x14ac:dyDescent="0.25">
      <c r="A176" s="97" t="s">
        <v>50</v>
      </c>
      <c r="B176" s="98">
        <v>175.29209361837377</v>
      </c>
      <c r="C176" s="98">
        <v>174.30507067489208</v>
      </c>
      <c r="D176" s="98">
        <v>188.10137148965097</v>
      </c>
      <c r="E176" s="98">
        <v>196.54528334441713</v>
      </c>
      <c r="F176" s="98">
        <v>211.41814514103888</v>
      </c>
      <c r="G176" s="98">
        <v>220.54507835682506</v>
      </c>
      <c r="H176" s="98">
        <v>229.44998468046779</v>
      </c>
      <c r="I176" s="98">
        <v>210.81781894669558</v>
      </c>
      <c r="J176" s="98">
        <v>218.54176630861389</v>
      </c>
      <c r="K176" s="98">
        <v>203.43046854880751</v>
      </c>
      <c r="L176" s="98">
        <v>204.2791020289242</v>
      </c>
      <c r="M176" s="98">
        <v>212.24281952703345</v>
      </c>
      <c r="N176" s="98">
        <v>213.62071653974385</v>
      </c>
      <c r="O176" s="98">
        <v>208.67649795570898</v>
      </c>
      <c r="P176" s="98">
        <v>226.36129738909696</v>
      </c>
      <c r="Q176" s="98">
        <v>181.37007901930653</v>
      </c>
      <c r="R176" s="98">
        <v>188.78006306632156</v>
      </c>
      <c r="S176" s="98">
        <v>215.18512018191197</v>
      </c>
      <c r="T176" s="98">
        <v>182.11962426304248</v>
      </c>
      <c r="U176" s="98">
        <v>169.99960347022329</v>
      </c>
      <c r="V176" s="98">
        <v>175.17138711614183</v>
      </c>
      <c r="W176" s="98">
        <v>170.95122262648403</v>
      </c>
      <c r="X176" s="98">
        <v>164.03593693235919</v>
      </c>
      <c r="Y176" s="98">
        <v>221.32192001646072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157.18104874825048</v>
      </c>
      <c r="C3" s="118">
        <f t="shared" si="0"/>
        <v>374.07149129183125</v>
      </c>
      <c r="D3" s="118">
        <f t="shared" si="0"/>
        <v>253.31834594372467</v>
      </c>
      <c r="E3" s="118">
        <f t="shared" si="0"/>
        <v>247.50847264804585</v>
      </c>
      <c r="F3" s="118">
        <f t="shared" si="0"/>
        <v>251.63232172803009</v>
      </c>
      <c r="G3" s="118">
        <f t="shared" si="0"/>
        <v>300.12198689399986</v>
      </c>
      <c r="H3" s="118">
        <f t="shared" si="0"/>
        <v>268.21728479538075</v>
      </c>
      <c r="I3" s="118">
        <f t="shared" si="0"/>
        <v>270.16439372059631</v>
      </c>
      <c r="J3" s="118">
        <f t="shared" si="0"/>
        <v>269.50910712707275</v>
      </c>
      <c r="K3" s="118">
        <f t="shared" si="0"/>
        <v>266.61766664605994</v>
      </c>
      <c r="L3" s="118">
        <f t="shared" si="0"/>
        <v>348.16875204419745</v>
      </c>
      <c r="M3" s="118">
        <f t="shared" si="0"/>
        <v>322.91279541832949</v>
      </c>
      <c r="N3" s="118">
        <f t="shared" si="0"/>
        <v>215.72140422651509</v>
      </c>
      <c r="O3" s="118">
        <f t="shared" si="0"/>
        <v>227.33424493729797</v>
      </c>
      <c r="P3" s="118">
        <f t="shared" si="0"/>
        <v>238.94499343947325</v>
      </c>
      <c r="Q3" s="118">
        <f t="shared" si="0"/>
        <v>230.31649545990786</v>
      </c>
      <c r="R3" s="118">
        <f t="shared" ref="R3:V3" si="1">R4+R7+R9+R19</f>
        <v>247.93908273395084</v>
      </c>
      <c r="S3" s="118">
        <f t="shared" si="1"/>
        <v>240.43273000010635</v>
      </c>
      <c r="T3" s="118">
        <f t="shared" si="1"/>
        <v>224.66232770855819</v>
      </c>
      <c r="U3" s="118">
        <f t="shared" si="1"/>
        <v>235.08953401442997</v>
      </c>
      <c r="V3" s="118">
        <f t="shared" si="1"/>
        <v>132.58593712785006</v>
      </c>
      <c r="W3" s="118">
        <f t="shared" ref="W3:Y3" si="2">W4+W7+W9+W19</f>
        <v>186.41371338191874</v>
      </c>
      <c r="X3" s="118">
        <f t="shared" si="2"/>
        <v>225.47714323464029</v>
      </c>
      <c r="Y3" s="118">
        <f t="shared" si="2"/>
        <v>205.19463571657866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118.64650064729393</v>
      </c>
      <c r="C4" s="123">
        <f t="shared" si="3"/>
        <v>316.54564548273083</v>
      </c>
      <c r="D4" s="123">
        <f t="shared" si="3"/>
        <v>205.69990730564237</v>
      </c>
      <c r="E4" s="123">
        <f t="shared" si="3"/>
        <v>199.94009328027846</v>
      </c>
      <c r="F4" s="123">
        <f t="shared" si="3"/>
        <v>203.47910212353531</v>
      </c>
      <c r="G4" s="123">
        <f t="shared" si="3"/>
        <v>246.11362641816783</v>
      </c>
      <c r="H4" s="123">
        <f t="shared" si="3"/>
        <v>215.93875516686549</v>
      </c>
      <c r="I4" s="123">
        <f t="shared" si="3"/>
        <v>217.89901529215248</v>
      </c>
      <c r="J4" s="123">
        <f t="shared" si="3"/>
        <v>211.75990929086737</v>
      </c>
      <c r="K4" s="123">
        <f t="shared" si="3"/>
        <v>213.13201652544259</v>
      </c>
      <c r="L4" s="123">
        <f t="shared" si="3"/>
        <v>282.46199540333771</v>
      </c>
      <c r="M4" s="123">
        <f t="shared" si="3"/>
        <v>268.9253329382467</v>
      </c>
      <c r="N4" s="123">
        <f t="shared" si="3"/>
        <v>167.26048495495061</v>
      </c>
      <c r="O4" s="123">
        <f t="shared" si="3"/>
        <v>175.23634038628339</v>
      </c>
      <c r="P4" s="123">
        <f t="shared" si="3"/>
        <v>188.77808137085501</v>
      </c>
      <c r="Q4" s="123">
        <f t="shared" si="3"/>
        <v>178.13288919977379</v>
      </c>
      <c r="R4" s="123">
        <f t="shared" ref="R4:V4" si="4">SUM(R5:R6)</f>
        <v>190.38168387294647</v>
      </c>
      <c r="S4" s="123">
        <f t="shared" si="4"/>
        <v>193.42379025632826</v>
      </c>
      <c r="T4" s="123">
        <f t="shared" si="4"/>
        <v>178.93397816367778</v>
      </c>
      <c r="U4" s="123">
        <f t="shared" si="4"/>
        <v>190.64211255371782</v>
      </c>
      <c r="V4" s="123">
        <f t="shared" si="4"/>
        <v>94.878751170308718</v>
      </c>
      <c r="W4" s="123">
        <f t="shared" ref="W4:Y4" si="5">SUM(W5:W6)</f>
        <v>142.19426401464142</v>
      </c>
      <c r="X4" s="123">
        <f t="shared" si="5"/>
        <v>180.61327774659264</v>
      </c>
      <c r="Y4" s="123">
        <f t="shared" si="5"/>
        <v>162.20024155962145</v>
      </c>
      <c r="DA4" s="130" t="s">
        <v>2749</v>
      </c>
    </row>
    <row r="5" spans="1:105" ht="12" customHeight="1" x14ac:dyDescent="0.25">
      <c r="A5" s="97" t="s">
        <v>51</v>
      </c>
      <c r="B5" s="99">
        <v>118.00277206647357</v>
      </c>
      <c r="C5" s="99">
        <v>314.8529378870669</v>
      </c>
      <c r="D5" s="99">
        <v>204.63059646685784</v>
      </c>
      <c r="E5" s="99">
        <v>198.917085035631</v>
      </c>
      <c r="F5" s="99">
        <v>202.46025998821077</v>
      </c>
      <c r="G5" s="99">
        <v>244.89010370387658</v>
      </c>
      <c r="H5" s="99">
        <v>214.87843358230006</v>
      </c>
      <c r="I5" s="99">
        <v>216.84270403857235</v>
      </c>
      <c r="J5" s="99">
        <v>210.72919539815348</v>
      </c>
      <c r="K5" s="99">
        <v>212.08952860530587</v>
      </c>
      <c r="L5" s="99">
        <v>281.12315164302925</v>
      </c>
      <c r="M5" s="99">
        <v>267.62960840214384</v>
      </c>
      <c r="N5" s="99">
        <v>166.45070415435535</v>
      </c>
      <c r="O5" s="99">
        <v>174.38738945059262</v>
      </c>
      <c r="P5" s="99">
        <v>187.87272923271999</v>
      </c>
      <c r="Q5" s="99">
        <v>177.28519555894985</v>
      </c>
      <c r="R5" s="99">
        <v>189.48341035552949</v>
      </c>
      <c r="S5" s="99">
        <v>192.52017702051924</v>
      </c>
      <c r="T5" s="99">
        <v>178.10101511412154</v>
      </c>
      <c r="U5" s="99">
        <v>189.75514694817073</v>
      </c>
      <c r="V5" s="99">
        <v>94.436153306524773</v>
      </c>
      <c r="W5" s="99">
        <v>141.53317095399979</v>
      </c>
      <c r="X5" s="99">
        <v>179.76915398276881</v>
      </c>
      <c r="Y5" s="99">
        <v>161.41444774999721</v>
      </c>
      <c r="DA5" s="63" t="s">
        <v>2750</v>
      </c>
    </row>
    <row r="6" spans="1:105" ht="12" customHeight="1" x14ac:dyDescent="0.25">
      <c r="A6" s="97" t="s">
        <v>53</v>
      </c>
      <c r="B6" s="99">
        <v>0.64372858082037177</v>
      </c>
      <c r="C6" s="99">
        <v>1.6927075956639202</v>
      </c>
      <c r="D6" s="99">
        <v>1.0693108387845371</v>
      </c>
      <c r="E6" s="99">
        <v>1.0230082446474673</v>
      </c>
      <c r="F6" s="99">
        <v>1.0188421353245378</v>
      </c>
      <c r="G6" s="99">
        <v>1.2235227142912364</v>
      </c>
      <c r="H6" s="99">
        <v>1.0603215845654332</v>
      </c>
      <c r="I6" s="99">
        <v>1.056311253580134</v>
      </c>
      <c r="J6" s="99">
        <v>1.0307138927138839</v>
      </c>
      <c r="K6" s="99">
        <v>1.0424879201367079</v>
      </c>
      <c r="L6" s="99">
        <v>1.3388437603084631</v>
      </c>
      <c r="M6" s="99">
        <v>1.295724536102828</v>
      </c>
      <c r="N6" s="99">
        <v>0.8097808005952567</v>
      </c>
      <c r="O6" s="99">
        <v>0.84895093569077562</v>
      </c>
      <c r="P6" s="99">
        <v>0.90535213813501492</v>
      </c>
      <c r="Q6" s="99">
        <v>0.84769364082392662</v>
      </c>
      <c r="R6" s="99">
        <v>0.89827351741696815</v>
      </c>
      <c r="S6" s="99">
        <v>0.90361323580902009</v>
      </c>
      <c r="T6" s="99">
        <v>0.83296304955624856</v>
      </c>
      <c r="U6" s="99">
        <v>0.88696560554709947</v>
      </c>
      <c r="V6" s="99">
        <v>0.44259786378394184</v>
      </c>
      <c r="W6" s="99">
        <v>0.6610930606416362</v>
      </c>
      <c r="X6" s="99">
        <v>0.8441237638238428</v>
      </c>
      <c r="Y6" s="99">
        <v>0.78579380962423528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1.0658868324595244E-4</v>
      </c>
      <c r="C7" s="123">
        <f t="shared" si="6"/>
        <v>1.4350639577787155E-4</v>
      </c>
      <c r="D7" s="123">
        <f t="shared" si="6"/>
        <v>9.1818440661031015E-5</v>
      </c>
      <c r="E7" s="123">
        <f t="shared" si="6"/>
        <v>8.7613375716837731E-5</v>
      </c>
      <c r="F7" s="123">
        <f t="shared" si="6"/>
        <v>1.3338465990145868E-4</v>
      </c>
      <c r="G7" s="123">
        <f t="shared" si="6"/>
        <v>1.6303686117175961E-4</v>
      </c>
      <c r="H7" s="123">
        <f t="shared" si="6"/>
        <v>9.4354167871405067E-4</v>
      </c>
      <c r="I7" s="123">
        <f t="shared" si="6"/>
        <v>1.400580449628425E-3</v>
      </c>
      <c r="J7" s="123">
        <f t="shared" si="6"/>
        <v>2.2151324648881214E-3</v>
      </c>
      <c r="K7" s="123">
        <f t="shared" si="6"/>
        <v>2.8854073227209437E-3</v>
      </c>
      <c r="L7" s="123">
        <f t="shared" si="6"/>
        <v>8.6940138802406204E-3</v>
      </c>
      <c r="M7" s="123">
        <f t="shared" si="6"/>
        <v>5.0075860382369627E-3</v>
      </c>
      <c r="N7" s="123">
        <f t="shared" si="6"/>
        <v>5.6951012740119765E-3</v>
      </c>
      <c r="O7" s="123">
        <f t="shared" si="6"/>
        <v>5.6609952553055686E-3</v>
      </c>
      <c r="P7" s="123">
        <f t="shared" si="6"/>
        <v>7.3241725849520819E-3</v>
      </c>
      <c r="Q7" s="123">
        <f t="shared" si="6"/>
        <v>4.674987858628102E-3</v>
      </c>
      <c r="R7" s="123">
        <f t="shared" si="6"/>
        <v>4.3137950754551426E-3</v>
      </c>
      <c r="S7" s="123">
        <f t="shared" si="6"/>
        <v>4.224189698188865E-3</v>
      </c>
      <c r="T7" s="123">
        <f t="shared" si="6"/>
        <v>5.5638367298471601E-3</v>
      </c>
      <c r="U7" s="123">
        <f t="shared" si="6"/>
        <v>3.9953021713024445E-3</v>
      </c>
      <c r="V7" s="123">
        <f t="shared" si="6"/>
        <v>4.7941859520294417E-3</v>
      </c>
      <c r="W7" s="123">
        <f t="shared" si="6"/>
        <v>8.6417349802758829E-3</v>
      </c>
      <c r="X7" s="123">
        <f t="shared" si="6"/>
        <v>6.2113727976975093E-3</v>
      </c>
      <c r="Y7" s="123">
        <f t="shared" si="6"/>
        <v>3.5776586862297025E-3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1.0658868324595244E-4</v>
      </c>
      <c r="C8" s="99">
        <f>RES_hhdet_fech!C8/RES_summary!C$19</f>
        <v>1.4350639577787155E-4</v>
      </c>
      <c r="D8" s="99">
        <f>RES_hhdet_fech!D8/RES_summary!D$19</f>
        <v>9.1818440661031015E-5</v>
      </c>
      <c r="E8" s="99">
        <f>RES_hhdet_fech!E8/RES_summary!E$19</f>
        <v>8.7613375716837731E-5</v>
      </c>
      <c r="F8" s="99">
        <f>RES_hhdet_fech!F8/RES_summary!F$19</f>
        <v>1.3338465990145868E-4</v>
      </c>
      <c r="G8" s="99">
        <f>RES_hhdet_fech!G8/RES_summary!G$19</f>
        <v>1.6303686117175961E-4</v>
      </c>
      <c r="H8" s="99">
        <f>RES_hhdet_fech!H8/RES_summary!H$19</f>
        <v>9.4354167871405067E-4</v>
      </c>
      <c r="I8" s="99">
        <f>RES_hhdet_fech!I8/RES_summary!I$19</f>
        <v>1.400580449628425E-3</v>
      </c>
      <c r="J8" s="99">
        <f>RES_hhdet_fech!J8/RES_summary!J$19</f>
        <v>2.2151324648881214E-3</v>
      </c>
      <c r="K8" s="99">
        <f>RES_hhdet_fech!K8/RES_summary!K$19</f>
        <v>2.8854073227209437E-3</v>
      </c>
      <c r="L8" s="99">
        <f>RES_hhdet_fech!L8/RES_summary!L$19</f>
        <v>8.6940138802406204E-3</v>
      </c>
      <c r="M8" s="99">
        <f>RES_hhdet_fech!M8/RES_summary!M$19</f>
        <v>5.0075860382369627E-3</v>
      </c>
      <c r="N8" s="99">
        <f>RES_hhdet_fech!N8/RES_summary!N$19</f>
        <v>5.6951012740119765E-3</v>
      </c>
      <c r="O8" s="99">
        <f>RES_hhdet_fech!O8/RES_summary!O$19</f>
        <v>5.6609952553055686E-3</v>
      </c>
      <c r="P8" s="99">
        <f>RES_hhdet_fech!P8/RES_summary!P$19</f>
        <v>7.3241725849520819E-3</v>
      </c>
      <c r="Q8" s="99">
        <f>RES_hhdet_fech!Q8/RES_summary!Q$19</f>
        <v>4.674987858628102E-3</v>
      </c>
      <c r="R8" s="99">
        <f>RES_hhdet_fech!R8/RES_summary!R$19</f>
        <v>4.3137950754551426E-3</v>
      </c>
      <c r="S8" s="99">
        <f>RES_hhdet_fech!S8/RES_summary!S$19</f>
        <v>4.224189698188865E-3</v>
      </c>
      <c r="T8" s="99">
        <f>RES_hhdet_fech!T8/RES_summary!T$19</f>
        <v>5.5638367298471601E-3</v>
      </c>
      <c r="U8" s="99">
        <f>RES_hhdet_fech!U8/RES_summary!U$19</f>
        <v>3.9953021713024445E-3</v>
      </c>
      <c r="V8" s="99">
        <f>RES_hhdet_fech!V8/RES_summary!V$19</f>
        <v>4.7941859520294417E-3</v>
      </c>
      <c r="W8" s="99">
        <f>RES_hhdet_fech!W8/RES_summary!W$19</f>
        <v>8.6417349802758829E-3</v>
      </c>
      <c r="X8" s="99">
        <f>RES_hhdet_fech!X8/RES_summary!X$19</f>
        <v>6.2113727976975093E-3</v>
      </c>
      <c r="Y8" s="99">
        <f>RES_hhdet_fech!Y8/RES_summary!Y$19</f>
        <v>3.5776586862297025E-3</v>
      </c>
      <c r="DA8" s="63" t="s">
        <v>2753</v>
      </c>
    </row>
    <row r="9" spans="1:105" ht="12" customHeight="1" x14ac:dyDescent="0.25">
      <c r="A9" s="121" t="s">
        <v>55</v>
      </c>
      <c r="B9" s="123">
        <v>27.323987801462348</v>
      </c>
      <c r="C9" s="123">
        <v>46.25673820285958</v>
      </c>
      <c r="D9" s="123">
        <v>35.452378616235087</v>
      </c>
      <c r="E9" s="123">
        <v>34.785221456030257</v>
      </c>
      <c r="F9" s="123">
        <v>34.877390653892938</v>
      </c>
      <c r="G9" s="123">
        <v>40.416944348371231</v>
      </c>
      <c r="H9" s="123">
        <v>38.158314864238768</v>
      </c>
      <c r="I9" s="123">
        <v>39.5795853515244</v>
      </c>
      <c r="J9" s="123">
        <v>43.638394726903897</v>
      </c>
      <c r="K9" s="123">
        <v>40.656220470177068</v>
      </c>
      <c r="L9" s="123">
        <v>51.811126389999075</v>
      </c>
      <c r="M9" s="123">
        <v>41.421211068397561</v>
      </c>
      <c r="N9" s="123">
        <v>35.926394242261956</v>
      </c>
      <c r="O9" s="123">
        <v>39.548873262249238</v>
      </c>
      <c r="P9" s="123">
        <v>37.712050149035036</v>
      </c>
      <c r="Q9" s="123">
        <v>40.988377044399989</v>
      </c>
      <c r="R9" s="123">
        <v>45.90211632756629</v>
      </c>
      <c r="S9" s="123">
        <v>36.284814191785664</v>
      </c>
      <c r="T9" s="123">
        <v>36.085823294769099</v>
      </c>
      <c r="U9" s="123">
        <v>35.652512494061433</v>
      </c>
      <c r="V9" s="123">
        <v>27.913905240634282</v>
      </c>
      <c r="W9" s="123">
        <v>34.450118980273572</v>
      </c>
      <c r="X9" s="123">
        <v>35.640037084334516</v>
      </c>
      <c r="Y9" s="123">
        <v>31.526870468459212</v>
      </c>
      <c r="DA9" s="130" t="s">
        <v>2754</v>
      </c>
    </row>
    <row r="10" spans="1:105" ht="12" customHeight="1" x14ac:dyDescent="0.25">
      <c r="A10" s="97" t="s">
        <v>143</v>
      </c>
      <c r="B10" s="99">
        <v>23.241910659193259</v>
      </c>
      <c r="C10" s="99">
        <v>53.971148759709941</v>
      </c>
      <c r="D10" s="99">
        <v>36.192840321927648</v>
      </c>
      <c r="E10" s="99">
        <v>33.919752012157751</v>
      </c>
      <c r="F10" s="99">
        <v>35.700231183924593</v>
      </c>
      <c r="G10" s="99">
        <v>42.922418117208352</v>
      </c>
      <c r="H10" s="99">
        <v>38.450263278289775</v>
      </c>
      <c r="I10" s="99">
        <v>40.366422566979139</v>
      </c>
      <c r="J10" s="99">
        <v>41.095826523542947</v>
      </c>
      <c r="K10" s="99">
        <v>39.435670471074367</v>
      </c>
      <c r="L10" s="99">
        <v>55.202378108261307</v>
      </c>
      <c r="M10" s="99">
        <v>43.943721629259059</v>
      </c>
      <c r="N10" s="99">
        <v>35.427158633800531</v>
      </c>
      <c r="O10" s="99">
        <v>38.737140769049475</v>
      </c>
      <c r="P10" s="99">
        <v>39.184523859966646</v>
      </c>
      <c r="Q10" s="99">
        <v>40.442156327473214</v>
      </c>
      <c r="R10" s="99">
        <v>46.409281356655548</v>
      </c>
      <c r="S10" s="99">
        <v>37.814454283240416</v>
      </c>
      <c r="T10" s="99">
        <v>36.145323339292766</v>
      </c>
      <c r="U10" s="99">
        <v>37.15728391819404</v>
      </c>
      <c r="V10" s="99">
        <v>21.177165053252704</v>
      </c>
      <c r="W10" s="99">
        <v>31.087963217794808</v>
      </c>
      <c r="X10" s="99">
        <v>35.788316002615531</v>
      </c>
      <c r="Y10" s="99">
        <v>31.801120953431326</v>
      </c>
      <c r="DA10" s="63" t="s">
        <v>2755</v>
      </c>
    </row>
    <row r="11" spans="1:105" ht="12" customHeight="1" x14ac:dyDescent="0.25">
      <c r="A11" s="97" t="s">
        <v>124</v>
      </c>
      <c r="B11" s="99">
        <v>41.180579598760502</v>
      </c>
      <c r="C11" s="99">
        <v>35.989773051087347</v>
      </c>
      <c r="D11" s="99">
        <v>36.266864234294545</v>
      </c>
      <c r="E11" s="99">
        <v>38.508000110615001</v>
      </c>
      <c r="F11" s="99">
        <v>38.351494199696759</v>
      </c>
      <c r="G11" s="99">
        <v>41.274201776446702</v>
      </c>
      <c r="H11" s="99">
        <v>43.106198952820925</v>
      </c>
      <c r="I11" s="99">
        <v>40.099529632752983</v>
      </c>
      <c r="J11" s="99">
        <v>44.130900457461244</v>
      </c>
      <c r="K11" s="99">
        <v>43.125106489847695</v>
      </c>
      <c r="L11" s="99">
        <v>33.998036781150496</v>
      </c>
      <c r="M11" s="99">
        <v>42.332097708015397</v>
      </c>
      <c r="N11" s="99">
        <v>41.740515051611894</v>
      </c>
      <c r="O11" s="99">
        <v>41.163003716157377</v>
      </c>
      <c r="P11" s="99">
        <v>44.727024658680804</v>
      </c>
      <c r="Q11" s="99">
        <v>36.540466975826639</v>
      </c>
      <c r="R11" s="99">
        <v>38.533887086545121</v>
      </c>
      <c r="S11" s="99">
        <v>41.32046258976608</v>
      </c>
      <c r="T11" s="99">
        <v>37.40999854775842</v>
      </c>
      <c r="U11" s="99">
        <v>34.899264874536549</v>
      </c>
      <c r="V11" s="99">
        <v>33.037468413683186</v>
      </c>
      <c r="W11" s="99">
        <v>31.722040744793201</v>
      </c>
      <c r="X11" s="99">
        <v>28.37076616338604</v>
      </c>
      <c r="Y11" s="99">
        <v>32.101543611083585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32.695963419123032</v>
      </c>
      <c r="C15" s="102">
        <v>32.711710020894749</v>
      </c>
      <c r="D15" s="102">
        <v>33.792841231806001</v>
      </c>
      <c r="E15" s="102">
        <v>36.540532222346883</v>
      </c>
      <c r="F15" s="102">
        <v>32.267985844622324</v>
      </c>
      <c r="G15" s="102">
        <v>33.053823310200741</v>
      </c>
      <c r="H15" s="102">
        <v>37.007084731763584</v>
      </c>
      <c r="I15" s="102">
        <v>37.086829813741041</v>
      </c>
      <c r="J15" s="102">
        <v>50.811106267469569</v>
      </c>
      <c r="K15" s="102">
        <v>44.461394606973506</v>
      </c>
      <c r="L15" s="102">
        <v>42.433133405306151</v>
      </c>
      <c r="M15" s="102">
        <v>35.556788066832091</v>
      </c>
      <c r="N15" s="102">
        <v>36.540239428706549</v>
      </c>
      <c r="O15" s="102">
        <v>40.738795766176949</v>
      </c>
      <c r="P15" s="102">
        <v>35.203851132558576</v>
      </c>
      <c r="Q15" s="102">
        <v>41.937789590919223</v>
      </c>
      <c r="R15" s="102">
        <v>45.295951620256098</v>
      </c>
      <c r="S15" s="102">
        <v>33.974091503830891</v>
      </c>
      <c r="T15" s="102">
        <v>35.97471910913665</v>
      </c>
      <c r="U15" s="102">
        <v>33.501628201618487</v>
      </c>
      <c r="V15" s="102">
        <v>38.637492860624903</v>
      </c>
      <c r="W15" s="102">
        <v>40.41222949926297</v>
      </c>
      <c r="X15" s="102">
        <v>35.478102186565039</v>
      </c>
      <c r="Y15" s="102">
        <v>31.064305698915536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11.210453710810945</v>
      </c>
      <c r="C19" s="123">
        <v>11.268964099845077</v>
      </c>
      <c r="D19" s="123">
        <v>12.165968203406551</v>
      </c>
      <c r="E19" s="123">
        <v>12.783070298361432</v>
      </c>
      <c r="F19" s="123">
        <v>13.27569556594192</v>
      </c>
      <c r="G19" s="123">
        <v>13.591253090599585</v>
      </c>
      <c r="H19" s="123">
        <v>14.11927122259776</v>
      </c>
      <c r="I19" s="123">
        <v>12.684392496469821</v>
      </c>
      <c r="J19" s="123">
        <v>14.108587976836574</v>
      </c>
      <c r="K19" s="123">
        <v>12.826544243117606</v>
      </c>
      <c r="L19" s="123">
        <v>13.886936236980448</v>
      </c>
      <c r="M19" s="123">
        <v>12.56124382564702</v>
      </c>
      <c r="N19" s="123">
        <v>12.528829928028541</v>
      </c>
      <c r="O19" s="123">
        <v>12.543370293510032</v>
      </c>
      <c r="P19" s="123">
        <v>12.447537746998258</v>
      </c>
      <c r="Q19" s="123">
        <v>11.190554227875465</v>
      </c>
      <c r="R19" s="123">
        <v>11.650968738362636</v>
      </c>
      <c r="S19" s="123">
        <v>10.719901362294227</v>
      </c>
      <c r="T19" s="123">
        <v>9.6369624133814877</v>
      </c>
      <c r="U19" s="123">
        <v>8.7909136644794401</v>
      </c>
      <c r="V19" s="123">
        <v>9.7884865309550282</v>
      </c>
      <c r="W19" s="123">
        <v>9.7606886520234859</v>
      </c>
      <c r="X19" s="123">
        <v>9.2176170309154326</v>
      </c>
      <c r="Y19" s="123">
        <v>11.46394602981178</v>
      </c>
      <c r="DA19" s="130" t="s">
        <v>2764</v>
      </c>
    </row>
    <row r="20" spans="1:105" ht="12" customHeight="1" x14ac:dyDescent="0.25">
      <c r="A20" s="97" t="s">
        <v>51</v>
      </c>
      <c r="B20" s="99">
        <v>7.0104428526720239</v>
      </c>
      <c r="C20" s="99">
        <v>17.518597049119791</v>
      </c>
      <c r="D20" s="99">
        <v>13.217883755259413</v>
      </c>
      <c r="E20" s="99">
        <v>12.050444963417597</v>
      </c>
      <c r="F20" s="99">
        <v>13.654908687387941</v>
      </c>
      <c r="G20" s="99">
        <v>15.97174979361149</v>
      </c>
      <c r="H20" s="99">
        <v>14.376241808258097</v>
      </c>
      <c r="I20" s="99">
        <v>15.028459336118104</v>
      </c>
      <c r="J20" s="99">
        <v>14.518311319207671</v>
      </c>
      <c r="K20" s="99">
        <v>14.975565067345318</v>
      </c>
      <c r="L20" s="99">
        <v>24.720586747178775</v>
      </c>
      <c r="M20" s="99">
        <v>21.914176125460678</v>
      </c>
      <c r="N20" s="99">
        <v>14.330445046872248</v>
      </c>
      <c r="O20" s="99">
        <v>13.420717816271516</v>
      </c>
      <c r="P20" s="99">
        <v>13.466198169376966</v>
      </c>
      <c r="Q20" s="99">
        <v>13.644307140304246</v>
      </c>
      <c r="R20" s="99">
        <v>15.137494657242302</v>
      </c>
      <c r="S20" s="99">
        <v>12.488642456803609</v>
      </c>
      <c r="T20" s="99">
        <v>11.234376570444011</v>
      </c>
      <c r="U20" s="99">
        <v>9.2665052412516342</v>
      </c>
      <c r="V20" s="99">
        <v>12.319646857399045</v>
      </c>
      <c r="W20" s="99">
        <v>14.443621493862212</v>
      </c>
      <c r="X20" s="99">
        <v>11.648944856171923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11.852192867823463</v>
      </c>
      <c r="C21" s="99">
        <v>11.807636594922938</v>
      </c>
      <c r="D21" s="99">
        <v>12.760608969654806</v>
      </c>
      <c r="E21" s="99">
        <v>13.338243640163139</v>
      </c>
      <c r="F21" s="99">
        <v>14.329135648656823</v>
      </c>
      <c r="G21" s="99">
        <v>14.912285645149693</v>
      </c>
      <c r="H21" s="99">
        <v>15.460165691523661</v>
      </c>
      <c r="I21" s="99">
        <v>14.162532486993461</v>
      </c>
      <c r="J21" s="99">
        <v>14.637736643929628</v>
      </c>
      <c r="K21" s="99">
        <v>13.562405001665496</v>
      </c>
      <c r="L21" s="99">
        <v>13.576991711844617</v>
      </c>
      <c r="M21" s="99">
        <v>14.053701309174876</v>
      </c>
      <c r="N21" s="99">
        <v>14.086042784788217</v>
      </c>
      <c r="O21" s="99">
        <v>13.693484829628428</v>
      </c>
      <c r="P21" s="99">
        <v>14.778636575920702</v>
      </c>
      <c r="Q21" s="99">
        <v>11.767355337367775</v>
      </c>
      <c r="R21" s="99">
        <v>12.176452564091068</v>
      </c>
      <c r="S21" s="99">
        <v>13.755732389023462</v>
      </c>
      <c r="T21" s="99">
        <v>11.592450931692786</v>
      </c>
      <c r="U21" s="99">
        <v>10.776691385054637</v>
      </c>
      <c r="V21" s="99">
        <v>11.067166395414811</v>
      </c>
      <c r="W21" s="99">
        <v>10.757754463818912</v>
      </c>
      <c r="X21" s="99">
        <v>10.224677580101918</v>
      </c>
      <c r="Y21" s="99">
        <v>13.506620598920099</v>
      </c>
      <c r="DA21" s="63" t="s">
        <v>2766</v>
      </c>
    </row>
    <row r="22" spans="1:105" ht="12" customHeight="1" x14ac:dyDescent="0.25">
      <c r="A22" s="109" t="s">
        <v>120</v>
      </c>
      <c r="B22" s="110">
        <v>8.6186161831288537</v>
      </c>
      <c r="C22" s="110">
        <v>9.2087156994837009</v>
      </c>
      <c r="D22" s="110">
        <v>10.367341503122628</v>
      </c>
      <c r="E22" s="110">
        <v>11.317539684427944</v>
      </c>
      <c r="F22" s="110">
        <v>10.703025411296064</v>
      </c>
      <c r="G22" s="110">
        <v>10.698611348350569</v>
      </c>
      <c r="H22" s="110">
        <v>11.718842552905013</v>
      </c>
      <c r="I22" s="110">
        <v>10.52341942981076</v>
      </c>
      <c r="J22" s="110">
        <v>13.49130375825556</v>
      </c>
      <c r="K22" s="110">
        <v>12.004615553171941</v>
      </c>
      <c r="L22" s="110">
        <v>14.214459080173128</v>
      </c>
      <c r="M22" s="110">
        <v>10.61288059022095</v>
      </c>
      <c r="N22" s="110">
        <v>10.533539336339933</v>
      </c>
      <c r="O22" s="110">
        <v>11.038269660429311</v>
      </c>
      <c r="P22" s="110">
        <v>9.3333371714741435</v>
      </c>
      <c r="Q22" s="110">
        <v>10.444517086684879</v>
      </c>
      <c r="R22" s="110">
        <v>10.981125656584931</v>
      </c>
      <c r="S22" s="110">
        <v>7.3978857671375886</v>
      </c>
      <c r="T22" s="110">
        <v>7.7690019786247246</v>
      </c>
      <c r="U22" s="110">
        <v>7.0744156580511657</v>
      </c>
      <c r="V22" s="110">
        <v>8.7291145326410664</v>
      </c>
      <c r="W22" s="110">
        <v>8.9363507354988201</v>
      </c>
      <c r="X22" s="110">
        <v>8.4306254498060067</v>
      </c>
      <c r="Y22" s="110">
        <v>8.4923289916224185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299.52824599775238</v>
      </c>
      <c r="C24" s="118">
        <f t="shared" si="7"/>
        <v>304.38477941669521</v>
      </c>
      <c r="D24" s="118">
        <f t="shared" si="7"/>
        <v>281.6745322812863</v>
      </c>
      <c r="E24" s="118">
        <f t="shared" si="7"/>
        <v>300.4491858744239</v>
      </c>
      <c r="F24" s="118">
        <f t="shared" si="7"/>
        <v>294.34339014779914</v>
      </c>
      <c r="G24" s="118">
        <f t="shared" si="7"/>
        <v>323.3796213086693</v>
      </c>
      <c r="H24" s="118">
        <f t="shared" si="7"/>
        <v>338.90066870514386</v>
      </c>
      <c r="I24" s="118">
        <f t="shared" si="7"/>
        <v>303.42310339305823</v>
      </c>
      <c r="J24" s="118">
        <f t="shared" si="7"/>
        <v>331.73567073181425</v>
      </c>
      <c r="K24" s="118">
        <f t="shared" si="7"/>
        <v>318.92788180308111</v>
      </c>
      <c r="L24" s="118">
        <f t="shared" si="7"/>
        <v>284.80950683670522</v>
      </c>
      <c r="M24" s="118">
        <f t="shared" si="7"/>
        <v>280.66385914209053</v>
      </c>
      <c r="N24" s="118">
        <f t="shared" si="7"/>
        <v>276.66935585421368</v>
      </c>
      <c r="O24" s="118">
        <f t="shared" si="7"/>
        <v>276.07319509422695</v>
      </c>
      <c r="P24" s="118">
        <f t="shared" si="7"/>
        <v>291.43584116826241</v>
      </c>
      <c r="Q24" s="118">
        <f t="shared" si="7"/>
        <v>240.01982009763043</v>
      </c>
      <c r="R24" s="118">
        <f t="shared" ref="R24:V24" si="8">R25+R28+R30+R39</f>
        <v>246.1980272511035</v>
      </c>
      <c r="S24" s="118">
        <f t="shared" si="8"/>
        <v>251.57484673842663</v>
      </c>
      <c r="T24" s="118">
        <f t="shared" si="8"/>
        <v>234.59045026083788</v>
      </c>
      <c r="U24" s="118">
        <f t="shared" si="8"/>
        <v>219.37654559100821</v>
      </c>
      <c r="V24" s="118">
        <f t="shared" si="8"/>
        <v>227.00134745910213</v>
      </c>
      <c r="W24" s="118">
        <f t="shared" ref="W24:Y24" si="9">W25+W28+W30+W39</f>
        <v>213.40496890695414</v>
      </c>
      <c r="X24" s="118">
        <f t="shared" si="9"/>
        <v>189.71088288787752</v>
      </c>
      <c r="Y24" s="118">
        <f t="shared" si="9"/>
        <v>224.60146130725064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254.70844174454447</v>
      </c>
      <c r="C25" s="123">
        <f t="shared" si="10"/>
        <v>260.18659280824545</v>
      </c>
      <c r="D25" s="123">
        <f t="shared" si="10"/>
        <v>235.68774400889592</v>
      </c>
      <c r="E25" s="123">
        <f t="shared" si="10"/>
        <v>251.2761008579017</v>
      </c>
      <c r="F25" s="123">
        <f t="shared" si="10"/>
        <v>248.70061288684673</v>
      </c>
      <c r="G25" s="123">
        <f t="shared" si="10"/>
        <v>276.48968094414954</v>
      </c>
      <c r="H25" s="123">
        <f t="shared" si="10"/>
        <v>287.50448213277861</v>
      </c>
      <c r="I25" s="123">
        <f t="shared" si="10"/>
        <v>253.38492748675728</v>
      </c>
      <c r="J25" s="123">
        <f t="shared" si="10"/>
        <v>266.71639817015432</v>
      </c>
      <c r="K25" s="123">
        <f t="shared" si="10"/>
        <v>261.41284524648205</v>
      </c>
      <c r="L25" s="123">
        <f t="shared" si="10"/>
        <v>228.56232147316163</v>
      </c>
      <c r="M25" s="123">
        <f t="shared" si="10"/>
        <v>232.14832840812915</v>
      </c>
      <c r="N25" s="123">
        <f t="shared" si="10"/>
        <v>227.20780831037013</v>
      </c>
      <c r="O25" s="123">
        <f t="shared" si="10"/>
        <v>222.96108530479523</v>
      </c>
      <c r="P25" s="123">
        <f t="shared" si="10"/>
        <v>243.80599004364407</v>
      </c>
      <c r="Q25" s="123">
        <f t="shared" si="10"/>
        <v>187.26958760977544</v>
      </c>
      <c r="R25" s="123">
        <f t="shared" ref="R25:V25" si="11">SUM(R26:R27)</f>
        <v>189.77273399321996</v>
      </c>
      <c r="S25" s="123">
        <f t="shared" si="11"/>
        <v>207.26109260431966</v>
      </c>
      <c r="T25" s="123">
        <f t="shared" si="11"/>
        <v>189.78832831936342</v>
      </c>
      <c r="U25" s="123">
        <f t="shared" si="11"/>
        <v>178.25945215140194</v>
      </c>
      <c r="V25" s="123">
        <f t="shared" si="11"/>
        <v>180.12474069743516</v>
      </c>
      <c r="W25" s="123">
        <f t="shared" ref="W25:Y25" si="12">SUM(W26:W27)</f>
        <v>165.88228537940233</v>
      </c>
      <c r="X25" s="123">
        <f t="shared" si="12"/>
        <v>147.97955070731152</v>
      </c>
      <c r="Y25" s="123">
        <f t="shared" si="12"/>
        <v>182.7387061919778</v>
      </c>
      <c r="DA25" s="130" t="s">
        <v>2769</v>
      </c>
    </row>
    <row r="26" spans="1:105" ht="12" customHeight="1" x14ac:dyDescent="0.25">
      <c r="A26" s="97" t="s">
        <v>74</v>
      </c>
      <c r="B26" s="99">
        <v>251.90154471756682</v>
      </c>
      <c r="C26" s="99">
        <v>257.34892878060771</v>
      </c>
      <c r="D26" s="99">
        <v>233.17422641352377</v>
      </c>
      <c r="E26" s="99">
        <v>248.62214803088864</v>
      </c>
      <c r="F26" s="99">
        <v>246.11636383841193</v>
      </c>
      <c r="G26" s="99">
        <v>273.62329928441051</v>
      </c>
      <c r="H26" s="99">
        <v>284.55203967588574</v>
      </c>
      <c r="I26" s="99">
        <v>250.81259556804383</v>
      </c>
      <c r="J26" s="99">
        <v>264.00760609303074</v>
      </c>
      <c r="K26" s="99">
        <v>258.75322567848286</v>
      </c>
      <c r="L26" s="99">
        <v>226.30262921787613</v>
      </c>
      <c r="M26" s="99">
        <v>229.78784250862452</v>
      </c>
      <c r="N26" s="99">
        <v>224.83434103760507</v>
      </c>
      <c r="O26" s="99">
        <v>220.57013639222333</v>
      </c>
      <c r="P26" s="99">
        <v>241.19328648064737</v>
      </c>
      <c r="Q26" s="99">
        <v>185.2515057250728</v>
      </c>
      <c r="R26" s="99">
        <v>187.71938676442161</v>
      </c>
      <c r="S26" s="99">
        <v>205.0169714974206</v>
      </c>
      <c r="T26" s="99">
        <v>187.71504271488888</v>
      </c>
      <c r="U26" s="99">
        <v>176.27792797891735</v>
      </c>
      <c r="V26" s="99">
        <v>178.06778443602386</v>
      </c>
      <c r="W26" s="99">
        <v>163.94059035250962</v>
      </c>
      <c r="X26" s="99">
        <v>146.19884414371967</v>
      </c>
      <c r="Y26" s="99">
        <v>180.45805809937144</v>
      </c>
      <c r="DA26" s="63" t="s">
        <v>2770</v>
      </c>
    </row>
    <row r="27" spans="1:105" ht="12" customHeight="1" x14ac:dyDescent="0.25">
      <c r="A27" s="97" t="s">
        <v>53</v>
      </c>
      <c r="B27" s="99">
        <v>2.8068970269776572</v>
      </c>
      <c r="C27" s="99">
        <v>2.8376640276377256</v>
      </c>
      <c r="D27" s="99">
        <v>2.5135175953721571</v>
      </c>
      <c r="E27" s="99">
        <v>2.6539528270130557</v>
      </c>
      <c r="F27" s="99">
        <v>2.584249048434796</v>
      </c>
      <c r="G27" s="99">
        <v>2.8663816597390395</v>
      </c>
      <c r="H27" s="99">
        <v>2.9524424568928795</v>
      </c>
      <c r="I27" s="99">
        <v>2.5723319187134339</v>
      </c>
      <c r="J27" s="99">
        <v>2.7087920771235585</v>
      </c>
      <c r="K27" s="99">
        <v>2.6596195679992056</v>
      </c>
      <c r="L27" s="99">
        <v>2.2596922552854948</v>
      </c>
      <c r="M27" s="99">
        <v>2.3604858995046269</v>
      </c>
      <c r="N27" s="99">
        <v>2.373467272765069</v>
      </c>
      <c r="O27" s="99">
        <v>2.3909489125718864</v>
      </c>
      <c r="P27" s="99">
        <v>2.6127035629967086</v>
      </c>
      <c r="Q27" s="99">
        <v>2.0180818847026463</v>
      </c>
      <c r="R27" s="99">
        <v>2.0533472287983465</v>
      </c>
      <c r="S27" s="99">
        <v>2.2441211068990503</v>
      </c>
      <c r="T27" s="99">
        <v>2.0732856044745289</v>
      </c>
      <c r="U27" s="99">
        <v>1.9815241724846069</v>
      </c>
      <c r="V27" s="99">
        <v>2.0569562614113015</v>
      </c>
      <c r="W27" s="99">
        <v>1.9416950268927267</v>
      </c>
      <c r="X27" s="99">
        <v>1.7807065635918367</v>
      </c>
      <c r="Y27" s="99">
        <v>2.2806480926063672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4.2874549129272169E-4</v>
      </c>
      <c r="J28" s="123">
        <f t="shared" si="13"/>
        <v>4.621672766783961E-4</v>
      </c>
      <c r="K28" s="123">
        <f t="shared" si="13"/>
        <v>5.2162391695462966E-4</v>
      </c>
      <c r="L28" s="123">
        <f t="shared" si="13"/>
        <v>1.327461879732786E-3</v>
      </c>
      <c r="M28" s="123">
        <f t="shared" si="13"/>
        <v>1.1977114515513477E-3</v>
      </c>
      <c r="N28" s="123">
        <f t="shared" si="13"/>
        <v>2.292652439833503E-3</v>
      </c>
      <c r="O28" s="123">
        <f t="shared" si="13"/>
        <v>3.3143605378189896E-3</v>
      </c>
      <c r="P28" s="123">
        <f t="shared" si="13"/>
        <v>5.4679156637738226E-3</v>
      </c>
      <c r="Q28" s="123">
        <f t="shared" si="13"/>
        <v>5.2991118369996454E-3</v>
      </c>
      <c r="R28" s="123">
        <f t="shared" si="13"/>
        <v>7.2568530616184488E-3</v>
      </c>
      <c r="S28" s="123">
        <f t="shared" si="13"/>
        <v>9.1949270848687096E-3</v>
      </c>
      <c r="T28" s="123">
        <f t="shared" si="13"/>
        <v>1.342159596617884E-2</v>
      </c>
      <c r="U28" s="123">
        <f t="shared" si="13"/>
        <v>9.5236753317535297E-3</v>
      </c>
      <c r="V28" s="123">
        <f t="shared" si="13"/>
        <v>9.1104600085727058E-3</v>
      </c>
      <c r="W28" s="123">
        <f t="shared" si="13"/>
        <v>1.5486371706139354E-2</v>
      </c>
      <c r="X28" s="123">
        <f t="shared" si="13"/>
        <v>1.7749770162347175E-2</v>
      </c>
      <c r="Y28" s="123">
        <f t="shared" si="13"/>
        <v>1.5985563672476263E-2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4.2874549129272169E-4</v>
      </c>
      <c r="J29" s="99">
        <f>RES_hhdet_fech!J29/RES_summary!J$19</f>
        <v>4.621672766783961E-4</v>
      </c>
      <c r="K29" s="99">
        <f>RES_hhdet_fech!K29/RES_summary!K$19</f>
        <v>5.2162391695462966E-4</v>
      </c>
      <c r="L29" s="99">
        <f>RES_hhdet_fech!L29/RES_summary!L$19</f>
        <v>1.327461879732786E-3</v>
      </c>
      <c r="M29" s="99">
        <f>RES_hhdet_fech!M29/RES_summary!M$19</f>
        <v>1.1977114515513477E-3</v>
      </c>
      <c r="N29" s="99">
        <f>RES_hhdet_fech!N29/RES_summary!N$19</f>
        <v>2.292652439833503E-3</v>
      </c>
      <c r="O29" s="99">
        <f>RES_hhdet_fech!O29/RES_summary!O$19</f>
        <v>3.3143605378189896E-3</v>
      </c>
      <c r="P29" s="99">
        <f>RES_hhdet_fech!P29/RES_summary!P$19</f>
        <v>5.4679156637738226E-3</v>
      </c>
      <c r="Q29" s="99">
        <f>RES_hhdet_fech!Q29/RES_summary!Q$19</f>
        <v>5.2991118369996454E-3</v>
      </c>
      <c r="R29" s="99">
        <f>RES_hhdet_fech!R29/RES_summary!R$19</f>
        <v>7.2568530616184488E-3</v>
      </c>
      <c r="S29" s="99">
        <f>RES_hhdet_fech!S29/RES_summary!S$19</f>
        <v>9.1949270848687096E-3</v>
      </c>
      <c r="T29" s="99">
        <f>RES_hhdet_fech!T29/RES_summary!T$19</f>
        <v>1.342159596617884E-2</v>
      </c>
      <c r="U29" s="99">
        <f>RES_hhdet_fech!U29/RES_summary!U$19</f>
        <v>9.5236753317535297E-3</v>
      </c>
      <c r="V29" s="99">
        <f>RES_hhdet_fech!V29/RES_summary!V$19</f>
        <v>9.1104600085727058E-3</v>
      </c>
      <c r="W29" s="99">
        <f>RES_hhdet_fech!W29/RES_summary!W$19</f>
        <v>1.5486371706139354E-2</v>
      </c>
      <c r="X29" s="99">
        <f>RES_hhdet_fech!X29/RES_summary!X$19</f>
        <v>1.7749770162347175E-2</v>
      </c>
      <c r="Y29" s="99">
        <f>RES_hhdet_fech!Y29/RES_summary!Y$19</f>
        <v>1.5985563672476263E-2</v>
      </c>
      <c r="DA29" s="63" t="s">
        <v>2773</v>
      </c>
    </row>
    <row r="30" spans="1:105" ht="12" customHeight="1" x14ac:dyDescent="0.25">
      <c r="A30" s="121" t="s">
        <v>55</v>
      </c>
      <c r="B30" s="123">
        <v>33.593985700742181</v>
      </c>
      <c r="C30" s="123">
        <v>32.96106452569169</v>
      </c>
      <c r="D30" s="123">
        <v>33.849292734774608</v>
      </c>
      <c r="E30" s="123">
        <v>36.41958335276852</v>
      </c>
      <c r="F30" s="123">
        <v>32.414241092703527</v>
      </c>
      <c r="G30" s="123">
        <v>33.345404112832718</v>
      </c>
      <c r="H30" s="123">
        <v>37.286550007282386</v>
      </c>
      <c r="I30" s="123">
        <v>37.332138978061749</v>
      </c>
      <c r="J30" s="123">
        <v>50.862866009761781</v>
      </c>
      <c r="K30" s="123">
        <v>44.629359911550118</v>
      </c>
      <c r="L30" s="123">
        <v>42.400843792488651</v>
      </c>
      <c r="M30" s="123">
        <v>35.886486891360519</v>
      </c>
      <c r="N30" s="123">
        <v>36.836281467594375</v>
      </c>
      <c r="O30" s="123">
        <v>40.518358245481693</v>
      </c>
      <c r="P30" s="123">
        <v>35.12190249718126</v>
      </c>
      <c r="Q30" s="123">
        <v>41.556619173629549</v>
      </c>
      <c r="R30" s="123">
        <v>44.770468993248436</v>
      </c>
      <c r="S30" s="123">
        <v>33.580962197764322</v>
      </c>
      <c r="T30" s="123">
        <v>35.074624024891826</v>
      </c>
      <c r="U30" s="123">
        <v>32.326953264222396</v>
      </c>
      <c r="V30" s="123">
        <v>37.077748163323015</v>
      </c>
      <c r="W30" s="123">
        <v>37.832686205518115</v>
      </c>
      <c r="X30" s="123">
        <v>32.500155629331211</v>
      </c>
      <c r="Y30" s="123">
        <v>30.174273099661132</v>
      </c>
      <c r="DA30" s="130" t="s">
        <v>2774</v>
      </c>
    </row>
    <row r="31" spans="1:105" ht="12" customHeight="1" x14ac:dyDescent="0.25">
      <c r="A31" s="97" t="s">
        <v>141</v>
      </c>
      <c r="B31" s="99">
        <v>41.180579598760502</v>
      </c>
      <c r="C31" s="99">
        <v>35.915233524588217</v>
      </c>
      <c r="D31" s="99">
        <v>36.146035642613136</v>
      </c>
      <c r="E31" s="99">
        <v>38.280341686002338</v>
      </c>
      <c r="F31" s="99">
        <v>38.029329255562004</v>
      </c>
      <c r="G31" s="99">
        <v>40.916519800305089</v>
      </c>
      <c r="H31" s="99">
        <v>42.976723558725233</v>
      </c>
      <c r="I31" s="99">
        <v>40.323051431625728</v>
      </c>
      <c r="J31" s="99">
        <v>44.4190997376529</v>
      </c>
      <c r="K31" s="99">
        <v>43.433699495087559</v>
      </c>
      <c r="L31" s="99">
        <v>34.3966162114898</v>
      </c>
      <c r="M31" s="99">
        <v>42.720321413862756</v>
      </c>
      <c r="N31" s="99">
        <v>42.073702748283537</v>
      </c>
      <c r="O31" s="99">
        <v>40.181563073562366</v>
      </c>
      <c r="P31" s="99">
        <v>43.81527328583185</v>
      </c>
      <c r="Q31" s="99">
        <v>36.099259835403956</v>
      </c>
      <c r="R31" s="99">
        <v>38.390429377293863</v>
      </c>
      <c r="S31" s="99">
        <v>40.316344837949458</v>
      </c>
      <c r="T31" s="99">
        <v>34.166232171947719</v>
      </c>
      <c r="U31" s="99">
        <v>31.120043168891684</v>
      </c>
      <c r="V31" s="99">
        <v>31.577222520535358</v>
      </c>
      <c r="W31" s="99">
        <v>28.836155698228453</v>
      </c>
      <c r="X31" s="99">
        <v>25.723939464948739</v>
      </c>
      <c r="Y31" s="99">
        <v>31.507707780296929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32.695963419123032</v>
      </c>
      <c r="C35" s="102">
        <v>32.632823525814302</v>
      </c>
      <c r="D35" s="102">
        <v>33.630735791399431</v>
      </c>
      <c r="E35" s="102">
        <v>36.266476523374635</v>
      </c>
      <c r="F35" s="102">
        <v>32.020574585633547</v>
      </c>
      <c r="G35" s="102">
        <v>32.917155306604286</v>
      </c>
      <c r="H35" s="102">
        <v>37.039955270491795</v>
      </c>
      <c r="I35" s="102">
        <v>37.228427248687609</v>
      </c>
      <c r="J35" s="102">
        <v>51.072104361351613</v>
      </c>
      <c r="K35" s="102">
        <v>44.661201733559771</v>
      </c>
      <c r="L35" s="102">
        <v>42.643046644363245</v>
      </c>
      <c r="M35" s="102">
        <v>35.732078093840421</v>
      </c>
      <c r="N35" s="102">
        <v>36.716225965458236</v>
      </c>
      <c r="O35" s="102">
        <v>40.526694759638104</v>
      </c>
      <c r="P35" s="102">
        <v>34.913163368075246</v>
      </c>
      <c r="Q35" s="102">
        <v>41.683713639516249</v>
      </c>
      <c r="R35" s="102">
        <v>44.912553208833614</v>
      </c>
      <c r="S35" s="102">
        <v>33.451335895990162</v>
      </c>
      <c r="T35" s="102">
        <v>35.097390737998204</v>
      </c>
      <c r="U35" s="102">
        <v>32.357204251918667</v>
      </c>
      <c r="V35" s="102">
        <v>37.201201357300789</v>
      </c>
      <c r="W35" s="102">
        <v>38.05114500370837</v>
      </c>
      <c r="X35" s="102">
        <v>32.707418171188102</v>
      </c>
      <c r="Y35" s="102">
        <v>30.11655146222115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2782</v>
      </c>
    </row>
    <row r="39" spans="1:105" ht="12" customHeight="1" x14ac:dyDescent="0.25">
      <c r="A39" s="121" t="s">
        <v>54</v>
      </c>
      <c r="B39" s="123">
        <v>11.225818552465746</v>
      </c>
      <c r="C39" s="123">
        <v>11.23712208275802</v>
      </c>
      <c r="D39" s="123">
        <v>12.137495537615768</v>
      </c>
      <c r="E39" s="123">
        <v>12.753501663753699</v>
      </c>
      <c r="F39" s="123">
        <v>13.228536168248869</v>
      </c>
      <c r="G39" s="123">
        <v>13.544536251687019</v>
      </c>
      <c r="H39" s="123">
        <v>14.109636565082853</v>
      </c>
      <c r="I39" s="123">
        <v>12.705608182747934</v>
      </c>
      <c r="J39" s="123">
        <v>14.155944384621474</v>
      </c>
      <c r="K39" s="123">
        <v>12.885155021131988</v>
      </c>
      <c r="L39" s="123">
        <v>13.845014109175242</v>
      </c>
      <c r="M39" s="123">
        <v>12.627846131149317</v>
      </c>
      <c r="N39" s="123">
        <v>12.622973423809338</v>
      </c>
      <c r="O39" s="123">
        <v>12.590437183412233</v>
      </c>
      <c r="P39" s="123">
        <v>12.502480711773295</v>
      </c>
      <c r="Q39" s="123">
        <v>11.18831420238844</v>
      </c>
      <c r="R39" s="123">
        <v>11.647567411573471</v>
      </c>
      <c r="S39" s="123">
        <v>10.723597009257796</v>
      </c>
      <c r="T39" s="123">
        <v>9.7140763206164653</v>
      </c>
      <c r="U39" s="123">
        <v>8.7806165000520959</v>
      </c>
      <c r="V39" s="123">
        <v>9.7897481383353888</v>
      </c>
      <c r="W39" s="123">
        <v>9.6745109503275337</v>
      </c>
      <c r="X39" s="123">
        <v>9.2134267810724477</v>
      </c>
      <c r="Y39" s="123">
        <v>11.672496451939248</v>
      </c>
      <c r="DA39" s="130" t="s">
        <v>2783</v>
      </c>
    </row>
    <row r="40" spans="1:105" ht="12" customHeight="1" x14ac:dyDescent="0.25">
      <c r="A40" s="97" t="s">
        <v>50</v>
      </c>
      <c r="B40" s="99">
        <v>11.852192867823463</v>
      </c>
      <c r="C40" s="99">
        <v>11.805972673770137</v>
      </c>
      <c r="D40" s="99">
        <v>12.756413390757045</v>
      </c>
      <c r="E40" s="99">
        <v>13.330329626147245</v>
      </c>
      <c r="F40" s="99">
        <v>14.320759282030505</v>
      </c>
      <c r="G40" s="99">
        <v>14.90605158299047</v>
      </c>
      <c r="H40" s="99">
        <v>15.45886523061955</v>
      </c>
      <c r="I40" s="99">
        <v>14.163908106793142</v>
      </c>
      <c r="J40" s="99">
        <v>14.640658933951464</v>
      </c>
      <c r="K40" s="99">
        <v>13.567267407006044</v>
      </c>
      <c r="L40" s="99">
        <v>13.581475410464268</v>
      </c>
      <c r="M40" s="99">
        <v>14.055219629767</v>
      </c>
      <c r="N40" s="99">
        <v>14.083792293352866</v>
      </c>
      <c r="O40" s="99">
        <v>13.689213712360534</v>
      </c>
      <c r="P40" s="99">
        <v>14.774427113031793</v>
      </c>
      <c r="Q40" s="99">
        <v>11.765706291946744</v>
      </c>
      <c r="R40" s="99">
        <v>12.177223395733012</v>
      </c>
      <c r="S40" s="99">
        <v>13.758121315702796</v>
      </c>
      <c r="T40" s="99">
        <v>11.571313596020651</v>
      </c>
      <c r="U40" s="99">
        <v>10.728794097841332</v>
      </c>
      <c r="V40" s="99">
        <v>10.949956417603804</v>
      </c>
      <c r="W40" s="99">
        <v>10.589288655792776</v>
      </c>
      <c r="X40" s="99">
        <v>10.058735553812399</v>
      </c>
      <c r="Y40" s="99">
        <v>13.416716872942738</v>
      </c>
      <c r="DA40" s="63" t="s">
        <v>2784</v>
      </c>
    </row>
    <row r="41" spans="1:105" ht="12" customHeight="1" x14ac:dyDescent="0.25">
      <c r="A41" s="109" t="s">
        <v>120</v>
      </c>
      <c r="B41" s="110">
        <v>8.6186161831288555</v>
      </c>
      <c r="C41" s="110">
        <v>9.2047621190265083</v>
      </c>
      <c r="D41" s="110">
        <v>10.359009800087223</v>
      </c>
      <c r="E41" s="110">
        <v>11.305273452121506</v>
      </c>
      <c r="F41" s="110">
        <v>10.694136497821331</v>
      </c>
      <c r="G41" s="110">
        <v>10.693863526770409</v>
      </c>
      <c r="H41" s="110">
        <v>11.719851691304912</v>
      </c>
      <c r="I41" s="110">
        <v>10.527985115575305</v>
      </c>
      <c r="J41" s="110">
        <v>13.506796697984717</v>
      </c>
      <c r="K41" s="110">
        <v>12.020477261391644</v>
      </c>
      <c r="L41" s="110">
        <v>14.230116269597993</v>
      </c>
      <c r="M41" s="110">
        <v>10.614317536020254</v>
      </c>
      <c r="N41" s="110">
        <v>10.517895975903023</v>
      </c>
      <c r="O41" s="110">
        <v>10.995259075395918</v>
      </c>
      <c r="P41" s="110">
        <v>9.2930256457691947</v>
      </c>
      <c r="Q41" s="110">
        <v>10.43042952981032</v>
      </c>
      <c r="R41" s="110">
        <v>10.997723449787745</v>
      </c>
      <c r="S41" s="110">
        <v>7.4110278216535397</v>
      </c>
      <c r="T41" s="110">
        <v>7.7541776882803921</v>
      </c>
      <c r="U41" s="110">
        <v>6.9839989098704489</v>
      </c>
      <c r="V41" s="110">
        <v>8.5229901191341551</v>
      </c>
      <c r="W41" s="110">
        <v>8.5776447916417187</v>
      </c>
      <c r="X41" s="110">
        <v>8.0123942286017567</v>
      </c>
      <c r="Y41" s="110">
        <v>8.1620078798914939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306.98926998106629</v>
      </c>
      <c r="C43" s="118">
        <f t="shared" si="14"/>
        <v>346.62995220654028</v>
      </c>
      <c r="D43" s="118">
        <f t="shared" si="14"/>
        <v>361.33450902443673</v>
      </c>
      <c r="E43" s="118">
        <f t="shared" si="14"/>
        <v>322.70361221819303</v>
      </c>
      <c r="F43" s="118">
        <f t="shared" si="14"/>
        <v>306.78023066947151</v>
      </c>
      <c r="G43" s="118">
        <f t="shared" si="14"/>
        <v>358.11592764738589</v>
      </c>
      <c r="H43" s="118">
        <f t="shared" si="14"/>
        <v>360.54058916821208</v>
      </c>
      <c r="I43" s="118">
        <f t="shared" si="14"/>
        <v>288.03171906059112</v>
      </c>
      <c r="J43" s="118">
        <f t="shared" si="14"/>
        <v>214.12325756649838</v>
      </c>
      <c r="K43" s="118">
        <f t="shared" si="14"/>
        <v>371.22389767396044</v>
      </c>
      <c r="L43" s="118">
        <f t="shared" si="14"/>
        <v>348.25819340101663</v>
      </c>
      <c r="M43" s="118">
        <f t="shared" si="14"/>
        <v>310.49865644367134</v>
      </c>
      <c r="N43" s="118">
        <f t="shared" si="14"/>
        <v>303.11647762291875</v>
      </c>
      <c r="O43" s="118">
        <f t="shared" si="14"/>
        <v>292.80038713556803</v>
      </c>
      <c r="P43" s="118">
        <f t="shared" si="14"/>
        <v>281.31529092710815</v>
      </c>
      <c r="Q43" s="118">
        <f t="shared" si="14"/>
        <v>257.3151407577875</v>
      </c>
      <c r="R43" s="118">
        <f t="shared" ref="R43:V43" si="15">R44+R47+R49+R58</f>
        <v>261.88393618128532</v>
      </c>
      <c r="S43" s="118">
        <f t="shared" si="15"/>
        <v>265.24163442653622</v>
      </c>
      <c r="T43" s="118">
        <f t="shared" si="15"/>
        <v>269.59318756529029</v>
      </c>
      <c r="U43" s="118">
        <f t="shared" si="15"/>
        <v>258.88540370153117</v>
      </c>
      <c r="V43" s="118">
        <f t="shared" si="15"/>
        <v>255.25782531104616</v>
      </c>
      <c r="W43" s="118">
        <f t="shared" ref="W43:Y43" si="16">W44+W47+W49+W58</f>
        <v>240.35960186359424</v>
      </c>
      <c r="X43" s="118">
        <f t="shared" si="16"/>
        <v>233.31766676620006</v>
      </c>
      <c r="Y43" s="118">
        <f t="shared" si="16"/>
        <v>221.20156261507321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254.78483765839957</v>
      </c>
      <c r="C44" s="123">
        <f t="shared" si="17"/>
        <v>292.58858105761215</v>
      </c>
      <c r="D44" s="123">
        <f t="shared" si="17"/>
        <v>303.69834931265427</v>
      </c>
      <c r="E44" s="123">
        <f t="shared" si="17"/>
        <v>270.52089810421671</v>
      </c>
      <c r="F44" s="123">
        <f t="shared" si="17"/>
        <v>256.66669317143544</v>
      </c>
      <c r="G44" s="123">
        <f t="shared" si="17"/>
        <v>299.55148910834509</v>
      </c>
      <c r="H44" s="123">
        <f t="shared" si="17"/>
        <v>299.29506254765784</v>
      </c>
      <c r="I44" s="123">
        <f t="shared" si="17"/>
        <v>236.95360555020395</v>
      </c>
      <c r="J44" s="123">
        <f t="shared" si="17"/>
        <v>166.22398039912537</v>
      </c>
      <c r="K44" s="123">
        <f t="shared" si="17"/>
        <v>306.68701366061424</v>
      </c>
      <c r="L44" s="123">
        <f t="shared" si="17"/>
        <v>279.17120224711709</v>
      </c>
      <c r="M44" s="123">
        <f t="shared" si="17"/>
        <v>249.24130869593171</v>
      </c>
      <c r="N44" s="123">
        <f t="shared" si="17"/>
        <v>243.37419840850862</v>
      </c>
      <c r="O44" s="123">
        <f t="shared" si="17"/>
        <v>232.87620451154601</v>
      </c>
      <c r="P44" s="123">
        <f t="shared" si="17"/>
        <v>224.74689773945562</v>
      </c>
      <c r="Q44" s="123">
        <f t="shared" si="17"/>
        <v>202.27598286164337</v>
      </c>
      <c r="R44" s="123">
        <f t="shared" ref="R44:V44" si="18">SUM(R45:R46)</f>
        <v>204.79431109423697</v>
      </c>
      <c r="S44" s="123">
        <f t="shared" si="18"/>
        <v>213.05527330325367</v>
      </c>
      <c r="T44" s="123">
        <f t="shared" si="18"/>
        <v>217.60091259889111</v>
      </c>
      <c r="U44" s="123">
        <f t="shared" si="18"/>
        <v>209.02967409009761</v>
      </c>
      <c r="V44" s="123">
        <f t="shared" si="18"/>
        <v>202.00589994922441</v>
      </c>
      <c r="W44" s="123">
        <f t="shared" ref="W44:Y44" si="19">SUM(W45:W46)</f>
        <v>190.5189590541024</v>
      </c>
      <c r="X44" s="123">
        <f t="shared" si="19"/>
        <v>186.71470126430521</v>
      </c>
      <c r="Y44" s="123">
        <f t="shared" si="19"/>
        <v>175.42053851574715</v>
      </c>
      <c r="DA44" s="130" t="s">
        <v>2787</v>
      </c>
    </row>
    <row r="45" spans="1:105" ht="12" customHeight="1" x14ac:dyDescent="0.25">
      <c r="A45" s="97" t="s">
        <v>211</v>
      </c>
      <c r="B45" s="99">
        <v>252.24739823305367</v>
      </c>
      <c r="C45" s="99">
        <v>289.69420488447065</v>
      </c>
      <c r="D45" s="99">
        <v>300.77400448611178</v>
      </c>
      <c r="E45" s="99">
        <v>267.94633041412641</v>
      </c>
      <c r="F45" s="99">
        <v>254.24879107675997</v>
      </c>
      <c r="G45" s="99">
        <v>296.70320941056241</v>
      </c>
      <c r="H45" s="99">
        <v>296.44560150955903</v>
      </c>
      <c r="I45" s="99">
        <v>234.68444703853115</v>
      </c>
      <c r="J45" s="99">
        <v>164.59842873019343</v>
      </c>
      <c r="K45" s="99">
        <v>303.62293286295989</v>
      </c>
      <c r="L45" s="99">
        <v>276.45745019983184</v>
      </c>
      <c r="M45" s="99">
        <v>246.78218857589096</v>
      </c>
      <c r="N45" s="99">
        <v>240.9724808321034</v>
      </c>
      <c r="O45" s="99">
        <v>230.57478462839856</v>
      </c>
      <c r="P45" s="99">
        <v>222.52896157940793</v>
      </c>
      <c r="Q45" s="99">
        <v>200.26768119235072</v>
      </c>
      <c r="R45" s="99">
        <v>202.7534910937554</v>
      </c>
      <c r="S45" s="99">
        <v>210.91853336780059</v>
      </c>
      <c r="T45" s="99">
        <v>215.38651054998653</v>
      </c>
      <c r="U45" s="99">
        <v>206.86594715656418</v>
      </c>
      <c r="V45" s="99">
        <v>199.87804687839443</v>
      </c>
      <c r="W45" s="99">
        <v>188.47839358390834</v>
      </c>
      <c r="X45" s="99">
        <v>184.66378176944468</v>
      </c>
      <c r="Y45" s="99">
        <v>173.41339558578437</v>
      </c>
      <c r="DA45" s="63" t="s">
        <v>2788</v>
      </c>
    </row>
    <row r="46" spans="1:105" ht="12" customHeight="1" x14ac:dyDescent="0.25">
      <c r="A46" s="97" t="s">
        <v>53</v>
      </c>
      <c r="B46" s="99">
        <v>2.5374394253458958</v>
      </c>
      <c r="C46" s="99">
        <v>2.8943761731414797</v>
      </c>
      <c r="D46" s="99">
        <v>2.9243448265425154</v>
      </c>
      <c r="E46" s="99">
        <v>2.5745676900903112</v>
      </c>
      <c r="F46" s="99">
        <v>2.4179020946754473</v>
      </c>
      <c r="G46" s="99">
        <v>2.8482796977826954</v>
      </c>
      <c r="H46" s="99">
        <v>2.8494610380988363</v>
      </c>
      <c r="I46" s="99">
        <v>2.2691585116728121</v>
      </c>
      <c r="J46" s="99">
        <v>1.6255516689319354</v>
      </c>
      <c r="K46" s="99">
        <v>3.064080797654352</v>
      </c>
      <c r="L46" s="99">
        <v>2.7137520472852756</v>
      </c>
      <c r="M46" s="99">
        <v>2.459120120040764</v>
      </c>
      <c r="N46" s="99">
        <v>2.4017175764052094</v>
      </c>
      <c r="O46" s="99">
        <v>2.3014198831474437</v>
      </c>
      <c r="P46" s="99">
        <v>2.2179361600476959</v>
      </c>
      <c r="Q46" s="99">
        <v>2.0083016692926501</v>
      </c>
      <c r="R46" s="99">
        <v>2.0408200004815646</v>
      </c>
      <c r="S46" s="99">
        <v>2.1367399354530741</v>
      </c>
      <c r="T46" s="99">
        <v>2.2144020489046006</v>
      </c>
      <c r="U46" s="99">
        <v>2.163726933533447</v>
      </c>
      <c r="V46" s="99">
        <v>2.1278530708299739</v>
      </c>
      <c r="W46" s="99">
        <v>2.0405654701940539</v>
      </c>
      <c r="X46" s="99">
        <v>2.0509194948605183</v>
      </c>
      <c r="Y46" s="99">
        <v>2.0071429299627779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1.7887098674518852E-4</v>
      </c>
      <c r="H47" s="123">
        <f t="shared" si="20"/>
        <v>1.5894743525968803E-3</v>
      </c>
      <c r="I47" s="123">
        <f t="shared" si="20"/>
        <v>2.3731804247823568E-3</v>
      </c>
      <c r="J47" s="123">
        <f t="shared" si="20"/>
        <v>3.5525905541371533E-3</v>
      </c>
      <c r="K47" s="123">
        <f t="shared" si="20"/>
        <v>4.3037788824156912E-3</v>
      </c>
      <c r="L47" s="123">
        <f t="shared" si="20"/>
        <v>1.2193858473058879E-2</v>
      </c>
      <c r="M47" s="123">
        <f t="shared" si="20"/>
        <v>6.9223192197812866E-3</v>
      </c>
      <c r="N47" s="123">
        <f t="shared" si="20"/>
        <v>7.9190175280046508E-3</v>
      </c>
      <c r="O47" s="123">
        <f t="shared" si="20"/>
        <v>7.1371457052990207E-3</v>
      </c>
      <c r="P47" s="123">
        <f t="shared" si="20"/>
        <v>9.4885019963497526E-3</v>
      </c>
      <c r="Q47" s="123">
        <f t="shared" si="20"/>
        <v>6.914971991710931E-3</v>
      </c>
      <c r="R47" s="123">
        <f t="shared" si="20"/>
        <v>7.2491077928704016E-3</v>
      </c>
      <c r="S47" s="123">
        <f t="shared" si="20"/>
        <v>7.4106231559496957E-3</v>
      </c>
      <c r="T47" s="123">
        <f t="shared" si="20"/>
        <v>9.6025304745893641E-3</v>
      </c>
      <c r="U47" s="123">
        <f t="shared" si="20"/>
        <v>7.1186746276347759E-3</v>
      </c>
      <c r="V47" s="123">
        <f t="shared" si="20"/>
        <v>7.9874265003208513E-3</v>
      </c>
      <c r="W47" s="123">
        <f t="shared" si="20"/>
        <v>1.4947056715391116E-2</v>
      </c>
      <c r="X47" s="123">
        <f t="shared" si="20"/>
        <v>1.695980424029989E-2</v>
      </c>
      <c r="Y47" s="123">
        <f t="shared" si="20"/>
        <v>1.7680689807298838E-2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1.7887098674518852E-4</v>
      </c>
      <c r="H48" s="99">
        <f>RES_hhdet_fech!H48/RES_summary!H$19</f>
        <v>1.5894743525968803E-3</v>
      </c>
      <c r="I48" s="99">
        <f>RES_hhdet_fech!I48/RES_summary!I$19</f>
        <v>2.3731804247823568E-3</v>
      </c>
      <c r="J48" s="99">
        <f>RES_hhdet_fech!J48/RES_summary!J$19</f>
        <v>3.5525905541371533E-3</v>
      </c>
      <c r="K48" s="99">
        <f>RES_hhdet_fech!K48/RES_summary!K$19</f>
        <v>4.3037788824156912E-3</v>
      </c>
      <c r="L48" s="99">
        <f>RES_hhdet_fech!L48/RES_summary!L$19</f>
        <v>1.2193858473058879E-2</v>
      </c>
      <c r="M48" s="99">
        <f>RES_hhdet_fech!M48/RES_summary!M$19</f>
        <v>6.9223192197812866E-3</v>
      </c>
      <c r="N48" s="99">
        <f>RES_hhdet_fech!N48/RES_summary!N$19</f>
        <v>7.9190175280046508E-3</v>
      </c>
      <c r="O48" s="99">
        <f>RES_hhdet_fech!O48/RES_summary!O$19</f>
        <v>7.1371457052990207E-3</v>
      </c>
      <c r="P48" s="99">
        <f>RES_hhdet_fech!P48/RES_summary!P$19</f>
        <v>9.4885019963497526E-3</v>
      </c>
      <c r="Q48" s="99">
        <f>RES_hhdet_fech!Q48/RES_summary!Q$19</f>
        <v>6.914971991710931E-3</v>
      </c>
      <c r="R48" s="99">
        <f>RES_hhdet_fech!R48/RES_summary!R$19</f>
        <v>7.2491077928704016E-3</v>
      </c>
      <c r="S48" s="99">
        <f>RES_hhdet_fech!S48/RES_summary!S$19</f>
        <v>7.4106231559496957E-3</v>
      </c>
      <c r="T48" s="99">
        <f>RES_hhdet_fech!T48/RES_summary!T$19</f>
        <v>9.6025304745893641E-3</v>
      </c>
      <c r="U48" s="99">
        <f>RES_hhdet_fech!U48/RES_summary!U$19</f>
        <v>7.1186746276347759E-3</v>
      </c>
      <c r="V48" s="99">
        <f>RES_hhdet_fech!V48/RES_summary!V$19</f>
        <v>7.9874265003208513E-3</v>
      </c>
      <c r="W48" s="99">
        <f>RES_hhdet_fech!W48/RES_summary!W$19</f>
        <v>1.4947056715391116E-2</v>
      </c>
      <c r="X48" s="99">
        <f>RES_hhdet_fech!X48/RES_summary!X$19</f>
        <v>1.695980424029989E-2</v>
      </c>
      <c r="Y48" s="99">
        <f>RES_hhdet_fech!Y48/RES_summary!Y$19</f>
        <v>1.7680689807298838E-2</v>
      </c>
      <c r="DA48" s="63" t="s">
        <v>2791</v>
      </c>
    </row>
    <row r="49" spans="1:105" ht="12" customHeight="1" x14ac:dyDescent="0.25">
      <c r="A49" s="121" t="s">
        <v>55</v>
      </c>
      <c r="B49" s="123">
        <v>40.979331503194338</v>
      </c>
      <c r="C49" s="123">
        <v>42.823217975624409</v>
      </c>
      <c r="D49" s="123">
        <v>45.486768285146546</v>
      </c>
      <c r="E49" s="123">
        <v>39.411799755584219</v>
      </c>
      <c r="F49" s="123">
        <v>36.865765287056171</v>
      </c>
      <c r="G49" s="123">
        <v>45.010358206344307</v>
      </c>
      <c r="H49" s="123">
        <v>47.151268405478433</v>
      </c>
      <c r="I49" s="123">
        <v>38.580839950859612</v>
      </c>
      <c r="J49" s="123">
        <v>33.917349847313417</v>
      </c>
      <c r="K49" s="123">
        <v>51.820619958666001</v>
      </c>
      <c r="L49" s="123">
        <v>55.245452096527501</v>
      </c>
      <c r="M49" s="123">
        <v>48.672085655787029</v>
      </c>
      <c r="N49" s="123">
        <v>47.137247275663519</v>
      </c>
      <c r="O49" s="123">
        <v>47.324139825526458</v>
      </c>
      <c r="P49" s="123">
        <v>44.077068619132604</v>
      </c>
      <c r="Q49" s="123">
        <v>43.880334987713816</v>
      </c>
      <c r="R49" s="123">
        <v>45.508102121236014</v>
      </c>
      <c r="S49" s="123">
        <v>41.807741174076767</v>
      </c>
      <c r="T49" s="123">
        <v>42.456189852137669</v>
      </c>
      <c r="U49" s="123">
        <v>41.147855285717313</v>
      </c>
      <c r="V49" s="123">
        <v>43.495718629432055</v>
      </c>
      <c r="W49" s="123">
        <v>40.143458624123902</v>
      </c>
      <c r="X49" s="123">
        <v>37.367282472756983</v>
      </c>
      <c r="Y49" s="123">
        <v>34.251296789662447</v>
      </c>
      <c r="DA49" s="130" t="s">
        <v>2792</v>
      </c>
    </row>
    <row r="50" spans="1:105" ht="12" customHeight="1" x14ac:dyDescent="0.25">
      <c r="A50" s="97" t="s">
        <v>138</v>
      </c>
      <c r="B50" s="99">
        <v>41.278239263472479</v>
      </c>
      <c r="C50" s="99">
        <v>43.190481620251454</v>
      </c>
      <c r="D50" s="99">
        <v>45.906040014346125</v>
      </c>
      <c r="E50" s="99">
        <v>39.519465990007369</v>
      </c>
      <c r="F50" s="99">
        <v>37.033956393164296</v>
      </c>
      <c r="G50" s="99">
        <v>45.428022379467237</v>
      </c>
      <c r="H50" s="99">
        <v>47.500937404001604</v>
      </c>
      <c r="I50" s="99">
        <v>38.632997013765923</v>
      </c>
      <c r="J50" s="99">
        <v>32.274789327310756</v>
      </c>
      <c r="K50" s="99">
        <v>52.091671191550773</v>
      </c>
      <c r="L50" s="99">
        <v>55.713404599276778</v>
      </c>
      <c r="M50" s="99">
        <v>49.120297240308403</v>
      </c>
      <c r="N50" s="99">
        <v>47.477462038356109</v>
      </c>
      <c r="O50" s="99">
        <v>47.520215382088573</v>
      </c>
      <c r="P50" s="99">
        <v>44.365804818056326</v>
      </c>
      <c r="Q50" s="99">
        <v>43.973876280670893</v>
      </c>
      <c r="R50" s="99">
        <v>45.603683979889638</v>
      </c>
      <c r="S50" s="99">
        <v>42.119955560494802</v>
      </c>
      <c r="T50" s="99">
        <v>42.728080203709062</v>
      </c>
      <c r="U50" s="99">
        <v>41.664309454673422</v>
      </c>
      <c r="V50" s="99">
        <v>43.839544889221152</v>
      </c>
      <c r="W50" s="99">
        <v>40.221273714485143</v>
      </c>
      <c r="X50" s="99">
        <v>37.477916067379887</v>
      </c>
      <c r="Y50" s="99">
        <v>34.326998029595231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32.695963419123032</v>
      </c>
      <c r="C54" s="102">
        <v>32.605127240667422</v>
      </c>
      <c r="D54" s="102">
        <v>33.668546418333456</v>
      </c>
      <c r="E54" s="102">
        <v>36.32919191263273</v>
      </c>
      <c r="F54" s="102">
        <v>32.02764300041467</v>
      </c>
      <c r="G54" s="102">
        <v>32.848789609785896</v>
      </c>
      <c r="H54" s="102">
        <v>36.897225023786518</v>
      </c>
      <c r="I54" s="102">
        <v>37.027981941603571</v>
      </c>
      <c r="J54" s="102">
        <v>50.406785119360869</v>
      </c>
      <c r="K54" s="102">
        <v>44.069282352478119</v>
      </c>
      <c r="L54" s="102">
        <v>42.139554760908162</v>
      </c>
      <c r="M54" s="102">
        <v>35.52285902536881</v>
      </c>
      <c r="N54" s="102">
        <v>36.901076891349682</v>
      </c>
      <c r="O54" s="102">
        <v>41.256532787758289</v>
      </c>
      <c r="P54" s="102">
        <v>35.13073690660174</v>
      </c>
      <c r="Q54" s="102">
        <v>40.943671307772142</v>
      </c>
      <c r="R54" s="102">
        <v>42.477782643108753</v>
      </c>
      <c r="S54" s="102">
        <v>31.73037415029712</v>
      </c>
      <c r="T54" s="102">
        <v>33.418734080854513</v>
      </c>
      <c r="U54" s="102">
        <v>30.830988196072635</v>
      </c>
      <c r="V54" s="102">
        <v>36.529758857404261</v>
      </c>
      <c r="W54" s="102">
        <v>37.894584867538875</v>
      </c>
      <c r="X54" s="102">
        <v>32.976250165749356</v>
      </c>
      <c r="Y54" s="102">
        <v>31.04075519562813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2800</v>
      </c>
    </row>
    <row r="58" spans="1:105" ht="12" customHeight="1" x14ac:dyDescent="0.25">
      <c r="A58" s="121" t="s">
        <v>54</v>
      </c>
      <c r="B58" s="123">
        <v>11.2251008194724</v>
      </c>
      <c r="C58" s="123">
        <v>11.218153173303726</v>
      </c>
      <c r="D58" s="123">
        <v>12.14939142663593</v>
      </c>
      <c r="E58" s="123">
        <v>12.770914358392076</v>
      </c>
      <c r="F58" s="123">
        <v>13.247772210979905</v>
      </c>
      <c r="G58" s="123">
        <v>13.553901461709756</v>
      </c>
      <c r="H58" s="123">
        <v>14.092668740723184</v>
      </c>
      <c r="I58" s="123">
        <v>12.49490037910275</v>
      </c>
      <c r="J58" s="123">
        <v>13.978374729505473</v>
      </c>
      <c r="K58" s="123">
        <v>12.711960275797816</v>
      </c>
      <c r="L58" s="123">
        <v>13.829345198898999</v>
      </c>
      <c r="M58" s="123">
        <v>12.578339772732818</v>
      </c>
      <c r="N58" s="123">
        <v>12.597112921218645</v>
      </c>
      <c r="O58" s="123">
        <v>12.59290565279024</v>
      </c>
      <c r="P58" s="123">
        <v>12.481836066523597</v>
      </c>
      <c r="Q58" s="123">
        <v>11.151907936438635</v>
      </c>
      <c r="R58" s="123">
        <v>11.574273858019449</v>
      </c>
      <c r="S58" s="123">
        <v>10.371209326049851</v>
      </c>
      <c r="T58" s="123">
        <v>9.5264825837869438</v>
      </c>
      <c r="U58" s="123">
        <v>8.7007556510886488</v>
      </c>
      <c r="V58" s="123">
        <v>9.7482193058894016</v>
      </c>
      <c r="W58" s="123">
        <v>9.6822371286525666</v>
      </c>
      <c r="X58" s="123">
        <v>9.2187232248975821</v>
      </c>
      <c r="Y58" s="123">
        <v>11.512046619856322</v>
      </c>
      <c r="DA58" s="130" t="s">
        <v>2801</v>
      </c>
    </row>
    <row r="59" spans="1:105" ht="12" customHeight="1" x14ac:dyDescent="0.25">
      <c r="A59" s="97" t="s">
        <v>50</v>
      </c>
      <c r="B59" s="99">
        <v>11.852192867823463</v>
      </c>
      <c r="C59" s="99">
        <v>11.802587653286665</v>
      </c>
      <c r="D59" s="99">
        <v>12.756942483396829</v>
      </c>
      <c r="E59" s="99">
        <v>13.332899024362639</v>
      </c>
      <c r="F59" s="99">
        <v>14.318087023248648</v>
      </c>
      <c r="G59" s="99">
        <v>14.897014741929684</v>
      </c>
      <c r="H59" s="99">
        <v>15.450646400529635</v>
      </c>
      <c r="I59" s="99">
        <v>14.156958376223436</v>
      </c>
      <c r="J59" s="99">
        <v>14.628644955585422</v>
      </c>
      <c r="K59" s="99">
        <v>13.54722522860912</v>
      </c>
      <c r="L59" s="99">
        <v>13.562962614950898</v>
      </c>
      <c r="M59" s="99">
        <v>14.043856896901104</v>
      </c>
      <c r="N59" s="99">
        <v>14.082062557457435</v>
      </c>
      <c r="O59" s="99">
        <v>13.692907492450436</v>
      </c>
      <c r="P59" s="99">
        <v>14.77801266019407</v>
      </c>
      <c r="Q59" s="99">
        <v>11.766307727090274</v>
      </c>
      <c r="R59" s="99">
        <v>12.169066448500963</v>
      </c>
      <c r="S59" s="99">
        <v>13.723922814874761</v>
      </c>
      <c r="T59" s="99">
        <v>11.52737732479442</v>
      </c>
      <c r="U59" s="99">
        <v>10.703167678352676</v>
      </c>
      <c r="V59" s="99">
        <v>10.984174174190066</v>
      </c>
      <c r="W59" s="99">
        <v>10.642430340485747</v>
      </c>
      <c r="X59" s="99">
        <v>10.105739469732445</v>
      </c>
      <c r="Y59" s="99">
        <v>13.458162760121573</v>
      </c>
      <c r="DA59" s="63" t="s">
        <v>2802</v>
      </c>
    </row>
    <row r="60" spans="1:105" ht="12" customHeight="1" x14ac:dyDescent="0.25">
      <c r="A60" s="109" t="s">
        <v>120</v>
      </c>
      <c r="B60" s="110">
        <v>8.6186161831288519</v>
      </c>
      <c r="C60" s="110">
        <v>9.1977370672458818</v>
      </c>
      <c r="D60" s="110">
        <v>10.362627348313795</v>
      </c>
      <c r="E60" s="110">
        <v>11.311431793035693</v>
      </c>
      <c r="F60" s="110">
        <v>10.693287525698501</v>
      </c>
      <c r="G60" s="110">
        <v>10.685096957176377</v>
      </c>
      <c r="H60" s="110">
        <v>11.706948897472294</v>
      </c>
      <c r="I60" s="110">
        <v>10.506302508719353</v>
      </c>
      <c r="J60" s="110">
        <v>13.462482736171841</v>
      </c>
      <c r="K60" s="110">
        <v>11.974863913057956</v>
      </c>
      <c r="L60" s="110">
        <v>14.185237065428936</v>
      </c>
      <c r="M60" s="110">
        <v>10.596088092838402</v>
      </c>
      <c r="N60" s="110">
        <v>10.526622326722185</v>
      </c>
      <c r="O60" s="110">
        <v>11.028783881758336</v>
      </c>
      <c r="P60" s="110">
        <v>9.3117355649947431</v>
      </c>
      <c r="Q60" s="110">
        <v>10.414027368873915</v>
      </c>
      <c r="R60" s="110">
        <v>10.929360460033665</v>
      </c>
      <c r="S60" s="110">
        <v>7.32208267722668</v>
      </c>
      <c r="T60" s="110">
        <v>7.6622312831090156</v>
      </c>
      <c r="U60" s="110">
        <v>6.9550033210378057</v>
      </c>
      <c r="V60" s="110">
        <v>8.5722213174274682</v>
      </c>
      <c r="W60" s="110">
        <v>8.6971114972450145</v>
      </c>
      <c r="X60" s="110">
        <v>8.149430415113466</v>
      </c>
      <c r="Y60" s="110">
        <v>8.2856196368927346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284.69096146441785</v>
      </c>
      <c r="C62" s="118">
        <f t="shared" si="21"/>
        <v>308.33532478477133</v>
      </c>
      <c r="D62" s="118">
        <f t="shared" si="21"/>
        <v>310.1405494511996</v>
      </c>
      <c r="E62" s="118">
        <f t="shared" si="21"/>
        <v>319.19755281305135</v>
      </c>
      <c r="F62" s="118">
        <f t="shared" si="21"/>
        <v>318.03085148659812</v>
      </c>
      <c r="G62" s="118">
        <f t="shared" si="21"/>
        <v>317.99628763023088</v>
      </c>
      <c r="H62" s="118">
        <f t="shared" si="21"/>
        <v>312.50706307104537</v>
      </c>
      <c r="I62" s="118">
        <f t="shared" si="21"/>
        <v>320.77046354598286</v>
      </c>
      <c r="J62" s="118">
        <f t="shared" si="21"/>
        <v>318.17483958728377</v>
      </c>
      <c r="K62" s="118">
        <f t="shared" si="21"/>
        <v>284.73793514391394</v>
      </c>
      <c r="L62" s="118">
        <f t="shared" si="21"/>
        <v>338.72969973813105</v>
      </c>
      <c r="M62" s="118">
        <f t="shared" si="21"/>
        <v>289.65206910513547</v>
      </c>
      <c r="N62" s="118">
        <f t="shared" si="21"/>
        <v>287.44161281996497</v>
      </c>
      <c r="O62" s="118">
        <f t="shared" si="21"/>
        <v>271.55755432634186</v>
      </c>
      <c r="P62" s="118">
        <f t="shared" si="21"/>
        <v>259.56807354829573</v>
      </c>
      <c r="Q62" s="118">
        <f t="shared" si="21"/>
        <v>236.77113538014279</v>
      </c>
      <c r="R62" s="118">
        <f t="shared" ref="R62:V62" si="22">R63+R66+R68+R77</f>
        <v>242.19918986097298</v>
      </c>
      <c r="S62" s="118">
        <f t="shared" si="22"/>
        <v>240.28788435512067</v>
      </c>
      <c r="T62" s="118">
        <f t="shared" si="22"/>
        <v>245.77043430593869</v>
      </c>
      <c r="U62" s="118">
        <f t="shared" si="22"/>
        <v>223.36702230310976</v>
      </c>
      <c r="V62" s="118">
        <f t="shared" si="22"/>
        <v>216.49569796974316</v>
      </c>
      <c r="W62" s="118">
        <f t="shared" ref="W62:Y62" si="23">W63+W66+W68+W77</f>
        <v>231.23296420604854</v>
      </c>
      <c r="X62" s="118">
        <f t="shared" si="23"/>
        <v>214.58274055176787</v>
      </c>
      <c r="Y62" s="118">
        <f t="shared" si="23"/>
        <v>184.56670866313181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233.34020963592747</v>
      </c>
      <c r="C63" s="123">
        <f t="shared" si="24"/>
        <v>257.078257100212</v>
      </c>
      <c r="D63" s="123">
        <f t="shared" si="24"/>
        <v>256.84568650438456</v>
      </c>
      <c r="E63" s="123">
        <f t="shared" si="24"/>
        <v>265.23719097496155</v>
      </c>
      <c r="F63" s="123">
        <f t="shared" si="24"/>
        <v>264.02229155760358</v>
      </c>
      <c r="G63" s="123">
        <f t="shared" si="24"/>
        <v>263.16217655257833</v>
      </c>
      <c r="H63" s="123">
        <f t="shared" si="24"/>
        <v>256.8035051394067</v>
      </c>
      <c r="I63" s="123">
        <f t="shared" si="24"/>
        <v>263.73122618415863</v>
      </c>
      <c r="J63" s="123">
        <f t="shared" si="24"/>
        <v>256.88838115115863</v>
      </c>
      <c r="K63" s="123">
        <f t="shared" si="24"/>
        <v>233.33084714432729</v>
      </c>
      <c r="L63" s="123">
        <f t="shared" si="24"/>
        <v>271.02039859231394</v>
      </c>
      <c r="M63" s="123">
        <f t="shared" si="24"/>
        <v>232.73610667499298</v>
      </c>
      <c r="N63" s="123">
        <f t="shared" si="24"/>
        <v>231.05320384110095</v>
      </c>
      <c r="O63" s="123">
        <f t="shared" si="24"/>
        <v>216.15298188959193</v>
      </c>
      <c r="P63" s="123">
        <f t="shared" si="24"/>
        <v>207.45465524446058</v>
      </c>
      <c r="Q63" s="123">
        <f t="shared" si="24"/>
        <v>185.83138648508955</v>
      </c>
      <c r="R63" s="123">
        <f t="shared" ref="R63:V63" si="25">SUM(R64:R65)</f>
        <v>189.15376261756603</v>
      </c>
      <c r="S63" s="123">
        <f t="shared" si="25"/>
        <v>192.10927735377402</v>
      </c>
      <c r="T63" s="123">
        <f t="shared" si="25"/>
        <v>196.57029958636886</v>
      </c>
      <c r="U63" s="123">
        <f t="shared" si="25"/>
        <v>178.81999230514384</v>
      </c>
      <c r="V63" s="123">
        <f t="shared" si="25"/>
        <v>169.61289486301737</v>
      </c>
      <c r="W63" s="123">
        <f t="shared" ref="W63:Y63" si="26">SUM(W64:W65)</f>
        <v>181.60692606507081</v>
      </c>
      <c r="X63" s="123">
        <f t="shared" si="26"/>
        <v>168.78113393355414</v>
      </c>
      <c r="Y63" s="123">
        <f t="shared" si="26"/>
        <v>143.92167309208588</v>
      </c>
      <c r="DA63" s="130" t="s">
        <v>2805</v>
      </c>
    </row>
    <row r="64" spans="1:105" ht="12" customHeight="1" x14ac:dyDescent="0.25">
      <c r="A64" s="97" t="s">
        <v>212</v>
      </c>
      <c r="B64" s="99">
        <v>230.78021423748589</v>
      </c>
      <c r="C64" s="99">
        <v>254.2759692803906</v>
      </c>
      <c r="D64" s="99">
        <v>254.09297201824455</v>
      </c>
      <c r="E64" s="99">
        <v>262.4070190740693</v>
      </c>
      <c r="F64" s="99">
        <v>261.24088201557942</v>
      </c>
      <c r="G64" s="99">
        <v>260.39506740945922</v>
      </c>
      <c r="H64" s="99">
        <v>254.12300518345532</v>
      </c>
      <c r="I64" s="99">
        <v>261.00645736883678</v>
      </c>
      <c r="J64" s="99">
        <v>254.22427407830114</v>
      </c>
      <c r="K64" s="99">
        <v>230.896856303628</v>
      </c>
      <c r="L64" s="99">
        <v>268.27899620672036</v>
      </c>
      <c r="M64" s="99">
        <v>230.3406825733245</v>
      </c>
      <c r="N64" s="99">
        <v>228.65028925963509</v>
      </c>
      <c r="O64" s="99">
        <v>213.87988478255792</v>
      </c>
      <c r="P64" s="99">
        <v>205.25981600856463</v>
      </c>
      <c r="Q64" s="99">
        <v>183.83150560454172</v>
      </c>
      <c r="R64" s="99">
        <v>187.08194183716347</v>
      </c>
      <c r="S64" s="99">
        <v>189.96313464184234</v>
      </c>
      <c r="T64" s="99">
        <v>194.31461459585717</v>
      </c>
      <c r="U64" s="99">
        <v>176.71470444613578</v>
      </c>
      <c r="V64" s="99">
        <v>167.56227653731901</v>
      </c>
      <c r="W64" s="99">
        <v>179.37881167068159</v>
      </c>
      <c r="X64" s="99">
        <v>166.66742733811338</v>
      </c>
      <c r="Y64" s="99">
        <v>142.0665592119602</v>
      </c>
      <c r="DA64" s="63" t="s">
        <v>2806</v>
      </c>
    </row>
    <row r="65" spans="1:105" ht="12" customHeight="1" x14ac:dyDescent="0.25">
      <c r="A65" s="97" t="s">
        <v>53</v>
      </c>
      <c r="B65" s="99">
        <v>2.5599953984415671</v>
      </c>
      <c r="C65" s="99">
        <v>2.8022878198213999</v>
      </c>
      <c r="D65" s="99">
        <v>2.7527144861400079</v>
      </c>
      <c r="E65" s="99">
        <v>2.8301719008922479</v>
      </c>
      <c r="F65" s="99">
        <v>2.7814095420241416</v>
      </c>
      <c r="G65" s="99">
        <v>2.7671091431190908</v>
      </c>
      <c r="H65" s="99">
        <v>2.6804999559513814</v>
      </c>
      <c r="I65" s="99">
        <v>2.7247688153218661</v>
      </c>
      <c r="J65" s="99">
        <v>2.6641070728575174</v>
      </c>
      <c r="K65" s="99">
        <v>2.4339908406992907</v>
      </c>
      <c r="L65" s="99">
        <v>2.7414023855935752</v>
      </c>
      <c r="M65" s="99">
        <v>2.3954241016684845</v>
      </c>
      <c r="N65" s="99">
        <v>2.4029145814658603</v>
      </c>
      <c r="O65" s="99">
        <v>2.2730971070339971</v>
      </c>
      <c r="P65" s="99">
        <v>2.1948392358959601</v>
      </c>
      <c r="Q65" s="99">
        <v>1.999880880547847</v>
      </c>
      <c r="R65" s="99">
        <v>2.0718207804025752</v>
      </c>
      <c r="S65" s="99">
        <v>2.1461427119316858</v>
      </c>
      <c r="T65" s="99">
        <v>2.2556849905116856</v>
      </c>
      <c r="U65" s="99">
        <v>2.1052878590080701</v>
      </c>
      <c r="V65" s="99">
        <v>2.0506183256983599</v>
      </c>
      <c r="W65" s="99">
        <v>2.2281143943892272</v>
      </c>
      <c r="X65" s="99">
        <v>2.113706595440755</v>
      </c>
      <c r="Y65" s="99">
        <v>1.8551138801256726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1.1117156957486099E-4</v>
      </c>
      <c r="C66" s="123">
        <f t="shared" si="27"/>
        <v>1.3224335371770331E-4</v>
      </c>
      <c r="D66" s="123">
        <f t="shared" si="27"/>
        <v>1.6451651628040083E-4</v>
      </c>
      <c r="E66" s="123">
        <f t="shared" si="27"/>
        <v>2.6236211190158672E-4</v>
      </c>
      <c r="F66" s="123">
        <f t="shared" si="27"/>
        <v>3.8109819309455149E-4</v>
      </c>
      <c r="G66" s="123">
        <f t="shared" si="27"/>
        <v>5.8748527140158925E-4</v>
      </c>
      <c r="H66" s="123">
        <f t="shared" si="27"/>
        <v>1.9512267614182461E-3</v>
      </c>
      <c r="I66" s="123">
        <f t="shared" si="27"/>
        <v>2.2582406413041108E-3</v>
      </c>
      <c r="J66" s="123">
        <f t="shared" si="27"/>
        <v>3.0098205803130505E-3</v>
      </c>
      <c r="K66" s="123">
        <f t="shared" si="27"/>
        <v>3.3504946450601831E-3</v>
      </c>
      <c r="L66" s="123">
        <f t="shared" si="27"/>
        <v>8.8716806478308773E-3</v>
      </c>
      <c r="M66" s="123">
        <f t="shared" si="27"/>
        <v>4.6201576459738956E-3</v>
      </c>
      <c r="N66" s="123">
        <f t="shared" si="27"/>
        <v>5.1336851765740096E-3</v>
      </c>
      <c r="O66" s="123">
        <f t="shared" si="27"/>
        <v>4.6552312678647132E-3</v>
      </c>
      <c r="P66" s="123">
        <f t="shared" si="27"/>
        <v>6.7706154455279399E-3</v>
      </c>
      <c r="Q66" s="123">
        <f t="shared" si="27"/>
        <v>5.6956057148422464E-3</v>
      </c>
      <c r="R66" s="123">
        <f t="shared" si="27"/>
        <v>7.2288787473760024E-3</v>
      </c>
      <c r="S66" s="123">
        <f t="shared" si="27"/>
        <v>8.7457716956076906E-3</v>
      </c>
      <c r="T66" s="123">
        <f t="shared" si="27"/>
        <v>1.2748994610503103E-2</v>
      </c>
      <c r="U66" s="123">
        <f t="shared" si="27"/>
        <v>9.9266555739028588E-3</v>
      </c>
      <c r="V66" s="123">
        <f t="shared" si="27"/>
        <v>1.0845307736541453E-2</v>
      </c>
      <c r="W66" s="123">
        <f t="shared" si="27"/>
        <v>2.0022235145646834E-2</v>
      </c>
      <c r="X66" s="123">
        <f t="shared" si="27"/>
        <v>2.0101544754918401E-2</v>
      </c>
      <c r="Y66" s="123">
        <f t="shared" si="27"/>
        <v>2.160895068273095E-2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1.1117156957486099E-4</v>
      </c>
      <c r="C67" s="99">
        <f>RES_hhdet_fech!C67/RES_summary!C$19</f>
        <v>1.3224335371770331E-4</v>
      </c>
      <c r="D67" s="99">
        <f>RES_hhdet_fech!D67/RES_summary!D$19</f>
        <v>1.6451651628040083E-4</v>
      </c>
      <c r="E67" s="99">
        <f>RES_hhdet_fech!E67/RES_summary!E$19</f>
        <v>2.6236211190158672E-4</v>
      </c>
      <c r="F67" s="99">
        <f>RES_hhdet_fech!F67/RES_summary!F$19</f>
        <v>3.8109819309455149E-4</v>
      </c>
      <c r="G67" s="99">
        <f>RES_hhdet_fech!G67/RES_summary!G$19</f>
        <v>5.8748527140158925E-4</v>
      </c>
      <c r="H67" s="99">
        <f>RES_hhdet_fech!H67/RES_summary!H$19</f>
        <v>1.9512267614182461E-3</v>
      </c>
      <c r="I67" s="99">
        <f>RES_hhdet_fech!I67/RES_summary!I$19</f>
        <v>2.2582406413041108E-3</v>
      </c>
      <c r="J67" s="99">
        <f>RES_hhdet_fech!J67/RES_summary!J$19</f>
        <v>3.0098205803130505E-3</v>
      </c>
      <c r="K67" s="99">
        <f>RES_hhdet_fech!K67/RES_summary!K$19</f>
        <v>3.3504946450601831E-3</v>
      </c>
      <c r="L67" s="99">
        <f>RES_hhdet_fech!L67/RES_summary!L$19</f>
        <v>8.8716806478308773E-3</v>
      </c>
      <c r="M67" s="99">
        <f>RES_hhdet_fech!M67/RES_summary!M$19</f>
        <v>4.6201576459738956E-3</v>
      </c>
      <c r="N67" s="99">
        <f>RES_hhdet_fech!N67/RES_summary!N$19</f>
        <v>5.1336851765740096E-3</v>
      </c>
      <c r="O67" s="99">
        <f>RES_hhdet_fech!O67/RES_summary!O$19</f>
        <v>4.6552312678647132E-3</v>
      </c>
      <c r="P67" s="99">
        <f>RES_hhdet_fech!P67/RES_summary!P$19</f>
        <v>6.7706154455279399E-3</v>
      </c>
      <c r="Q67" s="99">
        <f>RES_hhdet_fech!Q67/RES_summary!Q$19</f>
        <v>5.6956057148422464E-3</v>
      </c>
      <c r="R67" s="99">
        <f>RES_hhdet_fech!R67/RES_summary!R$19</f>
        <v>7.2288787473760024E-3</v>
      </c>
      <c r="S67" s="99">
        <f>RES_hhdet_fech!S67/RES_summary!S$19</f>
        <v>8.7457716956076906E-3</v>
      </c>
      <c r="T67" s="99">
        <f>RES_hhdet_fech!T67/RES_summary!T$19</f>
        <v>1.2748994610503103E-2</v>
      </c>
      <c r="U67" s="99">
        <f>RES_hhdet_fech!U67/RES_summary!U$19</f>
        <v>9.9266555739028588E-3</v>
      </c>
      <c r="V67" s="99">
        <f>RES_hhdet_fech!V67/RES_summary!V$19</f>
        <v>1.0845307736541453E-2</v>
      </c>
      <c r="W67" s="99">
        <f>RES_hhdet_fech!W67/RES_summary!W$19</f>
        <v>2.0022235145646834E-2</v>
      </c>
      <c r="X67" s="99">
        <f>RES_hhdet_fech!X67/RES_summary!X$19</f>
        <v>2.0101544754918401E-2</v>
      </c>
      <c r="Y67" s="99">
        <f>RES_hhdet_fech!Y67/RES_summary!Y$19</f>
        <v>2.160895068273095E-2</v>
      </c>
      <c r="DA67" s="63" t="s">
        <v>2809</v>
      </c>
    </row>
    <row r="68" spans="1:105" ht="12" customHeight="1" x14ac:dyDescent="0.25">
      <c r="A68" s="121" t="s">
        <v>55</v>
      </c>
      <c r="B68" s="123">
        <v>39.935926862597206</v>
      </c>
      <c r="C68" s="123">
        <v>39.818428959568536</v>
      </c>
      <c r="D68" s="123">
        <v>40.595526317157777</v>
      </c>
      <c r="E68" s="123">
        <v>40.440259601220994</v>
      </c>
      <c r="F68" s="123">
        <v>39.227287219980482</v>
      </c>
      <c r="G68" s="123">
        <v>40.515216522321197</v>
      </c>
      <c r="H68" s="123">
        <v>41.008084925810401</v>
      </c>
      <c r="I68" s="123">
        <v>42.612994331515935</v>
      </c>
      <c r="J68" s="123">
        <v>46.009112475249523</v>
      </c>
      <c r="K68" s="123">
        <v>38.438212533334436</v>
      </c>
      <c r="L68" s="123">
        <v>50.678904222837531</v>
      </c>
      <c r="M68" s="123">
        <v>42.853426315349253</v>
      </c>
      <c r="N68" s="123">
        <v>42.67490484577425</v>
      </c>
      <c r="O68" s="123">
        <v>41.971161364980006</v>
      </c>
      <c r="P68" s="123">
        <v>38.916700849472832</v>
      </c>
      <c r="Q68" s="123">
        <v>38.754076873759253</v>
      </c>
      <c r="R68" s="123">
        <v>40.581774165606426</v>
      </c>
      <c r="S68" s="123">
        <v>36.571029337106616</v>
      </c>
      <c r="T68" s="123">
        <v>37.515838021456858</v>
      </c>
      <c r="U68" s="123">
        <v>34.110837146463581</v>
      </c>
      <c r="V68" s="123">
        <v>35.628174354529492</v>
      </c>
      <c r="W68" s="123">
        <v>38.204188265491823</v>
      </c>
      <c r="X68" s="123">
        <v>34.594089996712952</v>
      </c>
      <c r="Y68" s="123">
        <v>29.302408303542929</v>
      </c>
      <c r="DA68" s="130" t="s">
        <v>2810</v>
      </c>
    </row>
    <row r="69" spans="1:105" ht="12" customHeight="1" x14ac:dyDescent="0.25">
      <c r="A69" s="97" t="s">
        <v>134</v>
      </c>
      <c r="B69" s="99">
        <v>40.222398227541461</v>
      </c>
      <c r="C69" s="99">
        <v>40.105249191348832</v>
      </c>
      <c r="D69" s="99">
        <v>40.87657433529963</v>
      </c>
      <c r="E69" s="99">
        <v>40.612392837909312</v>
      </c>
      <c r="F69" s="99">
        <v>39.521009488490812</v>
      </c>
      <c r="G69" s="99">
        <v>40.825128547672456</v>
      </c>
      <c r="H69" s="99">
        <v>41.172795990059498</v>
      </c>
      <c r="I69" s="99">
        <v>42.836314396295897</v>
      </c>
      <c r="J69" s="99">
        <v>45.812879753261434</v>
      </c>
      <c r="K69" s="99">
        <v>38.204986074529295</v>
      </c>
      <c r="L69" s="99">
        <v>50.739304036125375</v>
      </c>
      <c r="M69" s="99">
        <v>43.045099288427913</v>
      </c>
      <c r="N69" s="99">
        <v>42.946703643193665</v>
      </c>
      <c r="O69" s="99">
        <v>42.038158972238051</v>
      </c>
      <c r="P69" s="99">
        <v>39.08060235319477</v>
      </c>
      <c r="Q69" s="99">
        <v>38.62737042787527</v>
      </c>
      <c r="R69" s="99">
        <v>40.414959030602269</v>
      </c>
      <c r="S69" s="99">
        <v>36.697796808326004</v>
      </c>
      <c r="T69" s="99">
        <v>37.621657809755263</v>
      </c>
      <c r="U69" s="99">
        <v>34.203577785993673</v>
      </c>
      <c r="V69" s="99">
        <v>35.603977713382299</v>
      </c>
      <c r="W69" s="99">
        <v>38.206445499973348</v>
      </c>
      <c r="X69" s="99">
        <v>34.628513961269334</v>
      </c>
      <c r="Y69" s="99">
        <v>29.251514576903428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2814</v>
      </c>
    </row>
    <row r="73" spans="1:105" ht="12" customHeight="1" x14ac:dyDescent="0.25">
      <c r="A73" s="106" t="s">
        <v>122</v>
      </c>
      <c r="B73" s="102">
        <v>32.695963419123032</v>
      </c>
      <c r="C73" s="102">
        <v>32.589810426987796</v>
      </c>
      <c r="D73" s="102">
        <v>33.539498406521311</v>
      </c>
      <c r="E73" s="102">
        <v>36.132064636508503</v>
      </c>
      <c r="F73" s="102">
        <v>31.893874695661808</v>
      </c>
      <c r="G73" s="102">
        <v>32.811226179396456</v>
      </c>
      <c r="H73" s="102">
        <v>36.940955907814597</v>
      </c>
      <c r="I73" s="102">
        <v>37.13269953034311</v>
      </c>
      <c r="J73" s="102">
        <v>50.903439419610208</v>
      </c>
      <c r="K73" s="102">
        <v>44.441380494309122</v>
      </c>
      <c r="L73" s="102">
        <v>42.020570899394507</v>
      </c>
      <c r="M73" s="102">
        <v>35.092803313183168</v>
      </c>
      <c r="N73" s="102">
        <v>36.157730029599122</v>
      </c>
      <c r="O73" s="102">
        <v>40.400045125688059</v>
      </c>
      <c r="P73" s="102">
        <v>34.987853701087921</v>
      </c>
      <c r="Q73" s="102">
        <v>41.873931049787465</v>
      </c>
      <c r="R73" s="102">
        <v>44.866206181175464</v>
      </c>
      <c r="S73" s="102">
        <v>33.15512978199741</v>
      </c>
      <c r="T73" s="102">
        <v>34.549570099292154</v>
      </c>
      <c r="U73" s="102">
        <v>31.4434883899645</v>
      </c>
      <c r="V73" s="102">
        <v>36.355579236454211</v>
      </c>
      <c r="W73" s="102">
        <v>38.131458563989028</v>
      </c>
      <c r="X73" s="102">
        <v>33.313299691152494</v>
      </c>
      <c r="Y73" s="102">
        <v>31.413566102115315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2818</v>
      </c>
    </row>
    <row r="77" spans="1:105" ht="12" customHeight="1" x14ac:dyDescent="0.25">
      <c r="A77" s="121" t="s">
        <v>54</v>
      </c>
      <c r="B77" s="123">
        <v>11.414713794323557</v>
      </c>
      <c r="C77" s="123">
        <v>11.438506481637045</v>
      </c>
      <c r="D77" s="123">
        <v>12.69917211314103</v>
      </c>
      <c r="E77" s="123">
        <v>13.519839874756896</v>
      </c>
      <c r="F77" s="123">
        <v>14.780891610820955</v>
      </c>
      <c r="G77" s="123">
        <v>14.318307070059978</v>
      </c>
      <c r="H77" s="123">
        <v>14.693521779066826</v>
      </c>
      <c r="I77" s="123">
        <v>14.423984789666999</v>
      </c>
      <c r="J77" s="123">
        <v>15.274336140295324</v>
      </c>
      <c r="K77" s="123">
        <v>12.965524971607172</v>
      </c>
      <c r="L77" s="123">
        <v>17.021525242331734</v>
      </c>
      <c r="M77" s="123">
        <v>14.057915957147239</v>
      </c>
      <c r="N77" s="123">
        <v>13.708370447913182</v>
      </c>
      <c r="O77" s="123">
        <v>13.428755840502042</v>
      </c>
      <c r="P77" s="123">
        <v>13.189946838916816</v>
      </c>
      <c r="Q77" s="123">
        <v>12.179976415579144</v>
      </c>
      <c r="R77" s="123">
        <v>12.456424199053135</v>
      </c>
      <c r="S77" s="123">
        <v>11.598831892544434</v>
      </c>
      <c r="T77" s="123">
        <v>11.671547703502476</v>
      </c>
      <c r="U77" s="123">
        <v>10.426266195928434</v>
      </c>
      <c r="V77" s="123">
        <v>11.243783444459767</v>
      </c>
      <c r="W77" s="123">
        <v>11.401827640340246</v>
      </c>
      <c r="X77" s="123">
        <v>11.187415076745868</v>
      </c>
      <c r="Y77" s="123">
        <v>11.321018316820284</v>
      </c>
      <c r="DA77" s="130" t="s">
        <v>2819</v>
      </c>
    </row>
    <row r="78" spans="1:105" ht="12" customHeight="1" x14ac:dyDescent="0.25">
      <c r="A78" s="97" t="s">
        <v>189</v>
      </c>
      <c r="B78" s="99">
        <v>11.536979910827529</v>
      </c>
      <c r="C78" s="99">
        <v>11.53240562450341</v>
      </c>
      <c r="D78" s="99">
        <v>12.797817216827506</v>
      </c>
      <c r="E78" s="99">
        <v>13.614330519507407</v>
      </c>
      <c r="F78" s="99">
        <v>14.959663121443837</v>
      </c>
      <c r="G78" s="99">
        <v>14.479359306771757</v>
      </c>
      <c r="H78" s="99">
        <v>14.828046255355408</v>
      </c>
      <c r="I78" s="99">
        <v>14.603068265377775</v>
      </c>
      <c r="J78" s="99">
        <v>15.354118164695631</v>
      </c>
      <c r="K78" s="99">
        <v>13.006777971978218</v>
      </c>
      <c r="L78" s="99">
        <v>17.097070028738255</v>
      </c>
      <c r="M78" s="99">
        <v>14.1638783394634</v>
      </c>
      <c r="N78" s="99">
        <v>13.865555943434581</v>
      </c>
      <c r="O78" s="99">
        <v>13.552809466792283</v>
      </c>
      <c r="P78" s="99">
        <v>13.385400954977765</v>
      </c>
      <c r="Q78" s="99">
        <v>12.265195736749616</v>
      </c>
      <c r="R78" s="99">
        <v>12.524283783034962</v>
      </c>
      <c r="S78" s="99">
        <v>11.786897585483892</v>
      </c>
      <c r="T78" s="99">
        <v>11.840656030104778</v>
      </c>
      <c r="U78" s="99">
        <v>10.525178174233789</v>
      </c>
      <c r="V78" s="99">
        <v>11.358073993943133</v>
      </c>
      <c r="W78" s="99">
        <v>11.52291731106428</v>
      </c>
      <c r="X78" s="99">
        <v>11.342223170635132</v>
      </c>
      <c r="Y78" s="99">
        <v>11.508853394639853</v>
      </c>
      <c r="DA78" s="63" t="s">
        <v>2820</v>
      </c>
    </row>
    <row r="79" spans="1:105" ht="12" customHeight="1" x14ac:dyDescent="0.25">
      <c r="A79" s="109" t="s">
        <v>120</v>
      </c>
      <c r="B79" s="110">
        <v>8.6186161831288519</v>
      </c>
      <c r="C79" s="110">
        <v>9.2173250027221627</v>
      </c>
      <c r="D79" s="110">
        <v>10.377776617107902</v>
      </c>
      <c r="E79" s="110">
        <v>11.319425895537417</v>
      </c>
      <c r="F79" s="110">
        <v>10.698149691356315</v>
      </c>
      <c r="G79" s="110">
        <v>10.694931097644758</v>
      </c>
      <c r="H79" s="110">
        <v>11.718607585683039</v>
      </c>
      <c r="I79" s="110">
        <v>10.527112445562953</v>
      </c>
      <c r="J79" s="110">
        <v>13.50820455485808</v>
      </c>
      <c r="K79" s="110">
        <v>12.019350190217992</v>
      </c>
      <c r="L79" s="110">
        <v>14.192098567050593</v>
      </c>
      <c r="M79" s="110">
        <v>10.599281950433969</v>
      </c>
      <c r="N79" s="110">
        <v>10.489075755536764</v>
      </c>
      <c r="O79" s="110">
        <v>10.993883398784693</v>
      </c>
      <c r="P79" s="110">
        <v>9.2912839466790444</v>
      </c>
      <c r="Q79" s="110">
        <v>10.439637696283086</v>
      </c>
      <c r="R79" s="110">
        <v>11.016209446131935</v>
      </c>
      <c r="S79" s="110">
        <v>7.417889582638014</v>
      </c>
      <c r="T79" s="110">
        <v>7.7357367294351462</v>
      </c>
      <c r="U79" s="110">
        <v>6.9571417292352091</v>
      </c>
      <c r="V79" s="110">
        <v>8.4384699571408515</v>
      </c>
      <c r="W79" s="110">
        <v>8.5854763498653774</v>
      </c>
      <c r="X79" s="110">
        <v>8.0218266130459526</v>
      </c>
      <c r="Y79" s="110">
        <v>8.1549097425004664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322.11548412163245</v>
      </c>
      <c r="C81" s="118">
        <f t="shared" si="28"/>
        <v>345.64689310372256</v>
      </c>
      <c r="D81" s="118">
        <f t="shared" si="28"/>
        <v>335.02935223062235</v>
      </c>
      <c r="E81" s="118">
        <f t="shared" si="28"/>
        <v>346.26199885034305</v>
      </c>
      <c r="F81" s="118">
        <f t="shared" si="28"/>
        <v>336.90805780305828</v>
      </c>
      <c r="G81" s="118">
        <f t="shared" si="28"/>
        <v>332.6027566243643</v>
      </c>
      <c r="H81" s="118">
        <f t="shared" si="28"/>
        <v>328.87738803363266</v>
      </c>
      <c r="I81" s="118">
        <f t="shared" si="28"/>
        <v>318.42710265969225</v>
      </c>
      <c r="J81" s="118">
        <f t="shared" si="28"/>
        <v>318.07071702746435</v>
      </c>
      <c r="K81" s="118">
        <f t="shared" si="28"/>
        <v>348.09524744802434</v>
      </c>
      <c r="L81" s="118">
        <f t="shared" si="28"/>
        <v>263.54881453569448</v>
      </c>
      <c r="M81" s="118">
        <f t="shared" si="28"/>
        <v>273.56538946952759</v>
      </c>
      <c r="N81" s="118">
        <f t="shared" si="28"/>
        <v>289.44734979005403</v>
      </c>
      <c r="O81" s="118">
        <f t="shared" si="28"/>
        <v>255.09838061408365</v>
      </c>
      <c r="P81" s="118">
        <f t="shared" si="28"/>
        <v>252.10519268132106</v>
      </c>
      <c r="Q81" s="118">
        <f t="shared" si="28"/>
        <v>212.06084347382307</v>
      </c>
      <c r="R81" s="118">
        <f t="shared" ref="R81:V81" si="29">R82+R85+R87+R100</f>
        <v>212.08731319977812</v>
      </c>
      <c r="S81" s="118">
        <f t="shared" si="29"/>
        <v>230.4758521396092</v>
      </c>
      <c r="T81" s="118">
        <f t="shared" si="29"/>
        <v>241.79844135611222</v>
      </c>
      <c r="U81" s="118">
        <f t="shared" si="29"/>
        <v>232.52708344328792</v>
      </c>
      <c r="V81" s="118">
        <f t="shared" si="29"/>
        <v>215.24080868897525</v>
      </c>
      <c r="W81" s="118">
        <f t="shared" ref="W81:Y81" si="30">W82+W85+W87+W100</f>
        <v>223.00453771814293</v>
      </c>
      <c r="X81" s="118">
        <f t="shared" si="30"/>
        <v>210.00251276358594</v>
      </c>
      <c r="Y81" s="118">
        <f t="shared" si="30"/>
        <v>197.5094505894503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264.40583601121119</v>
      </c>
      <c r="C82" s="123">
        <f t="shared" si="31"/>
        <v>288.02267815932328</v>
      </c>
      <c r="D82" s="123">
        <f t="shared" si="31"/>
        <v>277.38899154597755</v>
      </c>
      <c r="E82" s="123">
        <f t="shared" si="31"/>
        <v>287.86802802438638</v>
      </c>
      <c r="F82" s="123">
        <f t="shared" si="31"/>
        <v>279.13253754624179</v>
      </c>
      <c r="G82" s="123">
        <f t="shared" si="31"/>
        <v>274.30569784397494</v>
      </c>
      <c r="H82" s="123">
        <f t="shared" si="31"/>
        <v>270.7465118339876</v>
      </c>
      <c r="I82" s="123">
        <f t="shared" si="31"/>
        <v>261.7855491827807</v>
      </c>
      <c r="J82" s="123">
        <f t="shared" si="31"/>
        <v>259.92130556872581</v>
      </c>
      <c r="K82" s="123">
        <f t="shared" si="31"/>
        <v>287.28805645128205</v>
      </c>
      <c r="L82" s="123">
        <f t="shared" si="31"/>
        <v>206.32332736382273</v>
      </c>
      <c r="M82" s="123">
        <f t="shared" si="31"/>
        <v>218.01280476701305</v>
      </c>
      <c r="N82" s="123">
        <f t="shared" si="31"/>
        <v>231.30612004368234</v>
      </c>
      <c r="O82" s="123">
        <f t="shared" si="31"/>
        <v>202.17856480216952</v>
      </c>
      <c r="P82" s="123">
        <f t="shared" si="31"/>
        <v>200.08101855349955</v>
      </c>
      <c r="Q82" s="123">
        <f t="shared" si="31"/>
        <v>165.16443098123955</v>
      </c>
      <c r="R82" s="123">
        <f t="shared" ref="R82:V82" si="32">SUM(R83:R84)</f>
        <v>164.29019242498134</v>
      </c>
      <c r="S82" s="123">
        <f t="shared" si="32"/>
        <v>182.8084282564356</v>
      </c>
      <c r="T82" s="123">
        <f t="shared" si="32"/>
        <v>192.6589409777236</v>
      </c>
      <c r="U82" s="123">
        <f t="shared" si="32"/>
        <v>185.74234085146159</v>
      </c>
      <c r="V82" s="123">
        <f t="shared" si="32"/>
        <v>169.80035693317475</v>
      </c>
      <c r="W82" s="123">
        <f t="shared" ref="W82:Y82" si="33">SUM(W83:W84)</f>
        <v>175.42627758428637</v>
      </c>
      <c r="X82" s="123">
        <f t="shared" si="33"/>
        <v>165.37968593519506</v>
      </c>
      <c r="Y82" s="123">
        <f t="shared" si="33"/>
        <v>154.45146158036835</v>
      </c>
      <c r="DA82" s="130" t="s">
        <v>2823</v>
      </c>
    </row>
    <row r="83" spans="1:105" ht="12" customHeight="1" x14ac:dyDescent="0.25">
      <c r="A83" s="97" t="s">
        <v>199</v>
      </c>
      <c r="B83" s="99">
        <v>263.34693584136954</v>
      </c>
      <c r="C83" s="99">
        <v>286.86792705820221</v>
      </c>
      <c r="D83" s="99">
        <v>276.28767196180888</v>
      </c>
      <c r="E83" s="99">
        <v>286.71771439557165</v>
      </c>
      <c r="F83" s="99">
        <v>278.01617265366497</v>
      </c>
      <c r="G83" s="99">
        <v>273.19544821104148</v>
      </c>
      <c r="H83" s="99">
        <v>269.64887977362304</v>
      </c>
      <c r="I83" s="99">
        <v>260.71844115043194</v>
      </c>
      <c r="J83" s="99">
        <v>258.84025997620409</v>
      </c>
      <c r="K83" s="99">
        <v>286.06430510769792</v>
      </c>
      <c r="L83" s="99">
        <v>205.45562286697881</v>
      </c>
      <c r="M83" s="99">
        <v>217.06149614960594</v>
      </c>
      <c r="N83" s="99">
        <v>230.26445962198497</v>
      </c>
      <c r="O83" s="99">
        <v>201.24440075152296</v>
      </c>
      <c r="P83" s="99">
        <v>199.1603673198488</v>
      </c>
      <c r="Q83" s="99">
        <v>164.40563803600824</v>
      </c>
      <c r="R83" s="99">
        <v>163.53469147916192</v>
      </c>
      <c r="S83" s="99">
        <v>181.96254547182519</v>
      </c>
      <c r="T83" s="99">
        <v>191.75499383295235</v>
      </c>
      <c r="U83" s="99">
        <v>184.85703423542182</v>
      </c>
      <c r="V83" s="99">
        <v>168.97798595911991</v>
      </c>
      <c r="W83" s="99">
        <v>174.56814198045143</v>
      </c>
      <c r="X83" s="99">
        <v>164.55537809126827</v>
      </c>
      <c r="Y83" s="99">
        <v>153.65605024132589</v>
      </c>
      <c r="DA83" s="63" t="s">
        <v>2824</v>
      </c>
    </row>
    <row r="84" spans="1:105" ht="12" customHeight="1" x14ac:dyDescent="0.25">
      <c r="A84" s="97" t="s">
        <v>53</v>
      </c>
      <c r="B84" s="99">
        <v>1.0589001698416445</v>
      </c>
      <c r="C84" s="99">
        <v>1.1547511011210405</v>
      </c>
      <c r="D84" s="99">
        <v>1.1013195841686663</v>
      </c>
      <c r="E84" s="99">
        <v>1.1503136288147338</v>
      </c>
      <c r="F84" s="99">
        <v>1.1163648925768144</v>
      </c>
      <c r="G84" s="99">
        <v>1.1102496329334572</v>
      </c>
      <c r="H84" s="99">
        <v>1.0976320603645451</v>
      </c>
      <c r="I84" s="99">
        <v>1.0671080323487721</v>
      </c>
      <c r="J84" s="99">
        <v>1.0810455925217126</v>
      </c>
      <c r="K84" s="99">
        <v>1.2237513435841516</v>
      </c>
      <c r="L84" s="99">
        <v>0.86770449684392492</v>
      </c>
      <c r="M84" s="99">
        <v>0.95130861740709627</v>
      </c>
      <c r="N84" s="99">
        <v>1.0416604216973597</v>
      </c>
      <c r="O84" s="99">
        <v>0.93416405064656649</v>
      </c>
      <c r="P84" s="99">
        <v>0.92065123365075829</v>
      </c>
      <c r="Q84" s="99">
        <v>0.75879294523130925</v>
      </c>
      <c r="R84" s="99">
        <v>0.75550094581942739</v>
      </c>
      <c r="S84" s="99">
        <v>0.84588278461042088</v>
      </c>
      <c r="T84" s="99">
        <v>0.90394714477125071</v>
      </c>
      <c r="U84" s="99">
        <v>0.88530661603976746</v>
      </c>
      <c r="V84" s="99">
        <v>0.82237097405485304</v>
      </c>
      <c r="W84" s="99">
        <v>0.85813560383492571</v>
      </c>
      <c r="X84" s="99">
        <v>0.82430784392679823</v>
      </c>
      <c r="Y84" s="99">
        <v>0.7954113390424471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1.0222834857857373E-4</v>
      </c>
      <c r="C85" s="123">
        <f t="shared" si="34"/>
        <v>1.2901937054174791E-4</v>
      </c>
      <c r="D85" s="123">
        <f t="shared" si="34"/>
        <v>1.6976813312003403E-4</v>
      </c>
      <c r="E85" s="123">
        <f t="shared" si="34"/>
        <v>2.1904607417664158E-4</v>
      </c>
      <c r="F85" s="123">
        <f t="shared" si="34"/>
        <v>3.209289385074638E-4</v>
      </c>
      <c r="G85" s="123">
        <f t="shared" si="34"/>
        <v>5.0089685326530024E-4</v>
      </c>
      <c r="H85" s="123">
        <f t="shared" si="34"/>
        <v>1.6753123541813541E-3</v>
      </c>
      <c r="I85" s="123">
        <f t="shared" si="34"/>
        <v>1.8928708628166869E-3</v>
      </c>
      <c r="J85" s="123">
        <f t="shared" si="34"/>
        <v>2.5279688465326272E-3</v>
      </c>
      <c r="K85" s="123">
        <f t="shared" si="34"/>
        <v>3.0041198164902742E-3</v>
      </c>
      <c r="L85" s="123">
        <f t="shared" si="34"/>
        <v>8.1183445312823562E-3</v>
      </c>
      <c r="M85" s="123">
        <f t="shared" si="34"/>
        <v>4.4004862427768797E-3</v>
      </c>
      <c r="N85" s="123">
        <f t="shared" si="34"/>
        <v>5.0206145832202625E-3</v>
      </c>
      <c r="O85" s="123">
        <f t="shared" si="34"/>
        <v>4.789206961591695E-3</v>
      </c>
      <c r="P85" s="123">
        <f t="shared" si="34"/>
        <v>6.927527962741039E-3</v>
      </c>
      <c r="Q85" s="123">
        <f t="shared" si="34"/>
        <v>5.4149092432470994E-3</v>
      </c>
      <c r="R85" s="123">
        <f t="shared" si="34"/>
        <v>5.932115860903712E-3</v>
      </c>
      <c r="S85" s="123">
        <f t="shared" si="34"/>
        <v>6.4214183155543994E-3</v>
      </c>
      <c r="T85" s="123">
        <f t="shared" si="34"/>
        <v>9.1757869049970998E-3</v>
      </c>
      <c r="U85" s="123">
        <f t="shared" si="34"/>
        <v>7.1829044707153811E-3</v>
      </c>
      <c r="V85" s="123">
        <f t="shared" si="34"/>
        <v>8.0248542450742991E-3</v>
      </c>
      <c r="W85" s="123">
        <f t="shared" si="34"/>
        <v>1.4906250668206108E-2</v>
      </c>
      <c r="X85" s="123">
        <f t="shared" si="34"/>
        <v>1.6202390243748102E-2</v>
      </c>
      <c r="Y85" s="123">
        <f t="shared" si="34"/>
        <v>1.6922211568256195E-2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1.0222834857857373E-4</v>
      </c>
      <c r="C86" s="99">
        <f>RES_hhdet_fech!C86/RES_summary!C$19</f>
        <v>1.2901937054174791E-4</v>
      </c>
      <c r="D86" s="99">
        <f>RES_hhdet_fech!D86/RES_summary!D$19</f>
        <v>1.6976813312003403E-4</v>
      </c>
      <c r="E86" s="99">
        <f>RES_hhdet_fech!E86/RES_summary!E$19</f>
        <v>2.1904607417664158E-4</v>
      </c>
      <c r="F86" s="99">
        <f>RES_hhdet_fech!F86/RES_summary!F$19</f>
        <v>3.209289385074638E-4</v>
      </c>
      <c r="G86" s="99">
        <f>RES_hhdet_fech!G86/RES_summary!G$19</f>
        <v>5.0089685326530024E-4</v>
      </c>
      <c r="H86" s="99">
        <f>RES_hhdet_fech!H86/RES_summary!H$19</f>
        <v>1.6753123541813541E-3</v>
      </c>
      <c r="I86" s="99">
        <f>RES_hhdet_fech!I86/RES_summary!I$19</f>
        <v>1.8928708628166869E-3</v>
      </c>
      <c r="J86" s="99">
        <f>RES_hhdet_fech!J86/RES_summary!J$19</f>
        <v>2.5279688465326272E-3</v>
      </c>
      <c r="K86" s="99">
        <f>RES_hhdet_fech!K86/RES_summary!K$19</f>
        <v>3.0041198164902742E-3</v>
      </c>
      <c r="L86" s="99">
        <f>RES_hhdet_fech!L86/RES_summary!L$19</f>
        <v>8.1183445312823562E-3</v>
      </c>
      <c r="M86" s="99">
        <f>RES_hhdet_fech!M86/RES_summary!M$19</f>
        <v>4.4004862427768797E-3</v>
      </c>
      <c r="N86" s="99">
        <f>RES_hhdet_fech!N86/RES_summary!N$19</f>
        <v>5.0206145832202625E-3</v>
      </c>
      <c r="O86" s="99">
        <f>RES_hhdet_fech!O86/RES_summary!O$19</f>
        <v>4.789206961591695E-3</v>
      </c>
      <c r="P86" s="99">
        <f>RES_hhdet_fech!P86/RES_summary!P$19</f>
        <v>6.927527962741039E-3</v>
      </c>
      <c r="Q86" s="99">
        <f>RES_hhdet_fech!Q86/RES_summary!Q$19</f>
        <v>5.4149092432470994E-3</v>
      </c>
      <c r="R86" s="99">
        <f>RES_hhdet_fech!R86/RES_summary!R$19</f>
        <v>5.932115860903712E-3</v>
      </c>
      <c r="S86" s="99">
        <f>RES_hhdet_fech!S86/RES_summary!S$19</f>
        <v>6.4214183155543994E-3</v>
      </c>
      <c r="T86" s="99">
        <f>RES_hhdet_fech!T86/RES_summary!T$19</f>
        <v>9.1757869049970998E-3</v>
      </c>
      <c r="U86" s="99">
        <f>RES_hhdet_fech!U86/RES_summary!U$19</f>
        <v>7.1829044707153811E-3</v>
      </c>
      <c r="V86" s="99">
        <f>RES_hhdet_fech!V86/RES_summary!V$19</f>
        <v>8.0248542450742991E-3</v>
      </c>
      <c r="W86" s="99">
        <f>RES_hhdet_fech!W86/RES_summary!W$19</f>
        <v>1.4906250668206108E-2</v>
      </c>
      <c r="X86" s="99">
        <f>RES_hhdet_fech!X86/RES_summary!X$19</f>
        <v>1.6202390243748102E-2</v>
      </c>
      <c r="Y86" s="99">
        <f>RES_hhdet_fech!Y86/RES_summary!Y$19</f>
        <v>1.6922211568256195E-2</v>
      </c>
      <c r="DA86" s="63" t="s">
        <v>2827</v>
      </c>
    </row>
    <row r="87" spans="1:105" ht="12" customHeight="1" x14ac:dyDescent="0.25">
      <c r="A87" s="121" t="s">
        <v>55</v>
      </c>
      <c r="B87" s="123">
        <v>45.710522449092885</v>
      </c>
      <c r="C87" s="123">
        <v>45.624091853419849</v>
      </c>
      <c r="D87" s="123">
        <v>44.592499316794189</v>
      </c>
      <c r="E87" s="123">
        <v>44.168600969930417</v>
      </c>
      <c r="F87" s="123">
        <v>42.365467796461104</v>
      </c>
      <c r="G87" s="123">
        <v>43.724109000374668</v>
      </c>
      <c r="H87" s="123">
        <v>43.277199195885636</v>
      </c>
      <c r="I87" s="123">
        <v>42.109587237170942</v>
      </c>
      <c r="J87" s="123">
        <v>44.009212937606009</v>
      </c>
      <c r="K87" s="123">
        <v>45.390910819516321</v>
      </c>
      <c r="L87" s="123">
        <v>42.699904245978985</v>
      </c>
      <c r="M87" s="123">
        <v>41.005107141096715</v>
      </c>
      <c r="N87" s="123">
        <v>42.8321653649542</v>
      </c>
      <c r="O87" s="123">
        <v>39.103577700903742</v>
      </c>
      <c r="P87" s="123">
        <v>38.202768245770706</v>
      </c>
      <c r="Q87" s="123">
        <v>35.081911557123554</v>
      </c>
      <c r="R87" s="123">
        <v>36.045306647691021</v>
      </c>
      <c r="S87" s="123">
        <v>35.596407666559116</v>
      </c>
      <c r="T87" s="123">
        <v>36.726697179942377</v>
      </c>
      <c r="U87" s="123">
        <v>34.902241411799025</v>
      </c>
      <c r="V87" s="123">
        <v>34.390449376001399</v>
      </c>
      <c r="W87" s="123">
        <v>35.959030630716917</v>
      </c>
      <c r="X87" s="123">
        <v>33.187503809678859</v>
      </c>
      <c r="Y87" s="123">
        <v>30.978724248075228</v>
      </c>
      <c r="DA87" s="130" t="s">
        <v>2828</v>
      </c>
    </row>
    <row r="88" spans="1:105" ht="12" customHeight="1" x14ac:dyDescent="0.25">
      <c r="A88" s="97" t="s">
        <v>132</v>
      </c>
      <c r="B88" s="99">
        <v>46.668262441445627</v>
      </c>
      <c r="C88" s="99">
        <v>46.94607140885698</v>
      </c>
      <c r="D88" s="99">
        <v>46.235730178115624</v>
      </c>
      <c r="E88" s="99">
        <v>45.749619883526606</v>
      </c>
      <c r="F88" s="99">
        <v>44.940877473592032</v>
      </c>
      <c r="G88" s="99">
        <v>47.152408564848898</v>
      </c>
      <c r="H88" s="99">
        <v>45.711700755240614</v>
      </c>
      <c r="I88" s="99">
        <v>44.188083552669411</v>
      </c>
      <c r="J88" s="99">
        <v>41.072874350842802</v>
      </c>
      <c r="K88" s="99">
        <v>45.817648310345</v>
      </c>
      <c r="L88" s="99">
        <v>42.892827732999244</v>
      </c>
      <c r="M88" s="99">
        <v>42.660424100112472</v>
      </c>
      <c r="N88" s="99">
        <v>44.638892853839351</v>
      </c>
      <c r="O88" s="99">
        <v>38.636461816265168</v>
      </c>
      <c r="P88" s="99">
        <v>39.335833012027017</v>
      </c>
      <c r="Q88" s="99">
        <v>33.01547895814754</v>
      </c>
      <c r="R88" s="99">
        <v>33.184702230662289</v>
      </c>
      <c r="S88" s="99">
        <v>36.624191648301256</v>
      </c>
      <c r="T88" s="99">
        <v>37.435319950514753</v>
      </c>
      <c r="U88" s="99">
        <v>35.716774444699624</v>
      </c>
      <c r="V88" s="99">
        <v>33.464575727683091</v>
      </c>
      <c r="W88" s="99">
        <v>35.25164418572524</v>
      </c>
      <c r="X88" s="99">
        <v>33.463174245708203</v>
      </c>
      <c r="Y88" s="99">
        <v>31.225353078171999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2832</v>
      </c>
    </row>
    <row r="92" spans="1:105" ht="12" customHeight="1" x14ac:dyDescent="0.25">
      <c r="A92" s="106" t="s">
        <v>124</v>
      </c>
      <c r="B92" s="102">
        <v>41.180579598760502</v>
      </c>
      <c r="C92" s="102">
        <v>35.71204054877937</v>
      </c>
      <c r="D92" s="102">
        <v>35.792862928524002</v>
      </c>
      <c r="E92" s="102">
        <v>37.731347389570637</v>
      </c>
      <c r="F92" s="102">
        <v>37.34194280937588</v>
      </c>
      <c r="G92" s="102">
        <v>40.203900622509366</v>
      </c>
      <c r="H92" s="102">
        <v>42.505398636219283</v>
      </c>
      <c r="I92" s="102">
        <v>40.137740744982338</v>
      </c>
      <c r="J92" s="102">
        <v>44.201845006228773</v>
      </c>
      <c r="K92" s="102">
        <v>43.113262966356395</v>
      </c>
      <c r="L92" s="102">
        <v>34.173183447204572</v>
      </c>
      <c r="M92" s="102">
        <v>42.575024660978336</v>
      </c>
      <c r="N92" s="102">
        <v>42.443879918915336</v>
      </c>
      <c r="O92" s="102">
        <v>40.746901115714095</v>
      </c>
      <c r="P92" s="102">
        <v>43.252777914961641</v>
      </c>
      <c r="Q92" s="102">
        <v>35.111858098980292</v>
      </c>
      <c r="R92" s="102">
        <v>36.513294579305793</v>
      </c>
      <c r="S92" s="102">
        <v>37.875053061166327</v>
      </c>
      <c r="T92" s="102">
        <v>33.495679265550471</v>
      </c>
      <c r="U92" s="102">
        <v>30.94403227538109</v>
      </c>
      <c r="V92" s="102">
        <v>31.774844009848639</v>
      </c>
      <c r="W92" s="102">
        <v>29.066671012819516</v>
      </c>
      <c r="X92" s="102">
        <v>25.709161894497019</v>
      </c>
      <c r="Y92" s="102">
        <v>31.681060128600883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32.695963419123025</v>
      </c>
      <c r="C96" s="102">
        <v>32.427086328130372</v>
      </c>
      <c r="D96" s="102">
        <v>33.27241947166732</v>
      </c>
      <c r="E96" s="102">
        <v>35.854794758413725</v>
      </c>
      <c r="F96" s="102">
        <v>31.692474683048804</v>
      </c>
      <c r="G96" s="102">
        <v>32.661987237173435</v>
      </c>
      <c r="H96" s="102">
        <v>36.877435730038556</v>
      </c>
      <c r="I96" s="102">
        <v>37.118375893722082</v>
      </c>
      <c r="J96" s="102">
        <v>50.888700747348182</v>
      </c>
      <c r="K96" s="102">
        <v>44.448121948466202</v>
      </c>
      <c r="L96" s="102">
        <v>42.462241599365761</v>
      </c>
      <c r="M96" s="102">
        <v>35.750789899813846</v>
      </c>
      <c r="N96" s="102">
        <v>36.81483305035362</v>
      </c>
      <c r="O96" s="102">
        <v>40.668829353907839</v>
      </c>
      <c r="P96" s="102">
        <v>34.580255291805557</v>
      </c>
      <c r="Q96" s="102">
        <v>41.030151916529867</v>
      </c>
      <c r="R96" s="102">
        <v>43.940221911600005</v>
      </c>
      <c r="S96" s="102">
        <v>32.607512157522585</v>
      </c>
      <c r="T96" s="102">
        <v>34.531025390076493</v>
      </c>
      <c r="U96" s="102">
        <v>32.283774617352705</v>
      </c>
      <c r="V96" s="102">
        <v>37.255795568871726</v>
      </c>
      <c r="W96" s="102">
        <v>38.155429191730732</v>
      </c>
      <c r="X96" s="102">
        <v>32.692825812209776</v>
      </c>
      <c r="Y96" s="102">
        <v>30.257565239562705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2840</v>
      </c>
    </row>
    <row r="100" spans="1:105" ht="12" customHeight="1" x14ac:dyDescent="0.25">
      <c r="A100" s="121" t="s">
        <v>54</v>
      </c>
      <c r="B100" s="123">
        <v>11.999023432979829</v>
      </c>
      <c r="C100" s="123">
        <v>11.999994071608917</v>
      </c>
      <c r="D100" s="123">
        <v>13.047691599717506</v>
      </c>
      <c r="E100" s="123">
        <v>14.225150809952069</v>
      </c>
      <c r="F100" s="123">
        <v>15.409731531416854</v>
      </c>
      <c r="G100" s="123">
        <v>14.572448883161449</v>
      </c>
      <c r="H100" s="123">
        <v>14.852001691405244</v>
      </c>
      <c r="I100" s="123">
        <v>14.530073368877776</v>
      </c>
      <c r="J100" s="123">
        <v>14.137670552285993</v>
      </c>
      <c r="K100" s="123">
        <v>15.413276057409544</v>
      </c>
      <c r="L100" s="123">
        <v>14.517464581361491</v>
      </c>
      <c r="M100" s="123">
        <v>14.54307707517504</v>
      </c>
      <c r="N100" s="123">
        <v>15.304043766834251</v>
      </c>
      <c r="O100" s="123">
        <v>13.811448904048797</v>
      </c>
      <c r="P100" s="123">
        <v>13.814478354088061</v>
      </c>
      <c r="Q100" s="123">
        <v>11.809086026216695</v>
      </c>
      <c r="R100" s="123">
        <v>11.745882011244872</v>
      </c>
      <c r="S100" s="123">
        <v>12.064594798298923</v>
      </c>
      <c r="T100" s="123">
        <v>12.403627411541256</v>
      </c>
      <c r="U100" s="123">
        <v>11.875318275556607</v>
      </c>
      <c r="V100" s="123">
        <v>11.041977525554008</v>
      </c>
      <c r="W100" s="123">
        <v>11.604323252471442</v>
      </c>
      <c r="X100" s="123">
        <v>11.419120628468283</v>
      </c>
      <c r="Y100" s="123">
        <v>12.062342549438485</v>
      </c>
      <c r="DA100" s="130" t="s">
        <v>2841</v>
      </c>
    </row>
    <row r="101" spans="1:105" ht="12" customHeight="1" x14ac:dyDescent="0.25">
      <c r="A101" s="97" t="s">
        <v>202</v>
      </c>
      <c r="B101" s="99">
        <v>12.007257637423889</v>
      </c>
      <c r="C101" s="99">
        <v>12.015456207526521</v>
      </c>
      <c r="D101" s="99">
        <v>13.075203074644278</v>
      </c>
      <c r="E101" s="99">
        <v>14.280726731885196</v>
      </c>
      <c r="F101" s="99">
        <v>15.568894306696309</v>
      </c>
      <c r="G101" s="99">
        <v>14.707175812507966</v>
      </c>
      <c r="H101" s="99">
        <v>15.00893859511052</v>
      </c>
      <c r="I101" s="99">
        <v>14.997684833901111</v>
      </c>
      <c r="J101" s="99">
        <v>14.138148799311685</v>
      </c>
      <c r="K101" s="99">
        <v>15.931799546114567</v>
      </c>
      <c r="L101" s="99">
        <v>14.636021472767682</v>
      </c>
      <c r="M101" s="99">
        <v>14.826131208403384</v>
      </c>
      <c r="N101" s="99">
        <v>15.678970647498643</v>
      </c>
      <c r="O101" s="99">
        <v>14.029435064425067</v>
      </c>
      <c r="P101" s="99">
        <v>14.096658943845847</v>
      </c>
      <c r="Q101" s="99">
        <v>11.964030753631855</v>
      </c>
      <c r="R101" s="99">
        <v>11.77888913417809</v>
      </c>
      <c r="S101" s="99">
        <v>12.349690375130207</v>
      </c>
      <c r="T101" s="99">
        <v>12.739154433248764</v>
      </c>
      <c r="U101" s="99">
        <v>12.218461466201839</v>
      </c>
      <c r="V101" s="99">
        <v>11.197075306848088</v>
      </c>
      <c r="W101" s="99">
        <v>11.881293676449877</v>
      </c>
      <c r="X101" s="99">
        <v>11.875543345673503</v>
      </c>
      <c r="Y101" s="99">
        <v>12.182143070114746</v>
      </c>
      <c r="DA101" s="63" t="s">
        <v>2842</v>
      </c>
    </row>
    <row r="102" spans="1:105" ht="12" customHeight="1" x14ac:dyDescent="0.25">
      <c r="A102" s="97" t="s">
        <v>50</v>
      </c>
      <c r="B102" s="99">
        <v>11.852192867823463</v>
      </c>
      <c r="C102" s="99">
        <v>11.770782648697683</v>
      </c>
      <c r="D102" s="99">
        <v>12.702598550053619</v>
      </c>
      <c r="E102" s="99">
        <v>13.268179865904466</v>
      </c>
      <c r="F102" s="99">
        <v>14.251704678945124</v>
      </c>
      <c r="G102" s="99">
        <v>14.853797412370579</v>
      </c>
      <c r="H102" s="99">
        <v>15.433564217415485</v>
      </c>
      <c r="I102" s="99">
        <v>14.154384681570924</v>
      </c>
      <c r="J102" s="99">
        <v>14.633273153394049</v>
      </c>
      <c r="K102" s="99">
        <v>13.565380035781136</v>
      </c>
      <c r="L102" s="99">
        <v>13.587883554360362</v>
      </c>
      <c r="M102" s="99">
        <v>14.06750794061638</v>
      </c>
      <c r="N102" s="99">
        <v>14.096315418440426</v>
      </c>
      <c r="O102" s="99">
        <v>13.690018274959284</v>
      </c>
      <c r="P102" s="99">
        <v>14.770404592516044</v>
      </c>
      <c r="Q102" s="99">
        <v>11.759877723190565</v>
      </c>
      <c r="R102" s="99">
        <v>12.177678019829475</v>
      </c>
      <c r="S102" s="99">
        <v>13.694797393782562</v>
      </c>
      <c r="T102" s="99">
        <v>11.489205355380044</v>
      </c>
      <c r="U102" s="99">
        <v>10.622207347449748</v>
      </c>
      <c r="V102" s="99">
        <v>10.945587100313004</v>
      </c>
      <c r="W102" s="99">
        <v>10.61225322237666</v>
      </c>
      <c r="X102" s="99">
        <v>10.071560159500212</v>
      </c>
      <c r="Y102" s="99">
        <v>13.422499275166809</v>
      </c>
      <c r="DA102" s="63" t="s">
        <v>2843</v>
      </c>
    </row>
    <row r="103" spans="1:105" ht="12" customHeight="1" x14ac:dyDescent="0.25">
      <c r="A103" s="109" t="s">
        <v>120</v>
      </c>
      <c r="B103" s="110">
        <v>8.6186161831288537</v>
      </c>
      <c r="C103" s="110">
        <v>9.1475427962914484</v>
      </c>
      <c r="D103" s="110">
        <v>10.294211170486992</v>
      </c>
      <c r="E103" s="110">
        <v>11.2439396967855</v>
      </c>
      <c r="F103" s="110">
        <v>10.637800019738675</v>
      </c>
      <c r="G103" s="110">
        <v>10.649340878281212</v>
      </c>
      <c r="H103" s="110">
        <v>11.687645927079602</v>
      </c>
      <c r="I103" s="110">
        <v>10.505080561221645</v>
      </c>
      <c r="J103" s="110">
        <v>13.491075804321367</v>
      </c>
      <c r="K103" s="110">
        <v>12.01953460494061</v>
      </c>
      <c r="L103" s="110">
        <v>14.241113377452114</v>
      </c>
      <c r="M103" s="110">
        <v>10.642290587745499</v>
      </c>
      <c r="N103" s="110">
        <v>10.551775696034797</v>
      </c>
      <c r="O103" s="110">
        <v>10.979661892981378</v>
      </c>
      <c r="P103" s="110">
        <v>9.2502951416011623</v>
      </c>
      <c r="Q103" s="110">
        <v>10.355569233229886</v>
      </c>
      <c r="R103" s="110">
        <v>10.978911888383401</v>
      </c>
      <c r="S103" s="110">
        <v>7.2886764143630698</v>
      </c>
      <c r="T103" s="110">
        <v>7.5977229978729932</v>
      </c>
      <c r="U103" s="110">
        <v>6.7863843695048685</v>
      </c>
      <c r="V103" s="110">
        <v>8.4216127604572559</v>
      </c>
      <c r="W103" s="110">
        <v>8.574785846921257</v>
      </c>
      <c r="X103" s="110">
        <v>8.0396320922221456</v>
      </c>
      <c r="Y103" s="110">
        <v>8.1982013031902401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194.65502200519558</v>
      </c>
      <c r="C124" s="118">
        <f t="shared" si="42"/>
        <v>209.30058887809918</v>
      </c>
      <c r="D124" s="118">
        <f t="shared" si="42"/>
        <v>214.87711042963102</v>
      </c>
      <c r="E124" s="118">
        <f t="shared" si="42"/>
        <v>225.07182431083905</v>
      </c>
      <c r="F124" s="118">
        <f t="shared" si="42"/>
        <v>213.56649997194805</v>
      </c>
      <c r="G124" s="118">
        <f t="shared" si="42"/>
        <v>222.55417028428528</v>
      </c>
      <c r="H124" s="118">
        <f t="shared" si="42"/>
        <v>224.58514753422978</v>
      </c>
      <c r="I124" s="118">
        <f t="shared" si="42"/>
        <v>224.32269721098808</v>
      </c>
      <c r="J124" s="118">
        <f t="shared" si="42"/>
        <v>217.38860119869992</v>
      </c>
      <c r="K124" s="118">
        <f t="shared" si="42"/>
        <v>210.36482547202297</v>
      </c>
      <c r="L124" s="118">
        <f t="shared" si="42"/>
        <v>233.83612635769435</v>
      </c>
      <c r="M124" s="118">
        <f t="shared" si="42"/>
        <v>202.29545026703317</v>
      </c>
      <c r="N124" s="118">
        <f t="shared" si="42"/>
        <v>213.72933632868194</v>
      </c>
      <c r="O124" s="118">
        <f t="shared" si="42"/>
        <v>204.82472584865204</v>
      </c>
      <c r="P124" s="118">
        <f t="shared" si="42"/>
        <v>191.92696977079518</v>
      </c>
      <c r="Q124" s="118">
        <f t="shared" si="42"/>
        <v>188.50529154288691</v>
      </c>
      <c r="R124" s="118">
        <f t="shared" ref="R124:V124" si="43">R125+R128+R130+R139</f>
        <v>205.11929149902664</v>
      </c>
      <c r="S124" s="118">
        <f t="shared" si="43"/>
        <v>196.12993673273706</v>
      </c>
      <c r="T124" s="118">
        <f t="shared" si="43"/>
        <v>190.51341221813661</v>
      </c>
      <c r="U124" s="118">
        <f t="shared" si="43"/>
        <v>180.7497772915593</v>
      </c>
      <c r="V124" s="118">
        <f t="shared" si="43"/>
        <v>174.23501204464094</v>
      </c>
      <c r="W124" s="118">
        <f t="shared" ref="W124:Y124" si="44">W125+W128+W130+W139</f>
        <v>200.38474854236478</v>
      </c>
      <c r="X124" s="118">
        <f t="shared" si="44"/>
        <v>175.82881145149247</v>
      </c>
      <c r="Y124" s="118">
        <f t="shared" si="44"/>
        <v>167.68698934138126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155.85019409536963</v>
      </c>
      <c r="C125" s="123">
        <f t="shared" si="45"/>
        <v>170.64905414868434</v>
      </c>
      <c r="D125" s="123">
        <f t="shared" si="45"/>
        <v>174.30099851240914</v>
      </c>
      <c r="E125" s="123">
        <f t="shared" si="45"/>
        <v>183.4195621248781</v>
      </c>
      <c r="F125" s="123">
        <f t="shared" si="45"/>
        <v>173.79024371679071</v>
      </c>
      <c r="G125" s="123">
        <f t="shared" si="45"/>
        <v>180.68880141789595</v>
      </c>
      <c r="H125" s="123">
        <f t="shared" si="45"/>
        <v>180.32349437064255</v>
      </c>
      <c r="I125" s="123">
        <f t="shared" si="45"/>
        <v>180.70887139870229</v>
      </c>
      <c r="J125" s="123">
        <f t="shared" si="45"/>
        <v>169.96585425773773</v>
      </c>
      <c r="K125" s="123">
        <f t="shared" si="45"/>
        <v>167.12307632558426</v>
      </c>
      <c r="L125" s="123">
        <f t="shared" si="45"/>
        <v>185.00693801679924</v>
      </c>
      <c r="M125" s="123">
        <f t="shared" si="45"/>
        <v>157.94533243624406</v>
      </c>
      <c r="N125" s="123">
        <f t="shared" si="45"/>
        <v>168.33531573930932</v>
      </c>
      <c r="O125" s="123">
        <f t="shared" si="45"/>
        <v>159.75566234716459</v>
      </c>
      <c r="P125" s="123">
        <f t="shared" si="45"/>
        <v>150.50284200189429</v>
      </c>
      <c r="Q125" s="123">
        <f t="shared" si="45"/>
        <v>146.81067152074525</v>
      </c>
      <c r="R125" s="123">
        <f t="shared" ref="R125:V125" si="46">SUM(R126:R127)</f>
        <v>159.62397325200683</v>
      </c>
      <c r="S125" s="123">
        <f t="shared" si="46"/>
        <v>155.85733654012623</v>
      </c>
      <c r="T125" s="123">
        <f t="shared" si="46"/>
        <v>151.30345175752038</v>
      </c>
      <c r="U125" s="123">
        <f t="shared" si="46"/>
        <v>143.48844565105594</v>
      </c>
      <c r="V125" s="123">
        <f t="shared" si="46"/>
        <v>134.58115029257524</v>
      </c>
      <c r="W125" s="123">
        <f t="shared" ref="W125:Y125" si="47">SUM(W126:W127)</f>
        <v>156.32314346013612</v>
      </c>
      <c r="X125" s="123">
        <f t="shared" si="47"/>
        <v>137.51245843144235</v>
      </c>
      <c r="Y125" s="123">
        <f t="shared" si="47"/>
        <v>129.48129062880363</v>
      </c>
      <c r="DA125" s="130" t="s">
        <v>2864</v>
      </c>
    </row>
    <row r="126" spans="1:105" ht="12" customHeight="1" x14ac:dyDescent="0.25">
      <c r="A126" s="97" t="s">
        <v>198</v>
      </c>
      <c r="B126" s="99">
        <v>155.31821613376505</v>
      </c>
      <c r="C126" s="99">
        <v>170.07518801525669</v>
      </c>
      <c r="D126" s="99">
        <v>173.73206047105379</v>
      </c>
      <c r="E126" s="99">
        <v>182.83019084238387</v>
      </c>
      <c r="F126" s="99">
        <v>173.24510308473893</v>
      </c>
      <c r="G126" s="99">
        <v>180.1279884133435</v>
      </c>
      <c r="H126" s="99">
        <v>179.77225464324221</v>
      </c>
      <c r="I126" s="99">
        <v>180.16557466030824</v>
      </c>
      <c r="J126" s="99">
        <v>169.45553209826565</v>
      </c>
      <c r="K126" s="99">
        <v>166.62009630480622</v>
      </c>
      <c r="L126" s="99">
        <v>184.46982006135576</v>
      </c>
      <c r="M126" s="99">
        <v>157.48055020243879</v>
      </c>
      <c r="N126" s="99">
        <v>167.83856172852589</v>
      </c>
      <c r="O126" s="99">
        <v>159.28341276486685</v>
      </c>
      <c r="P126" s="99">
        <v>150.06134323697322</v>
      </c>
      <c r="Q126" s="99">
        <v>146.3832890201534</v>
      </c>
      <c r="R126" s="99">
        <v>159.16173130689828</v>
      </c>
      <c r="S126" s="99">
        <v>155.40696997452147</v>
      </c>
      <c r="T126" s="99">
        <v>150.86476047959619</v>
      </c>
      <c r="U126" s="99">
        <v>143.06875255932133</v>
      </c>
      <c r="V126" s="99">
        <v>134.1842882456566</v>
      </c>
      <c r="W126" s="99">
        <v>155.85966410751396</v>
      </c>
      <c r="X126" s="99">
        <v>137.09993823781795</v>
      </c>
      <c r="Y126" s="99">
        <v>129.08327880118836</v>
      </c>
      <c r="DA126" s="63" t="s">
        <v>2865</v>
      </c>
    </row>
    <row r="127" spans="1:105" ht="12" customHeight="1" x14ac:dyDescent="0.25">
      <c r="A127" s="97" t="s">
        <v>53</v>
      </c>
      <c r="B127" s="99">
        <v>0.5319779616045851</v>
      </c>
      <c r="C127" s="99">
        <v>0.57386613342766102</v>
      </c>
      <c r="D127" s="99">
        <v>0.56893804135536408</v>
      </c>
      <c r="E127" s="99">
        <v>0.58937128249423754</v>
      </c>
      <c r="F127" s="99">
        <v>0.54514063205177665</v>
      </c>
      <c r="G127" s="99">
        <v>0.56081300455243921</v>
      </c>
      <c r="H127" s="99">
        <v>0.55123972740034921</v>
      </c>
      <c r="I127" s="99">
        <v>0.54329673839405657</v>
      </c>
      <c r="J127" s="99">
        <v>0.51032215947209092</v>
      </c>
      <c r="K127" s="99">
        <v>0.50298002077804005</v>
      </c>
      <c r="L127" s="99">
        <v>0.5371179554434774</v>
      </c>
      <c r="M127" s="99">
        <v>0.46478223380527811</v>
      </c>
      <c r="N127" s="99">
        <v>0.49675401078344528</v>
      </c>
      <c r="O127" s="99">
        <v>0.47224958229774455</v>
      </c>
      <c r="P127" s="99">
        <v>0.44149876492108592</v>
      </c>
      <c r="Q127" s="99">
        <v>0.42738250059184363</v>
      </c>
      <c r="R127" s="99">
        <v>0.46224194510855016</v>
      </c>
      <c r="S127" s="99">
        <v>0.45036656560473948</v>
      </c>
      <c r="T127" s="99">
        <v>0.43869127792418344</v>
      </c>
      <c r="U127" s="99">
        <v>0.41969309173460101</v>
      </c>
      <c r="V127" s="99">
        <v>0.39686204691863253</v>
      </c>
      <c r="W127" s="99">
        <v>0.46347935262214968</v>
      </c>
      <c r="X127" s="99">
        <v>0.41252019362440967</v>
      </c>
      <c r="Y127" s="99">
        <v>0.39801182761527454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1.018274682871868E-4</v>
      </c>
      <c r="C128" s="123">
        <f t="shared" si="48"/>
        <v>1.2879604740072709E-4</v>
      </c>
      <c r="D128" s="123">
        <f t="shared" si="48"/>
        <v>1.6835391600462796E-4</v>
      </c>
      <c r="E128" s="123">
        <f t="shared" si="48"/>
        <v>1.9780853103281123E-4</v>
      </c>
      <c r="F128" s="123">
        <f t="shared" si="48"/>
        <v>2.4890967294315575E-4</v>
      </c>
      <c r="G128" s="123">
        <f t="shared" si="48"/>
        <v>3.5482445512389062E-4</v>
      </c>
      <c r="H128" s="123">
        <f t="shared" si="48"/>
        <v>1.236987462371871E-3</v>
      </c>
      <c r="I128" s="123">
        <f t="shared" si="48"/>
        <v>1.4728605135912395E-3</v>
      </c>
      <c r="J128" s="123">
        <f t="shared" si="48"/>
        <v>2.1417943479087325E-3</v>
      </c>
      <c r="K128" s="123">
        <f t="shared" si="48"/>
        <v>2.7418982567525402E-3</v>
      </c>
      <c r="L128" s="123">
        <f t="shared" si="48"/>
        <v>7.9302465936358126E-3</v>
      </c>
      <c r="M128" s="123">
        <f t="shared" si="48"/>
        <v>4.6135507725635853E-3</v>
      </c>
      <c r="N128" s="123">
        <f t="shared" si="48"/>
        <v>5.5422751282427542E-3</v>
      </c>
      <c r="O128" s="123">
        <f t="shared" si="48"/>
        <v>5.5399031271082593E-3</v>
      </c>
      <c r="P128" s="123">
        <f t="shared" si="48"/>
        <v>8.1420393646609978E-3</v>
      </c>
      <c r="Q128" s="123">
        <f t="shared" si="48"/>
        <v>6.4253655816018567E-3</v>
      </c>
      <c r="R128" s="123">
        <f t="shared" si="48"/>
        <v>6.728842690583596E-3</v>
      </c>
      <c r="S128" s="123">
        <f t="shared" si="48"/>
        <v>6.7018473947791446E-3</v>
      </c>
      <c r="T128" s="123">
        <f t="shared" si="48"/>
        <v>9.3356051608653821E-3</v>
      </c>
      <c r="U128" s="123">
        <f t="shared" si="48"/>
        <v>6.9833661155715102E-3</v>
      </c>
      <c r="V128" s="123">
        <f t="shared" si="48"/>
        <v>7.7453030165247098E-3</v>
      </c>
      <c r="W128" s="123">
        <f t="shared" si="48"/>
        <v>1.4355425444600561E-2</v>
      </c>
      <c r="X128" s="123">
        <f t="shared" si="48"/>
        <v>1.6067425934108856E-2</v>
      </c>
      <c r="Y128" s="123">
        <f t="shared" si="48"/>
        <v>1.7890172225393235E-2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1.018274682871868E-4</v>
      </c>
      <c r="C129" s="99">
        <f>RES_hhdet_fech!C129/RES_summary!C$19</f>
        <v>1.2879604740072709E-4</v>
      </c>
      <c r="D129" s="99">
        <f>RES_hhdet_fech!D129/RES_summary!D$19</f>
        <v>1.6835391600462796E-4</v>
      </c>
      <c r="E129" s="99">
        <f>RES_hhdet_fech!E129/RES_summary!E$19</f>
        <v>1.9780853103281123E-4</v>
      </c>
      <c r="F129" s="99">
        <f>RES_hhdet_fech!F129/RES_summary!F$19</f>
        <v>2.4890967294315575E-4</v>
      </c>
      <c r="G129" s="99">
        <f>RES_hhdet_fech!G129/RES_summary!G$19</f>
        <v>3.5482445512389062E-4</v>
      </c>
      <c r="H129" s="99">
        <f>RES_hhdet_fech!H129/RES_summary!H$19</f>
        <v>1.236987462371871E-3</v>
      </c>
      <c r="I129" s="99">
        <f>RES_hhdet_fech!I129/RES_summary!I$19</f>
        <v>1.4728605135912395E-3</v>
      </c>
      <c r="J129" s="99">
        <f>RES_hhdet_fech!J129/RES_summary!J$19</f>
        <v>2.1417943479087325E-3</v>
      </c>
      <c r="K129" s="99">
        <f>RES_hhdet_fech!K129/RES_summary!K$19</f>
        <v>2.7418982567525402E-3</v>
      </c>
      <c r="L129" s="99">
        <f>RES_hhdet_fech!L129/RES_summary!L$19</f>
        <v>7.9302465936358126E-3</v>
      </c>
      <c r="M129" s="99">
        <f>RES_hhdet_fech!M129/RES_summary!M$19</f>
        <v>4.6135507725635853E-3</v>
      </c>
      <c r="N129" s="99">
        <f>RES_hhdet_fech!N129/RES_summary!N$19</f>
        <v>5.5422751282427542E-3</v>
      </c>
      <c r="O129" s="99">
        <f>RES_hhdet_fech!O129/RES_summary!O$19</f>
        <v>5.5399031271082593E-3</v>
      </c>
      <c r="P129" s="99">
        <f>RES_hhdet_fech!P129/RES_summary!P$19</f>
        <v>8.1420393646609978E-3</v>
      </c>
      <c r="Q129" s="99">
        <f>RES_hhdet_fech!Q129/RES_summary!Q$19</f>
        <v>6.4253655816018567E-3</v>
      </c>
      <c r="R129" s="99">
        <f>RES_hhdet_fech!R129/RES_summary!R$19</f>
        <v>6.728842690583596E-3</v>
      </c>
      <c r="S129" s="99">
        <f>RES_hhdet_fech!S129/RES_summary!S$19</f>
        <v>6.7018473947791446E-3</v>
      </c>
      <c r="T129" s="99">
        <f>RES_hhdet_fech!T129/RES_summary!T$19</f>
        <v>9.3356051608653821E-3</v>
      </c>
      <c r="U129" s="99">
        <f>RES_hhdet_fech!U129/RES_summary!U$19</f>
        <v>6.9833661155715102E-3</v>
      </c>
      <c r="V129" s="99">
        <f>RES_hhdet_fech!V129/RES_summary!V$19</f>
        <v>7.7453030165247098E-3</v>
      </c>
      <c r="W129" s="99">
        <f>RES_hhdet_fech!W129/RES_summary!W$19</f>
        <v>1.4355425444600561E-2</v>
      </c>
      <c r="X129" s="99">
        <f>RES_hhdet_fech!X129/RES_summary!X$19</f>
        <v>1.6067425934108856E-2</v>
      </c>
      <c r="Y129" s="99">
        <f>RES_hhdet_fech!Y129/RES_summary!Y$19</f>
        <v>1.7890172225393235E-2</v>
      </c>
      <c r="DA129" s="63" t="s">
        <v>2868</v>
      </c>
    </row>
    <row r="130" spans="1:105" ht="12" customHeight="1" x14ac:dyDescent="0.25">
      <c r="A130" s="121" t="s">
        <v>55</v>
      </c>
      <c r="B130" s="123">
        <v>27.579231866056247</v>
      </c>
      <c r="C130" s="123">
        <v>27.414849108922013</v>
      </c>
      <c r="D130" s="123">
        <v>28.418479584773028</v>
      </c>
      <c r="E130" s="123">
        <v>28.87837060390391</v>
      </c>
      <c r="F130" s="123">
        <v>26.514536547504854</v>
      </c>
      <c r="G130" s="123">
        <v>28.288362471922362</v>
      </c>
      <c r="H130" s="123">
        <v>30.145172555986896</v>
      </c>
      <c r="I130" s="123">
        <v>30.92414014732713</v>
      </c>
      <c r="J130" s="123">
        <v>33.300615587747366</v>
      </c>
      <c r="K130" s="123">
        <v>30.408572079615592</v>
      </c>
      <c r="L130" s="123">
        <v>34.967474187713705</v>
      </c>
      <c r="M130" s="123">
        <v>31.808061612540129</v>
      </c>
      <c r="N130" s="123">
        <v>32.853494665345075</v>
      </c>
      <c r="O130" s="123">
        <v>32.525164158241289</v>
      </c>
      <c r="P130" s="123">
        <v>29.006467840609666</v>
      </c>
      <c r="Q130" s="123">
        <v>30.50658530515803</v>
      </c>
      <c r="R130" s="123">
        <v>33.864089819567738</v>
      </c>
      <c r="S130" s="123">
        <v>29.722421431802847</v>
      </c>
      <c r="T130" s="123">
        <v>29.568929646061036</v>
      </c>
      <c r="U130" s="123">
        <v>28.515048970848213</v>
      </c>
      <c r="V130" s="123">
        <v>29.900509950679801</v>
      </c>
      <c r="W130" s="123">
        <v>34.384377564366098</v>
      </c>
      <c r="X130" s="123">
        <v>29.100795997824843</v>
      </c>
      <c r="Y130" s="123">
        <v>26.799151666397634</v>
      </c>
      <c r="DA130" s="130" t="s">
        <v>2869</v>
      </c>
    </row>
    <row r="131" spans="1:105" ht="12" customHeight="1" x14ac:dyDescent="0.25">
      <c r="A131" s="97" t="s">
        <v>128</v>
      </c>
      <c r="B131" s="99">
        <v>27.362523699700461</v>
      </c>
      <c r="C131" s="99">
        <v>27.182834450843991</v>
      </c>
      <c r="D131" s="99">
        <v>28.206642915099366</v>
      </c>
      <c r="E131" s="99">
        <v>28.583493238666716</v>
      </c>
      <c r="F131" s="99">
        <v>26.338401026029747</v>
      </c>
      <c r="G131" s="99">
        <v>28.183561642060319</v>
      </c>
      <c r="H131" s="99">
        <v>29.828408860184894</v>
      </c>
      <c r="I131" s="99">
        <v>30.584370598016431</v>
      </c>
      <c r="J131" s="99">
        <v>32.098782857759616</v>
      </c>
      <c r="K131" s="99">
        <v>29.343360097422622</v>
      </c>
      <c r="L131" s="99">
        <v>34.504382520107271</v>
      </c>
      <c r="M131" s="99">
        <v>31.566419284971417</v>
      </c>
      <c r="N131" s="99">
        <v>32.673852251091148</v>
      </c>
      <c r="O131" s="99">
        <v>32.209211073112158</v>
      </c>
      <c r="P131" s="99">
        <v>28.87676421446691</v>
      </c>
      <c r="Q131" s="99">
        <v>30.486442337368029</v>
      </c>
      <c r="R131" s="99">
        <v>33.854198332553928</v>
      </c>
      <c r="S131" s="99">
        <v>29.721068257404191</v>
      </c>
      <c r="T131" s="99">
        <v>29.516209300166345</v>
      </c>
      <c r="U131" s="99">
        <v>28.449911945821789</v>
      </c>
      <c r="V131" s="99">
        <v>29.573870110512317</v>
      </c>
      <c r="W131" s="99">
        <v>34.230792895978695</v>
      </c>
      <c r="X131" s="99">
        <v>28.940650505791695</v>
      </c>
      <c r="Y131" s="99">
        <v>26.677245741828532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32.695963419123032</v>
      </c>
      <c r="C135" s="102">
        <v>32.589782547027973</v>
      </c>
      <c r="D135" s="102">
        <v>33.7254534069979</v>
      </c>
      <c r="E135" s="102">
        <v>36.374548654702892</v>
      </c>
      <c r="F135" s="102">
        <v>32.199101893829486</v>
      </c>
      <c r="G135" s="102">
        <v>33.112456873007687</v>
      </c>
      <c r="H135" s="102">
        <v>36.850952896601889</v>
      </c>
      <c r="I135" s="102">
        <v>36.978714349805102</v>
      </c>
      <c r="J135" s="102">
        <v>50.651044008002522</v>
      </c>
      <c r="K135" s="102">
        <v>44.229167434746877</v>
      </c>
      <c r="L135" s="102">
        <v>42.326461465113404</v>
      </c>
      <c r="M135" s="102">
        <v>35.701434643341003</v>
      </c>
      <c r="N135" s="102">
        <v>36.996432016293248</v>
      </c>
      <c r="O135" s="102">
        <v>41.368353309506574</v>
      </c>
      <c r="P135" s="102">
        <v>35.856153607182307</v>
      </c>
      <c r="Q135" s="102">
        <v>42.896144736789736</v>
      </c>
      <c r="R135" s="102">
        <v>46.71549594939593</v>
      </c>
      <c r="S135" s="102">
        <v>35.195238631834215</v>
      </c>
      <c r="T135" s="102">
        <v>32.122309531836095</v>
      </c>
      <c r="U135" s="102">
        <v>30.156294446570616</v>
      </c>
      <c r="V135" s="102">
        <v>35.498743153570722</v>
      </c>
      <c r="W135" s="102">
        <v>37.337265820529169</v>
      </c>
      <c r="X135" s="102">
        <v>32.724754984262837</v>
      </c>
      <c r="Y135" s="102">
        <v>30.741373476356852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11.225494216301396</v>
      </c>
      <c r="C139" s="123">
        <v>11.236556824445424</v>
      </c>
      <c r="D139" s="123">
        <v>12.157463978532849</v>
      </c>
      <c r="E139" s="123">
        <v>12.773693773526027</v>
      </c>
      <c r="F139" s="123">
        <v>13.261470797979543</v>
      </c>
      <c r="G139" s="123">
        <v>13.576651570011858</v>
      </c>
      <c r="H139" s="123">
        <v>14.115243620137962</v>
      </c>
      <c r="I139" s="123">
        <v>12.688212804445074</v>
      </c>
      <c r="J139" s="123">
        <v>14.119989558866905</v>
      </c>
      <c r="K139" s="123">
        <v>12.830435168566353</v>
      </c>
      <c r="L139" s="123">
        <v>13.853783906587758</v>
      </c>
      <c r="M139" s="123">
        <v>12.537442667476407</v>
      </c>
      <c r="N139" s="123">
        <v>12.534983648899285</v>
      </c>
      <c r="O139" s="123">
        <v>12.53835944011904</v>
      </c>
      <c r="P139" s="123">
        <v>12.409517888926565</v>
      </c>
      <c r="Q139" s="123">
        <v>11.181609351402008</v>
      </c>
      <c r="R139" s="123">
        <v>11.624499584761475</v>
      </c>
      <c r="S139" s="123">
        <v>10.543476913413231</v>
      </c>
      <c r="T139" s="123">
        <v>9.63169520939433</v>
      </c>
      <c r="U139" s="123">
        <v>8.7392993035395694</v>
      </c>
      <c r="V139" s="123">
        <v>9.7456064983693658</v>
      </c>
      <c r="W139" s="123">
        <v>9.6628720924179667</v>
      </c>
      <c r="X139" s="123">
        <v>9.1994895962911976</v>
      </c>
      <c r="Y139" s="123">
        <v>11.388656873954588</v>
      </c>
      <c r="DA139" s="130" t="s">
        <v>2878</v>
      </c>
    </row>
    <row r="140" spans="1:105" ht="12" customHeight="1" x14ac:dyDescent="0.25">
      <c r="A140" s="97" t="s">
        <v>50</v>
      </c>
      <c r="B140" s="99">
        <v>11.852192867823463</v>
      </c>
      <c r="C140" s="99">
        <v>11.805831871317212</v>
      </c>
      <c r="D140" s="99">
        <v>12.759178379039875</v>
      </c>
      <c r="E140" s="99">
        <v>13.33421660642454</v>
      </c>
      <c r="F140" s="99">
        <v>14.327176402107838</v>
      </c>
      <c r="G140" s="99">
        <v>14.912714983575883</v>
      </c>
      <c r="H140" s="99">
        <v>15.461268899536327</v>
      </c>
      <c r="I140" s="99">
        <v>14.163746585346747</v>
      </c>
      <c r="J140" s="99">
        <v>14.639184437100697</v>
      </c>
      <c r="K140" s="99">
        <v>13.561996685649863</v>
      </c>
      <c r="L140" s="99">
        <v>13.577034991283357</v>
      </c>
      <c r="M140" s="99">
        <v>14.052312442207128</v>
      </c>
      <c r="N140" s="99">
        <v>14.084412161693114</v>
      </c>
      <c r="O140" s="99">
        <v>13.691164934818302</v>
      </c>
      <c r="P140" s="99">
        <v>14.77606599498035</v>
      </c>
      <c r="Q140" s="99">
        <v>11.766811830789431</v>
      </c>
      <c r="R140" s="99">
        <v>12.173718322588277</v>
      </c>
      <c r="S140" s="99">
        <v>13.732835861763773</v>
      </c>
      <c r="T140" s="99">
        <v>11.539832302701409</v>
      </c>
      <c r="U140" s="99">
        <v>10.701311337725871</v>
      </c>
      <c r="V140" s="99">
        <v>10.970663826519173</v>
      </c>
      <c r="W140" s="99">
        <v>10.625954110328635</v>
      </c>
      <c r="X140" s="99">
        <v>10.100178850110785</v>
      </c>
      <c r="Y140" s="99">
        <v>13.466218527411609</v>
      </c>
      <c r="DA140" s="63" t="s">
        <v>2879</v>
      </c>
    </row>
    <row r="141" spans="1:105" ht="12" customHeight="1" x14ac:dyDescent="0.25">
      <c r="A141" s="109" t="s">
        <v>120</v>
      </c>
      <c r="B141" s="110">
        <v>8.6186161831288555</v>
      </c>
      <c r="C141" s="110">
        <v>9.2047335653914519</v>
      </c>
      <c r="D141" s="110">
        <v>10.365453341191547</v>
      </c>
      <c r="E141" s="110">
        <v>11.312137425142494</v>
      </c>
      <c r="F141" s="110">
        <v>10.701104650339397</v>
      </c>
      <c r="G141" s="110">
        <v>10.699783895010871</v>
      </c>
      <c r="H141" s="110">
        <v>11.720956522264625</v>
      </c>
      <c r="I141" s="110">
        <v>10.526195252852951</v>
      </c>
      <c r="J141" s="110">
        <v>13.496045298732351</v>
      </c>
      <c r="K141" s="110">
        <v>12.004323914538427</v>
      </c>
      <c r="L141" s="110">
        <v>14.213546839278546</v>
      </c>
      <c r="M141" s="110">
        <v>10.608247302631227</v>
      </c>
      <c r="N141" s="110">
        <v>10.525938468422352</v>
      </c>
      <c r="O141" s="110">
        <v>11.014028468121767</v>
      </c>
      <c r="P141" s="110">
        <v>9.3062445362930379</v>
      </c>
      <c r="Q141" s="110">
        <v>10.444472023470418</v>
      </c>
      <c r="R141" s="110">
        <v>10.976306121020023</v>
      </c>
      <c r="S141" s="110">
        <v>7.3486696983907889</v>
      </c>
      <c r="T141" s="110">
        <v>7.6832560410515365</v>
      </c>
      <c r="U141" s="110">
        <v>6.9385768605172222</v>
      </c>
      <c r="V141" s="110">
        <v>8.5314541713975345</v>
      </c>
      <c r="W141" s="110">
        <v>8.6455554445865932</v>
      </c>
      <c r="X141" s="110">
        <v>8.1222845649854243</v>
      </c>
      <c r="Y141" s="110">
        <v>8.2939150492757356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83.00873153997135</v>
      </c>
      <c r="S143" s="118">
        <f t="shared" si="50"/>
        <v>73.685030961676262</v>
      </c>
      <c r="T143" s="118">
        <f t="shared" si="50"/>
        <v>80.002152290211797</v>
      </c>
      <c r="U143" s="118">
        <f t="shared" si="50"/>
        <v>78.721812094191321</v>
      </c>
      <c r="V143" s="118">
        <f t="shared" si="50"/>
        <v>86.291545326624799</v>
      </c>
      <c r="W143" s="118">
        <f t="shared" ref="W143:Y143" si="51">W144+W146+W148+W157</f>
        <v>90.023477701150981</v>
      </c>
      <c r="X143" s="118">
        <f t="shared" si="51"/>
        <v>80.25562734163907</v>
      </c>
      <c r="Y143" s="118">
        <f t="shared" si="51"/>
        <v>78.842932480566191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30.668445556436819</v>
      </c>
      <c r="S144" s="123">
        <f t="shared" si="52"/>
        <v>33.181981343531071</v>
      </c>
      <c r="T144" s="123">
        <f t="shared" si="52"/>
        <v>37.988432449187464</v>
      </c>
      <c r="U144" s="123">
        <f t="shared" si="52"/>
        <v>39.597681485455063</v>
      </c>
      <c r="V144" s="123">
        <f t="shared" si="52"/>
        <v>40.768683518464364</v>
      </c>
      <c r="W144" s="123">
        <f t="shared" si="52"/>
        <v>42.981456376170392</v>
      </c>
      <c r="X144" s="123">
        <f t="shared" si="52"/>
        <v>38.436239210971756</v>
      </c>
      <c r="Y144" s="123">
        <f t="shared" si="52"/>
        <v>36.644816248416461</v>
      </c>
      <c r="DA144" s="130" t="s">
        <v>2882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30.668445556436819</v>
      </c>
      <c r="S145" s="99">
        <v>33.181981343531071</v>
      </c>
      <c r="T145" s="99">
        <v>37.988432449187464</v>
      </c>
      <c r="U145" s="99">
        <v>39.597681485455063</v>
      </c>
      <c r="V145" s="99">
        <v>40.768683518464364</v>
      </c>
      <c r="W145" s="99">
        <v>42.981456376170392</v>
      </c>
      <c r="X145" s="99">
        <v>38.436239210971756</v>
      </c>
      <c r="Y145" s="99">
        <v>36.644816248416461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9.0120767562812416E-3</v>
      </c>
      <c r="S146" s="123">
        <f t="shared" si="53"/>
        <v>1.745142660291505E-2</v>
      </c>
      <c r="T146" s="123">
        <f t="shared" si="53"/>
        <v>2.9964142542616052E-2</v>
      </c>
      <c r="U146" s="123">
        <f t="shared" si="53"/>
        <v>2.4118070938983185E-2</v>
      </c>
      <c r="V146" s="123">
        <f t="shared" si="53"/>
        <v>2.8165209684010376E-2</v>
      </c>
      <c r="W146" s="123">
        <f t="shared" si="53"/>
        <v>5.7321064734884138E-2</v>
      </c>
      <c r="X146" s="123">
        <f t="shared" si="53"/>
        <v>6.0238898373704088E-2</v>
      </c>
      <c r="Y146" s="123">
        <f t="shared" si="53"/>
        <v>6.8946417091124937E-2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9.0120767562812416E-3</v>
      </c>
      <c r="S147" s="99">
        <f>RES_hhdet_fech!S147/RES_summary!S$19</f>
        <v>1.745142660291505E-2</v>
      </c>
      <c r="T147" s="99">
        <f>RES_hhdet_fech!T147/RES_summary!T$19</f>
        <v>2.9964142542616052E-2</v>
      </c>
      <c r="U147" s="99">
        <f>RES_hhdet_fech!U147/RES_summary!U$19</f>
        <v>2.4118070938983185E-2</v>
      </c>
      <c r="V147" s="99">
        <f>RES_hhdet_fech!V147/RES_summary!V$19</f>
        <v>2.8165209684010376E-2</v>
      </c>
      <c r="W147" s="99">
        <f>RES_hhdet_fech!W147/RES_summary!W$19</f>
        <v>5.7321064734884138E-2</v>
      </c>
      <c r="X147" s="99">
        <f>RES_hhdet_fech!X147/RES_summary!X$19</f>
        <v>6.0238898373704088E-2</v>
      </c>
      <c r="Y147" s="99">
        <f>RES_hhdet_fech!Y147/RES_summary!Y$19</f>
        <v>6.8946417091124937E-2</v>
      </c>
      <c r="DA147" s="63" t="s">
        <v>2885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41.070614209979468</v>
      </c>
      <c r="S148" s="123">
        <v>30.756807906017432</v>
      </c>
      <c r="T148" s="123">
        <v>32.46881488495417</v>
      </c>
      <c r="U148" s="123">
        <v>30.497822074931953</v>
      </c>
      <c r="V148" s="123">
        <v>35.781749383229048</v>
      </c>
      <c r="W148" s="123">
        <v>37.324973655927771</v>
      </c>
      <c r="X148" s="123">
        <v>32.553316967259924</v>
      </c>
      <c r="Y148" s="123">
        <v>30.727256406348495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31.934422310108218</v>
      </c>
      <c r="T149" s="99">
        <v>29.111376166085517</v>
      </c>
      <c r="U149" s="99">
        <v>27.806011831045101</v>
      </c>
      <c r="V149" s="99">
        <v>30.057892719693811</v>
      </c>
      <c r="W149" s="99">
        <v>28.610650649872838</v>
      </c>
      <c r="X149" s="99">
        <v>25.773739709506437</v>
      </c>
      <c r="Y149" s="99">
        <v>32.054407450230819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41.070614209979468</v>
      </c>
      <c r="S153" s="102">
        <v>30.738262797291593</v>
      </c>
      <c r="T153" s="102">
        <v>32.590351128171129</v>
      </c>
      <c r="U153" s="102">
        <v>30.585946815059209</v>
      </c>
      <c r="V153" s="102">
        <v>35.933710179606095</v>
      </c>
      <c r="W153" s="102">
        <v>37.554297945560798</v>
      </c>
      <c r="X153" s="102">
        <v>32.738109533058996</v>
      </c>
      <c r="Y153" s="102">
        <v>30.69233137887791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2894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11.260659696798784</v>
      </c>
      <c r="S157" s="123">
        <v>9.7287902855248429</v>
      </c>
      <c r="T157" s="123">
        <v>9.5149408135275415</v>
      </c>
      <c r="U157" s="123">
        <v>8.6021904628653214</v>
      </c>
      <c r="V157" s="123">
        <v>9.7129472152473681</v>
      </c>
      <c r="W157" s="123">
        <v>9.6597266043179264</v>
      </c>
      <c r="X157" s="123">
        <v>9.2058322650336741</v>
      </c>
      <c r="Y157" s="123">
        <v>11.401913408710106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12.093569487005768</v>
      </c>
      <c r="S158" s="99">
        <v>13.632058855037361</v>
      </c>
      <c r="T158" s="99">
        <v>11.43979521114675</v>
      </c>
      <c r="U158" s="99">
        <v>10.6226360328961</v>
      </c>
      <c r="V158" s="99">
        <v>10.900299782345522</v>
      </c>
      <c r="W158" s="99">
        <v>10.588354675196218</v>
      </c>
      <c r="X158" s="99">
        <v>10.079459841549443</v>
      </c>
      <c r="Y158" s="99">
        <v>13.455402477715493</v>
      </c>
      <c r="DA158" s="63" t="s">
        <v>2896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10.675371736112796</v>
      </c>
      <c r="S159" s="110">
        <v>7.1766531439205057</v>
      </c>
      <c r="T159" s="110">
        <v>7.5041554160146182</v>
      </c>
      <c r="U159" s="110">
        <v>6.7915179301601434</v>
      </c>
      <c r="V159" s="110">
        <v>8.3730906487054177</v>
      </c>
      <c r="W159" s="110">
        <v>8.5438751320528841</v>
      </c>
      <c r="X159" s="110">
        <v>8.061078888909563</v>
      </c>
      <c r="Y159" s="110">
        <v>8.2676406191755678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209.91479821830924</v>
      </c>
      <c r="C161" s="118">
        <f t="shared" si="54"/>
        <v>233.01445381779124</v>
      </c>
      <c r="D161" s="118">
        <f t="shared" si="54"/>
        <v>217.39215208009884</v>
      </c>
      <c r="E161" s="118">
        <f t="shared" si="54"/>
        <v>237.20014527340282</v>
      </c>
      <c r="F161" s="118">
        <f t="shared" si="54"/>
        <v>236.34860044675688</v>
      </c>
      <c r="G161" s="118">
        <f t="shared" si="54"/>
        <v>189.86637679795876</v>
      </c>
      <c r="H161" s="118">
        <f t="shared" si="54"/>
        <v>228.14463674188301</v>
      </c>
      <c r="I161" s="118">
        <f t="shared" si="54"/>
        <v>272.93572398949112</v>
      </c>
      <c r="J161" s="118">
        <f t="shared" si="54"/>
        <v>247.0318908095438</v>
      </c>
      <c r="K161" s="118">
        <f t="shared" si="54"/>
        <v>257.36705243390878</v>
      </c>
      <c r="L161" s="118">
        <f t="shared" si="54"/>
        <v>195.75099017266322</v>
      </c>
      <c r="M161" s="118">
        <f t="shared" si="54"/>
        <v>120.57218361680734</v>
      </c>
      <c r="N161" s="118">
        <f t="shared" si="54"/>
        <v>263.97713215023634</v>
      </c>
      <c r="O161" s="118">
        <f t="shared" si="54"/>
        <v>205.51959279642043</v>
      </c>
      <c r="P161" s="118">
        <f t="shared" si="54"/>
        <v>327.12034042936045</v>
      </c>
      <c r="Q161" s="118">
        <f t="shared" si="54"/>
        <v>261.19222156265982</v>
      </c>
      <c r="R161" s="118">
        <f t="shared" ref="R161:V161" si="55">R162+R164+R166+R175</f>
        <v>275.60682532363234</v>
      </c>
      <c r="S161" s="118">
        <f t="shared" si="55"/>
        <v>187.33305642424048</v>
      </c>
      <c r="T161" s="118">
        <f t="shared" si="55"/>
        <v>182.58143143644969</v>
      </c>
      <c r="U161" s="118">
        <f t="shared" si="55"/>
        <v>166.86730308997736</v>
      </c>
      <c r="V161" s="118">
        <f t="shared" si="55"/>
        <v>221.25420963860884</v>
      </c>
      <c r="W161" s="118">
        <f t="shared" ref="W161:Y161" si="56">W162+W164+W166+W175</f>
        <v>216.99270274478607</v>
      </c>
      <c r="X161" s="118">
        <f t="shared" si="56"/>
        <v>188.68722041852817</v>
      </c>
      <c r="Y161" s="118">
        <f t="shared" si="56"/>
        <v>183.34641199081739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165.01622815342162</v>
      </c>
      <c r="C162" s="123">
        <f t="shared" si="57"/>
        <v>189.01792004021641</v>
      </c>
      <c r="D162" s="123">
        <f t="shared" si="57"/>
        <v>171.89873153789381</v>
      </c>
      <c r="E162" s="123">
        <f t="shared" si="57"/>
        <v>188.59339472468051</v>
      </c>
      <c r="F162" s="123">
        <f t="shared" si="57"/>
        <v>191.42352224506965</v>
      </c>
      <c r="G162" s="123">
        <f t="shared" si="57"/>
        <v>143.62160672034395</v>
      </c>
      <c r="H162" s="123">
        <f t="shared" si="57"/>
        <v>177.18993584074798</v>
      </c>
      <c r="I162" s="123">
        <f t="shared" si="57"/>
        <v>223.44193327260956</v>
      </c>
      <c r="J162" s="123">
        <f t="shared" si="57"/>
        <v>182.39900498059487</v>
      </c>
      <c r="K162" s="123">
        <f t="shared" si="57"/>
        <v>200.27488138881711</v>
      </c>
      <c r="L162" s="123">
        <f t="shared" si="57"/>
        <v>139.95128856426388</v>
      </c>
      <c r="M162" s="123">
        <f t="shared" si="57"/>
        <v>72.388728575303034</v>
      </c>
      <c r="N162" s="123">
        <f t="shared" si="57"/>
        <v>214.9620324094634</v>
      </c>
      <c r="O162" s="123">
        <f t="shared" si="57"/>
        <v>152.85248194941059</v>
      </c>
      <c r="P162" s="123">
        <f t="shared" si="57"/>
        <v>279.60640538098676</v>
      </c>
      <c r="Q162" s="123">
        <f t="shared" si="57"/>
        <v>208.40110765385614</v>
      </c>
      <c r="R162" s="123">
        <f t="shared" si="57"/>
        <v>219.02024768730141</v>
      </c>
      <c r="S162" s="123">
        <f t="shared" si="57"/>
        <v>142.88031324277324</v>
      </c>
      <c r="T162" s="123">
        <f t="shared" si="57"/>
        <v>137.83401294724104</v>
      </c>
      <c r="U162" s="123">
        <f t="shared" si="57"/>
        <v>125.94601524249784</v>
      </c>
      <c r="V162" s="123">
        <f t="shared" si="57"/>
        <v>174.57516691290147</v>
      </c>
      <c r="W162" s="123">
        <f t="shared" si="57"/>
        <v>169.26029388883083</v>
      </c>
      <c r="X162" s="123">
        <f t="shared" si="57"/>
        <v>146.22625259969683</v>
      </c>
      <c r="Y162" s="123">
        <f t="shared" si="57"/>
        <v>140.57709030910752</v>
      </c>
      <c r="DA162" s="130" t="s">
        <v>2899</v>
      </c>
    </row>
    <row r="163" spans="1:105" ht="12" customHeight="1" x14ac:dyDescent="0.25">
      <c r="A163" s="97" t="s">
        <v>53</v>
      </c>
      <c r="B163" s="110">
        <v>165.01622815342162</v>
      </c>
      <c r="C163" s="110">
        <v>189.01792004021641</v>
      </c>
      <c r="D163" s="110">
        <v>171.89873153789381</v>
      </c>
      <c r="E163" s="110">
        <v>188.59339472468051</v>
      </c>
      <c r="F163" s="110">
        <v>191.42352224506965</v>
      </c>
      <c r="G163" s="110">
        <v>143.62160672034395</v>
      </c>
      <c r="H163" s="110">
        <v>177.18993584074798</v>
      </c>
      <c r="I163" s="110">
        <v>223.44193327260956</v>
      </c>
      <c r="J163" s="110">
        <v>182.39900498059487</v>
      </c>
      <c r="K163" s="110">
        <v>200.27488138881711</v>
      </c>
      <c r="L163" s="110">
        <v>139.95128856426388</v>
      </c>
      <c r="M163" s="110">
        <v>72.388728575303034</v>
      </c>
      <c r="N163" s="110">
        <v>214.9620324094634</v>
      </c>
      <c r="O163" s="110">
        <v>152.85248194941059</v>
      </c>
      <c r="P163" s="110">
        <v>279.60640538098676</v>
      </c>
      <c r="Q163" s="110">
        <v>208.40110765385614</v>
      </c>
      <c r="R163" s="110">
        <v>219.02024768730141</v>
      </c>
      <c r="S163" s="110">
        <v>142.88031324277324</v>
      </c>
      <c r="T163" s="110">
        <v>137.83401294724104</v>
      </c>
      <c r="U163" s="110">
        <v>125.94601524249784</v>
      </c>
      <c r="V163" s="110">
        <v>174.57516691290147</v>
      </c>
      <c r="W163" s="110">
        <v>169.26029388883083</v>
      </c>
      <c r="X163" s="110">
        <v>146.22625259969683</v>
      </c>
      <c r="Y163" s="110">
        <v>140.57709030910752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3.4589918975350756E-3</v>
      </c>
      <c r="K164" s="123">
        <f t="shared" si="58"/>
        <v>4.7537988390743604E-3</v>
      </c>
      <c r="L164" s="123">
        <f t="shared" si="58"/>
        <v>1.2450631850216626E-2</v>
      </c>
      <c r="M164" s="123">
        <f t="shared" si="58"/>
        <v>7.4208506971890657E-3</v>
      </c>
      <c r="N164" s="123">
        <f t="shared" si="58"/>
        <v>8.6922923254919952E-3</v>
      </c>
      <c r="O164" s="123">
        <f t="shared" si="58"/>
        <v>1.022167545915237E-2</v>
      </c>
      <c r="P164" s="123">
        <f t="shared" si="58"/>
        <v>1.9376222332500224E-2</v>
      </c>
      <c r="Q164" s="123">
        <f t="shared" si="58"/>
        <v>1.6119272552389208E-2</v>
      </c>
      <c r="R164" s="123">
        <f t="shared" si="58"/>
        <v>1.6438023005117795E-2</v>
      </c>
      <c r="S164" s="123">
        <f t="shared" si="58"/>
        <v>1.6052837563155935E-2</v>
      </c>
      <c r="T164" s="123">
        <f t="shared" si="58"/>
        <v>2.12888693184747E-2</v>
      </c>
      <c r="U164" s="123">
        <f t="shared" si="58"/>
        <v>1.4471151792847204E-2</v>
      </c>
      <c r="V164" s="123">
        <f t="shared" si="58"/>
        <v>1.4414378471232727E-2</v>
      </c>
      <c r="W164" s="123">
        <f t="shared" si="58"/>
        <v>2.5858322967490927E-2</v>
      </c>
      <c r="X164" s="123">
        <f t="shared" si="58"/>
        <v>2.5065738939432876E-2</v>
      </c>
      <c r="Y164" s="123">
        <f t="shared" si="58"/>
        <v>2.8191536802593679E-2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</v>
      </c>
      <c r="C165" s="99">
        <f>RES_hhdet_fech!C165/RES_summary!C$19</f>
        <v>0</v>
      </c>
      <c r="D165" s="99">
        <f>RES_hhdet_fech!D165/RES_summary!D$19</f>
        <v>0</v>
      </c>
      <c r="E165" s="99">
        <f>RES_hhdet_fech!E165/RES_summary!E$19</f>
        <v>0</v>
      </c>
      <c r="F165" s="99">
        <f>RES_hhdet_fech!F165/RES_summary!F$19</f>
        <v>0</v>
      </c>
      <c r="G165" s="99">
        <f>RES_hhdet_fech!G165/RES_summary!G$19</f>
        <v>0</v>
      </c>
      <c r="H165" s="99">
        <f>RES_hhdet_fech!H165/RES_summary!H$19</f>
        <v>0</v>
      </c>
      <c r="I165" s="99">
        <f>RES_hhdet_fech!I165/RES_summary!I$19</f>
        <v>0</v>
      </c>
      <c r="J165" s="99">
        <f>RES_hhdet_fech!J165/RES_summary!J$19</f>
        <v>3.4589918975350756E-3</v>
      </c>
      <c r="K165" s="99">
        <f>RES_hhdet_fech!K165/RES_summary!K$19</f>
        <v>4.7537988390743604E-3</v>
      </c>
      <c r="L165" s="99">
        <f>RES_hhdet_fech!L165/RES_summary!L$19</f>
        <v>1.2450631850216626E-2</v>
      </c>
      <c r="M165" s="99">
        <f>RES_hhdet_fech!M165/RES_summary!M$19</f>
        <v>7.4208506971890657E-3</v>
      </c>
      <c r="N165" s="99">
        <f>RES_hhdet_fech!N165/RES_summary!N$19</f>
        <v>8.6922923254919952E-3</v>
      </c>
      <c r="O165" s="99">
        <f>RES_hhdet_fech!O165/RES_summary!O$19</f>
        <v>1.022167545915237E-2</v>
      </c>
      <c r="P165" s="99">
        <f>RES_hhdet_fech!P165/RES_summary!P$19</f>
        <v>1.9376222332500224E-2</v>
      </c>
      <c r="Q165" s="99">
        <f>RES_hhdet_fech!Q165/RES_summary!Q$19</f>
        <v>1.6119272552389208E-2</v>
      </c>
      <c r="R165" s="99">
        <f>RES_hhdet_fech!R165/RES_summary!R$19</f>
        <v>1.6438023005117795E-2</v>
      </c>
      <c r="S165" s="99">
        <f>RES_hhdet_fech!S165/RES_summary!S$19</f>
        <v>1.6052837563155935E-2</v>
      </c>
      <c r="T165" s="99">
        <f>RES_hhdet_fech!T165/RES_summary!T$19</f>
        <v>2.12888693184747E-2</v>
      </c>
      <c r="U165" s="99">
        <f>RES_hhdet_fech!U165/RES_summary!U$19</f>
        <v>1.4471151792847204E-2</v>
      </c>
      <c r="V165" s="99">
        <f>RES_hhdet_fech!V165/RES_summary!V$19</f>
        <v>1.4414378471232727E-2</v>
      </c>
      <c r="W165" s="99">
        <f>RES_hhdet_fech!W165/RES_summary!W$19</f>
        <v>2.5858322967490927E-2</v>
      </c>
      <c r="X165" s="99">
        <f>RES_hhdet_fech!X165/RES_summary!X$19</f>
        <v>2.5065738939432876E-2</v>
      </c>
      <c r="Y165" s="99">
        <f>RES_hhdet_fech!Y165/RES_summary!Y$19</f>
        <v>2.8191536802593679E-2</v>
      </c>
      <c r="DA165" s="63" t="s">
        <v>2902</v>
      </c>
    </row>
    <row r="166" spans="1:105" ht="12" customHeight="1" x14ac:dyDescent="0.25">
      <c r="A166" s="121" t="s">
        <v>55</v>
      </c>
      <c r="B166" s="123">
        <v>33.656486005497086</v>
      </c>
      <c r="C166" s="123">
        <v>32.822398531668064</v>
      </c>
      <c r="D166" s="123">
        <v>33.507429912155764</v>
      </c>
      <c r="E166" s="123">
        <v>36.008716568223797</v>
      </c>
      <c r="F166" s="123">
        <v>31.892990848893252</v>
      </c>
      <c r="G166" s="123">
        <v>32.838807088871249</v>
      </c>
      <c r="H166" s="123">
        <v>36.935238751675726</v>
      </c>
      <c r="I166" s="123">
        <v>37.064640098187525</v>
      </c>
      <c r="J166" s="123">
        <v>50.608727455772026</v>
      </c>
      <c r="K166" s="123">
        <v>44.339278182837035</v>
      </c>
      <c r="L166" s="123">
        <v>41.985596025266588</v>
      </c>
      <c r="M166" s="123">
        <v>35.465141675281323</v>
      </c>
      <c r="N166" s="123">
        <v>36.302302246229559</v>
      </c>
      <c r="O166" s="123">
        <v>40.045957037748941</v>
      </c>
      <c r="P166" s="123">
        <v>34.911458837631869</v>
      </c>
      <c r="Q166" s="123">
        <v>41.554706281282456</v>
      </c>
      <c r="R166" s="123">
        <v>44.896363025253713</v>
      </c>
      <c r="S166" s="123">
        <v>33.654197151820924</v>
      </c>
      <c r="T166" s="123">
        <v>34.927992932852312</v>
      </c>
      <c r="U166" s="123">
        <v>32.088114458305</v>
      </c>
      <c r="V166" s="123">
        <v>36.901340287163258</v>
      </c>
      <c r="W166" s="123">
        <v>38.041805643507288</v>
      </c>
      <c r="X166" s="123">
        <v>33.237406193668967</v>
      </c>
      <c r="Y166" s="123">
        <v>31.392738741645271</v>
      </c>
      <c r="DA166" s="130" t="s">
        <v>2903</v>
      </c>
    </row>
    <row r="167" spans="1:105" ht="12" customHeight="1" x14ac:dyDescent="0.25">
      <c r="A167" s="97" t="s">
        <v>124</v>
      </c>
      <c r="B167" s="99">
        <v>41.180579598760502</v>
      </c>
      <c r="C167" s="99">
        <v>36.052104126636941</v>
      </c>
      <c r="D167" s="99">
        <v>36.379634552180931</v>
      </c>
      <c r="E167" s="99">
        <v>38.2144057201997</v>
      </c>
      <c r="F167" s="99">
        <v>37.701934711242089</v>
      </c>
      <c r="G167" s="99">
        <v>40.089626532877801</v>
      </c>
      <c r="H167" s="99">
        <v>42.023421730901774</v>
      </c>
      <c r="I167" s="99">
        <v>39.827272648577676</v>
      </c>
      <c r="J167" s="99">
        <v>43.95923155975477</v>
      </c>
      <c r="K167" s="99">
        <v>43.162204321949844</v>
      </c>
      <c r="L167" s="99">
        <v>33.514046716257468</v>
      </c>
      <c r="M167" s="99">
        <v>41.701856037069071</v>
      </c>
      <c r="N167" s="99">
        <v>40.540848378277012</v>
      </c>
      <c r="O167" s="99">
        <v>39.432502114724315</v>
      </c>
      <c r="P167" s="99">
        <v>43.198151393354337</v>
      </c>
      <c r="Q167" s="99">
        <v>35.591451346162167</v>
      </c>
      <c r="R167" s="99">
        <v>37.729086270061316</v>
      </c>
      <c r="S167" s="99">
        <v>39.798273468172731</v>
      </c>
      <c r="T167" s="99">
        <v>33.079897933680449</v>
      </c>
      <c r="U167" s="99">
        <v>30.113422144089977</v>
      </c>
      <c r="V167" s="99">
        <v>31.236573979207776</v>
      </c>
      <c r="W167" s="99">
        <v>29.32483241110614</v>
      </c>
      <c r="X167" s="99">
        <v>26.568434723262055</v>
      </c>
      <c r="Y167" s="99">
        <v>33.066318385317167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32.695963419123032</v>
      </c>
      <c r="C171" s="102">
        <v>32.523351717319102</v>
      </c>
      <c r="D171" s="102">
        <v>33.352175607289539</v>
      </c>
      <c r="E171" s="102">
        <v>35.916812853558135</v>
      </c>
      <c r="F171" s="102">
        <v>31.714254114667135</v>
      </c>
      <c r="G171" s="102">
        <v>32.642838995789994</v>
      </c>
      <c r="H171" s="102">
        <v>36.803322896658763</v>
      </c>
      <c r="I171" s="102">
        <v>37.005068506804449</v>
      </c>
      <c r="J171" s="102">
        <v>50.73272737924087</v>
      </c>
      <c r="K171" s="102">
        <v>44.359356201786071</v>
      </c>
      <c r="L171" s="102">
        <v>42.237350833855267</v>
      </c>
      <c r="M171" s="102">
        <v>35.341233442927916</v>
      </c>
      <c r="N171" s="102">
        <v>36.187971673761375</v>
      </c>
      <c r="O171" s="102">
        <v>40.063844695317506</v>
      </c>
      <c r="P171" s="102">
        <v>34.679064507655895</v>
      </c>
      <c r="Q171" s="102">
        <v>41.716114368143316</v>
      </c>
      <c r="R171" s="102">
        <v>45.071365774013884</v>
      </c>
      <c r="S171" s="102">
        <v>33.506439394033571</v>
      </c>
      <c r="T171" s="102">
        <v>34.993446297406308</v>
      </c>
      <c r="U171" s="102">
        <v>32.161034187679249</v>
      </c>
      <c r="V171" s="102">
        <v>37.102532704096191</v>
      </c>
      <c r="W171" s="102">
        <v>38.357658442610798</v>
      </c>
      <c r="X171" s="102">
        <v>33.486671182369193</v>
      </c>
      <c r="Y171" s="102">
        <v>31.325865948312426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2911</v>
      </c>
    </row>
    <row r="175" spans="1:105" ht="12" customHeight="1" x14ac:dyDescent="0.25">
      <c r="A175" s="121" t="s">
        <v>54</v>
      </c>
      <c r="B175" s="123">
        <v>11.242084059390521</v>
      </c>
      <c r="C175" s="123">
        <v>11.174135245906772</v>
      </c>
      <c r="D175" s="123">
        <v>11.985990630049269</v>
      </c>
      <c r="E175" s="123">
        <v>12.598033980498512</v>
      </c>
      <c r="F175" s="123">
        <v>13.032087352793969</v>
      </c>
      <c r="G175" s="123">
        <v>13.40596298874358</v>
      </c>
      <c r="H175" s="123">
        <v>14.019462149459287</v>
      </c>
      <c r="I175" s="123">
        <v>12.429150618694026</v>
      </c>
      <c r="J175" s="123">
        <v>14.020699381279359</v>
      </c>
      <c r="K175" s="123">
        <v>12.748139063415557</v>
      </c>
      <c r="L175" s="123">
        <v>13.80165495128254</v>
      </c>
      <c r="M175" s="123">
        <v>12.710892515525783</v>
      </c>
      <c r="N175" s="123">
        <v>12.704105202217871</v>
      </c>
      <c r="O175" s="123">
        <v>12.610932133801754</v>
      </c>
      <c r="P175" s="123">
        <v>12.583099988409328</v>
      </c>
      <c r="Q175" s="123">
        <v>11.220288354968801</v>
      </c>
      <c r="R175" s="123">
        <v>11.673776588072073</v>
      </c>
      <c r="S175" s="123">
        <v>10.782493192083136</v>
      </c>
      <c r="T175" s="123">
        <v>9.7981366870378608</v>
      </c>
      <c r="U175" s="123">
        <v>8.8187022373816699</v>
      </c>
      <c r="V175" s="123">
        <v>9.763288060072874</v>
      </c>
      <c r="W175" s="123">
        <v>9.6647448894804615</v>
      </c>
      <c r="X175" s="123">
        <v>9.1984958862229167</v>
      </c>
      <c r="Y175" s="123">
        <v>11.348391403262012</v>
      </c>
      <c r="DA175" s="130" t="s">
        <v>2912</v>
      </c>
    </row>
    <row r="176" spans="1:105" ht="12" customHeight="1" x14ac:dyDescent="0.25">
      <c r="A176" s="97" t="s">
        <v>50</v>
      </c>
      <c r="B176" s="99">
        <v>11.852192867823463</v>
      </c>
      <c r="C176" s="99">
        <v>11.795754074333926</v>
      </c>
      <c r="D176" s="99">
        <v>12.728375583675618</v>
      </c>
      <c r="E176" s="99">
        <v>13.289661794853027</v>
      </c>
      <c r="F176" s="99">
        <v>14.274375994316156</v>
      </c>
      <c r="G176" s="99">
        <v>14.866371604841566</v>
      </c>
      <c r="H176" s="99">
        <v>15.438032488039331</v>
      </c>
      <c r="I176" s="99">
        <v>14.154057605447262</v>
      </c>
      <c r="J176" s="99">
        <v>14.629825392534629</v>
      </c>
      <c r="K176" s="99">
        <v>13.556789592697234</v>
      </c>
      <c r="L176" s="99">
        <v>13.564423600799921</v>
      </c>
      <c r="M176" s="99">
        <v>14.040077061292809</v>
      </c>
      <c r="N176" s="99">
        <v>14.072977303850475</v>
      </c>
      <c r="O176" s="99">
        <v>13.684861407316331</v>
      </c>
      <c r="P176" s="99">
        <v>14.771825552408943</v>
      </c>
      <c r="Q176" s="99">
        <v>11.765463062760713</v>
      </c>
      <c r="R176" s="99">
        <v>12.178219216387207</v>
      </c>
      <c r="S176" s="99">
        <v>13.752719041743031</v>
      </c>
      <c r="T176" s="99">
        <v>11.548533841870603</v>
      </c>
      <c r="U176" s="99">
        <v>10.699358500571813</v>
      </c>
      <c r="V176" s="99">
        <v>10.934848600596615</v>
      </c>
      <c r="W176" s="99">
        <v>10.597930466154512</v>
      </c>
      <c r="X176" s="99">
        <v>10.094271440863958</v>
      </c>
      <c r="Y176" s="99">
        <v>13.471755924435698</v>
      </c>
      <c r="DA176" s="63" t="s">
        <v>2913</v>
      </c>
    </row>
    <row r="177" spans="1:105" ht="12" customHeight="1" x14ac:dyDescent="0.25">
      <c r="A177" s="109" t="s">
        <v>120</v>
      </c>
      <c r="B177" s="110">
        <v>8.6186161831288519</v>
      </c>
      <c r="C177" s="110">
        <v>9.1760747259623461</v>
      </c>
      <c r="D177" s="110">
        <v>10.315624484389982</v>
      </c>
      <c r="E177" s="110">
        <v>11.255462340869162</v>
      </c>
      <c r="F177" s="110">
        <v>10.655535169012389</v>
      </c>
      <c r="G177" s="110">
        <v>10.662164982741301</v>
      </c>
      <c r="H177" s="110">
        <v>11.695708832928167</v>
      </c>
      <c r="I177" s="110">
        <v>10.501880242433428</v>
      </c>
      <c r="J177" s="110">
        <v>13.472485971149613</v>
      </c>
      <c r="K177" s="110">
        <v>11.995144643436664</v>
      </c>
      <c r="L177" s="110">
        <v>14.204117475836711</v>
      </c>
      <c r="M177" s="110">
        <v>10.579060297194124</v>
      </c>
      <c r="N177" s="110">
        <v>10.467419843701203</v>
      </c>
      <c r="O177" s="110">
        <v>10.954919311300051</v>
      </c>
      <c r="P177" s="110">
        <v>9.2783215692531549</v>
      </c>
      <c r="Q177" s="110">
        <v>10.443104095524646</v>
      </c>
      <c r="R177" s="110">
        <v>11.018784851551688</v>
      </c>
      <c r="S177" s="110">
        <v>7.4051127877507659</v>
      </c>
      <c r="T177" s="110">
        <v>7.7217858098242447</v>
      </c>
      <c r="U177" s="110">
        <v>6.9272513910482143</v>
      </c>
      <c r="V177" s="110">
        <v>8.4593037882399376</v>
      </c>
      <c r="W177" s="110">
        <v>8.575607460682944</v>
      </c>
      <c r="X177" s="110">
        <v>8.0966068913248037</v>
      </c>
      <c r="Y177" s="110">
        <v>8.2950734804567983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93.377813855973088</v>
      </c>
      <c r="C3" s="118">
        <f t="shared" si="0"/>
        <v>222.26348703465081</v>
      </c>
      <c r="D3" s="118">
        <f t="shared" si="0"/>
        <v>151.26182290478758</v>
      </c>
      <c r="E3" s="118">
        <f t="shared" si="0"/>
        <v>148.25224704686522</v>
      </c>
      <c r="F3" s="118">
        <f t="shared" si="0"/>
        <v>151.35048794938632</v>
      </c>
      <c r="G3" s="118">
        <f t="shared" si="0"/>
        <v>181.6378805967195</v>
      </c>
      <c r="H3" s="118">
        <f t="shared" si="0"/>
        <v>163.60099993756054</v>
      </c>
      <c r="I3" s="118">
        <f t="shared" si="0"/>
        <v>166.08068798703852</v>
      </c>
      <c r="J3" s="118">
        <f t="shared" si="0"/>
        <v>167.90239394386279</v>
      </c>
      <c r="K3" s="118">
        <f t="shared" si="0"/>
        <v>167.64277481952544</v>
      </c>
      <c r="L3" s="118">
        <f t="shared" si="0"/>
        <v>221.02716082198168</v>
      </c>
      <c r="M3" s="118">
        <f t="shared" si="0"/>
        <v>207.43383163196154</v>
      </c>
      <c r="N3" s="118">
        <f t="shared" si="0"/>
        <v>140.38973120066521</v>
      </c>
      <c r="O3" s="118">
        <f t="shared" si="0"/>
        <v>149.38253033592235</v>
      </c>
      <c r="P3" s="118">
        <f t="shared" si="0"/>
        <v>157.08443627795904</v>
      </c>
      <c r="Q3" s="118">
        <f t="shared" si="0"/>
        <v>152.15649472817421</v>
      </c>
      <c r="R3" s="118">
        <f t="shared" ref="R3:V3" si="1">R4+R7+R9+R19</f>
        <v>164.35032747052483</v>
      </c>
      <c r="S3" s="118">
        <f t="shared" si="1"/>
        <v>159.82391543767528</v>
      </c>
      <c r="T3" s="118">
        <f t="shared" si="1"/>
        <v>150.3122058250334</v>
      </c>
      <c r="U3" s="118">
        <f t="shared" si="1"/>
        <v>158.03407025449567</v>
      </c>
      <c r="V3" s="118">
        <f t="shared" si="1"/>
        <v>90.551677023159002</v>
      </c>
      <c r="W3" s="118">
        <f t="shared" ref="W3:Y3" si="2">W4+W7+W9+W19</f>
        <v>127.44218015325839</v>
      </c>
      <c r="X3" s="118">
        <f t="shared" si="2"/>
        <v>154.05964753951628</v>
      </c>
      <c r="Y3" s="118">
        <f t="shared" si="2"/>
        <v>142.86563064860889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70.432750039477071</v>
      </c>
      <c r="C4" s="123">
        <f t="shared" si="3"/>
        <v>188.40661150045295</v>
      </c>
      <c r="D4" s="123">
        <f t="shared" si="3"/>
        <v>122.85050908326971</v>
      </c>
      <c r="E4" s="123">
        <f t="shared" si="3"/>
        <v>119.68918354442306</v>
      </c>
      <c r="F4" s="123">
        <f t="shared" si="3"/>
        <v>122.39517198754734</v>
      </c>
      <c r="G4" s="123">
        <f t="shared" si="3"/>
        <v>149.0349265705828</v>
      </c>
      <c r="H4" s="123">
        <f t="shared" si="3"/>
        <v>131.617800894628</v>
      </c>
      <c r="I4" s="123">
        <f t="shared" si="3"/>
        <v>133.89677768713108</v>
      </c>
      <c r="J4" s="123">
        <f t="shared" si="3"/>
        <v>131.64292826220992</v>
      </c>
      <c r="K4" s="123">
        <f t="shared" si="3"/>
        <v>133.88849587723746</v>
      </c>
      <c r="L4" s="123">
        <f t="shared" si="3"/>
        <v>179.43757052791139</v>
      </c>
      <c r="M4" s="123">
        <f t="shared" si="3"/>
        <v>173.00679130145767</v>
      </c>
      <c r="N4" s="123">
        <f t="shared" si="3"/>
        <v>108.93624309631184</v>
      </c>
      <c r="O4" s="123">
        <f t="shared" si="3"/>
        <v>115.2567289472448</v>
      </c>
      <c r="P4" s="123">
        <f t="shared" si="3"/>
        <v>124.27860593317415</v>
      </c>
      <c r="Q4" s="123">
        <f t="shared" si="3"/>
        <v>117.56229138114284</v>
      </c>
      <c r="R4" s="123">
        <f t="shared" ref="R4:V4" si="4">SUM(R5:R6)</f>
        <v>125.89652695696525</v>
      </c>
      <c r="S4" s="123">
        <f t="shared" si="4"/>
        <v>128.23691287148148</v>
      </c>
      <c r="T4" s="123">
        <f t="shared" si="4"/>
        <v>118.86030262308869</v>
      </c>
      <c r="U4" s="123">
        <f t="shared" si="4"/>
        <v>126.78645814720242</v>
      </c>
      <c r="V4" s="123">
        <f t="shared" si="4"/>
        <v>63.211962539935982</v>
      </c>
      <c r="W4" s="123">
        <f t="shared" ref="W4:Y4" si="5">SUM(W5:W6)</f>
        <v>94.933779637786998</v>
      </c>
      <c r="X4" s="123">
        <f t="shared" si="5"/>
        <v>120.92722174435201</v>
      </c>
      <c r="Y4" s="123">
        <f t="shared" si="5"/>
        <v>110.9209600527128</v>
      </c>
      <c r="DA4" s="130" t="s">
        <v>2917</v>
      </c>
    </row>
    <row r="5" spans="1:105" ht="12" customHeight="1" x14ac:dyDescent="0.25">
      <c r="A5" s="97" t="s">
        <v>51</v>
      </c>
      <c r="B5" s="99">
        <v>69.789021458656705</v>
      </c>
      <c r="C5" s="99">
        <v>186.71390390478902</v>
      </c>
      <c r="D5" s="99">
        <v>121.78119824448518</v>
      </c>
      <c r="E5" s="99">
        <v>118.66617529977559</v>
      </c>
      <c r="F5" s="99">
        <v>121.37632985222281</v>
      </c>
      <c r="G5" s="99">
        <v>147.81140385629155</v>
      </c>
      <c r="H5" s="99">
        <v>130.55747931006258</v>
      </c>
      <c r="I5" s="99">
        <v>132.84046643355094</v>
      </c>
      <c r="J5" s="99">
        <v>130.61221436949603</v>
      </c>
      <c r="K5" s="99">
        <v>132.84600795710074</v>
      </c>
      <c r="L5" s="99">
        <v>178.09872676760293</v>
      </c>
      <c r="M5" s="99">
        <v>171.71106676535484</v>
      </c>
      <c r="N5" s="99">
        <v>108.12646229571658</v>
      </c>
      <c r="O5" s="99">
        <v>114.40777801155402</v>
      </c>
      <c r="P5" s="99">
        <v>123.37325379503913</v>
      </c>
      <c r="Q5" s="99">
        <v>116.71459774031892</v>
      </c>
      <c r="R5" s="99">
        <v>124.99825343954828</v>
      </c>
      <c r="S5" s="99">
        <v>127.33329963567245</v>
      </c>
      <c r="T5" s="99">
        <v>118.02733957353243</v>
      </c>
      <c r="U5" s="99">
        <v>125.89949254165532</v>
      </c>
      <c r="V5" s="99">
        <v>62.769364676152037</v>
      </c>
      <c r="W5" s="99">
        <v>94.272686577145365</v>
      </c>
      <c r="X5" s="99">
        <v>120.08309798052817</v>
      </c>
      <c r="Y5" s="99">
        <v>110.13516624308856</v>
      </c>
      <c r="DA5" s="63" t="s">
        <v>2918</v>
      </c>
    </row>
    <row r="6" spans="1:105" ht="12" customHeight="1" x14ac:dyDescent="0.25">
      <c r="A6" s="97" t="s">
        <v>53</v>
      </c>
      <c r="B6" s="99">
        <v>0.64372858082037177</v>
      </c>
      <c r="C6" s="99">
        <v>1.6927075956639202</v>
      </c>
      <c r="D6" s="99">
        <v>1.0693108387845371</v>
      </c>
      <c r="E6" s="99">
        <v>1.0230082446474673</v>
      </c>
      <c r="F6" s="99">
        <v>1.0188421353245378</v>
      </c>
      <c r="G6" s="99">
        <v>1.2235227142912364</v>
      </c>
      <c r="H6" s="99">
        <v>1.0603215845654332</v>
      </c>
      <c r="I6" s="99">
        <v>1.056311253580134</v>
      </c>
      <c r="J6" s="99">
        <v>1.0307138927138839</v>
      </c>
      <c r="K6" s="99">
        <v>1.0424879201367079</v>
      </c>
      <c r="L6" s="99">
        <v>1.3388437603084631</v>
      </c>
      <c r="M6" s="99">
        <v>1.295724536102828</v>
      </c>
      <c r="N6" s="99">
        <v>0.8097808005952567</v>
      </c>
      <c r="O6" s="99">
        <v>0.84895093569077562</v>
      </c>
      <c r="P6" s="99">
        <v>0.90535213813501492</v>
      </c>
      <c r="Q6" s="99">
        <v>0.84769364082392662</v>
      </c>
      <c r="R6" s="99">
        <v>0.89827351741696815</v>
      </c>
      <c r="S6" s="99">
        <v>0.90361323580902009</v>
      </c>
      <c r="T6" s="99">
        <v>0.83296304955624856</v>
      </c>
      <c r="U6" s="99">
        <v>0.88696560554709947</v>
      </c>
      <c r="V6" s="99">
        <v>0.44259786378394184</v>
      </c>
      <c r="W6" s="99">
        <v>0.6610930606416362</v>
      </c>
      <c r="X6" s="99">
        <v>0.8441237638238428</v>
      </c>
      <c r="Y6" s="99">
        <v>0.78579380962423528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2.1355430934604677E-4</v>
      </c>
      <c r="C7" s="123">
        <f t="shared" si="6"/>
        <v>2.8752029112103292E-4</v>
      </c>
      <c r="D7" s="123">
        <f t="shared" si="6"/>
        <v>1.8396159032522854E-4</v>
      </c>
      <c r="E7" s="123">
        <f t="shared" si="6"/>
        <v>1.7553658954123051E-4</v>
      </c>
      <c r="F7" s="123">
        <f t="shared" si="6"/>
        <v>3.2315014380813502E-4</v>
      </c>
      <c r="G7" s="123">
        <f t="shared" si="6"/>
        <v>5.130003158653018E-4</v>
      </c>
      <c r="H7" s="123">
        <f t="shared" si="6"/>
        <v>3.0917971956992423E-3</v>
      </c>
      <c r="I7" s="123">
        <f t="shared" si="6"/>
        <v>4.7112525817304641E-3</v>
      </c>
      <c r="J7" s="123">
        <f t="shared" si="6"/>
        <v>7.6444761221962374E-3</v>
      </c>
      <c r="K7" s="123">
        <f t="shared" si="6"/>
        <v>1.0131453911841235E-2</v>
      </c>
      <c r="L7" s="123">
        <f t="shared" si="6"/>
        <v>3.1170385392721364E-2</v>
      </c>
      <c r="M7" s="123">
        <f t="shared" si="6"/>
        <v>1.8390713280121474E-2</v>
      </c>
      <c r="N7" s="123">
        <f t="shared" si="6"/>
        <v>2.1559996328965554E-2</v>
      </c>
      <c r="O7" s="123">
        <f t="shared" si="6"/>
        <v>2.196838263041441E-2</v>
      </c>
      <c r="P7" s="123">
        <f t="shared" si="6"/>
        <v>2.9087249237385236E-2</v>
      </c>
      <c r="Q7" s="123">
        <f t="shared" si="6"/>
        <v>1.9027830239335023E-2</v>
      </c>
      <c r="R7" s="123">
        <f t="shared" si="6"/>
        <v>1.8106660906750234E-2</v>
      </c>
      <c r="S7" s="123">
        <f t="shared" si="6"/>
        <v>1.8286898219249895E-2</v>
      </c>
      <c r="T7" s="123">
        <f t="shared" si="6"/>
        <v>2.4814283090733122E-2</v>
      </c>
      <c r="U7" s="123">
        <f t="shared" si="6"/>
        <v>1.8397356661760313E-2</v>
      </c>
      <c r="V7" s="123">
        <f t="shared" si="6"/>
        <v>2.270398351538766E-2</v>
      </c>
      <c r="W7" s="123">
        <f t="shared" si="6"/>
        <v>4.1786227450197749E-2</v>
      </c>
      <c r="X7" s="123">
        <f t="shared" si="6"/>
        <v>3.0183990507809934E-2</v>
      </c>
      <c r="Y7" s="123">
        <f t="shared" si="6"/>
        <v>1.7409842351413629E-2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2.1355430934604677E-4</v>
      </c>
      <c r="C8" s="99">
        <f>RES_hhdet_tesh!C8/RES_summary!C$19</f>
        <v>2.8752029112103292E-4</v>
      </c>
      <c r="D8" s="99">
        <f>RES_hhdet_tesh!D8/RES_summary!D$19</f>
        <v>1.8396159032522854E-4</v>
      </c>
      <c r="E8" s="99">
        <f>RES_hhdet_tesh!E8/RES_summary!E$19</f>
        <v>1.7553658954123051E-4</v>
      </c>
      <c r="F8" s="99">
        <f>RES_hhdet_tesh!F8/RES_summary!F$19</f>
        <v>3.2315014380813502E-4</v>
      </c>
      <c r="G8" s="99">
        <f>RES_hhdet_tesh!G8/RES_summary!G$19</f>
        <v>5.130003158653018E-4</v>
      </c>
      <c r="H8" s="99">
        <f>RES_hhdet_tesh!H8/RES_summary!H$19</f>
        <v>3.0917971956992423E-3</v>
      </c>
      <c r="I8" s="99">
        <f>RES_hhdet_tesh!I8/RES_summary!I$19</f>
        <v>4.7112525817304641E-3</v>
      </c>
      <c r="J8" s="99">
        <f>RES_hhdet_tesh!J8/RES_summary!J$19</f>
        <v>7.6444761221962374E-3</v>
      </c>
      <c r="K8" s="99">
        <f>RES_hhdet_tesh!K8/RES_summary!K$19</f>
        <v>1.0131453911841235E-2</v>
      </c>
      <c r="L8" s="99">
        <f>RES_hhdet_tesh!L8/RES_summary!L$19</f>
        <v>3.1170385392721364E-2</v>
      </c>
      <c r="M8" s="99">
        <f>RES_hhdet_tesh!M8/RES_summary!M$19</f>
        <v>1.8390713280121474E-2</v>
      </c>
      <c r="N8" s="99">
        <f>RES_hhdet_tesh!N8/RES_summary!N$19</f>
        <v>2.1559996328965554E-2</v>
      </c>
      <c r="O8" s="99">
        <f>RES_hhdet_tesh!O8/RES_summary!O$19</f>
        <v>2.196838263041441E-2</v>
      </c>
      <c r="P8" s="99">
        <f>RES_hhdet_tesh!P8/RES_summary!P$19</f>
        <v>2.9087249237385236E-2</v>
      </c>
      <c r="Q8" s="99">
        <f>RES_hhdet_tesh!Q8/RES_summary!Q$19</f>
        <v>1.9027830239335023E-2</v>
      </c>
      <c r="R8" s="99">
        <f>RES_hhdet_tesh!R8/RES_summary!R$19</f>
        <v>1.8106660906750234E-2</v>
      </c>
      <c r="S8" s="99">
        <f>RES_hhdet_tesh!S8/RES_summary!S$19</f>
        <v>1.8286898219249895E-2</v>
      </c>
      <c r="T8" s="99">
        <f>RES_hhdet_tesh!T8/RES_summary!T$19</f>
        <v>2.4814283090733122E-2</v>
      </c>
      <c r="U8" s="99">
        <f>RES_hhdet_tesh!U8/RES_summary!U$19</f>
        <v>1.8397356661760313E-2</v>
      </c>
      <c r="V8" s="99">
        <f>RES_hhdet_tesh!V8/RES_summary!V$19</f>
        <v>2.270398351538766E-2</v>
      </c>
      <c r="W8" s="99">
        <f>RES_hhdet_tesh!W8/RES_summary!W$19</f>
        <v>4.1786227450197749E-2</v>
      </c>
      <c r="X8" s="99">
        <f>RES_hhdet_tesh!X8/RES_summary!X$19</f>
        <v>3.0183990507809934E-2</v>
      </c>
      <c r="Y8" s="99">
        <f>RES_hhdet_tesh!Y8/RES_summary!Y$19</f>
        <v>1.7409842351413629E-2</v>
      </c>
      <c r="DA8" s="63" t="s">
        <v>2921</v>
      </c>
    </row>
    <row r="9" spans="1:105" ht="12" customHeight="1" x14ac:dyDescent="0.25">
      <c r="A9" s="121" t="s">
        <v>55</v>
      </c>
      <c r="B9" s="123">
        <v>16.155318013596499</v>
      </c>
      <c r="C9" s="123">
        <v>26.97183086874476</v>
      </c>
      <c r="D9" s="123">
        <v>20.892372960847801</v>
      </c>
      <c r="E9" s="123">
        <v>20.587602275055847</v>
      </c>
      <c r="F9" s="123">
        <v>20.668866607382689</v>
      </c>
      <c r="G9" s="123">
        <v>24.064621863747487</v>
      </c>
      <c r="H9" s="123">
        <v>22.966510929073827</v>
      </c>
      <c r="I9" s="123">
        <v>23.98099818354093</v>
      </c>
      <c r="J9" s="123">
        <v>26.877428990928514</v>
      </c>
      <c r="K9" s="123">
        <v>25.20429939229664</v>
      </c>
      <c r="L9" s="123">
        <v>32.299858132570854</v>
      </c>
      <c r="M9" s="123">
        <v>26.181680399086474</v>
      </c>
      <c r="N9" s="123">
        <v>23.221806162875655</v>
      </c>
      <c r="O9" s="123">
        <v>25.845824484830477</v>
      </c>
      <c r="P9" s="123">
        <v>24.700612293829035</v>
      </c>
      <c r="Q9" s="123">
        <v>27.100266787288536</v>
      </c>
      <c r="R9" s="123">
        <v>30.590048507533712</v>
      </c>
      <c r="S9" s="123">
        <v>24.51402804320751</v>
      </c>
      <c r="T9" s="123">
        <v>24.908040033006895</v>
      </c>
      <c r="U9" s="123">
        <v>25.21739694504538</v>
      </c>
      <c r="V9" s="123">
        <v>20.463477722812748</v>
      </c>
      <c r="W9" s="123">
        <v>25.556354109123738</v>
      </c>
      <c r="X9" s="123">
        <v>26.541721471995555</v>
      </c>
      <c r="Y9" s="123">
        <v>24.167794638820517</v>
      </c>
      <c r="DA9" s="130" t="s">
        <v>2922</v>
      </c>
    </row>
    <row r="10" spans="1:105" ht="12" customHeight="1" x14ac:dyDescent="0.25">
      <c r="A10" s="97" t="s">
        <v>143</v>
      </c>
      <c r="B10" s="99">
        <v>13.187445803151661</v>
      </c>
      <c r="C10" s="99">
        <v>30.772793966060245</v>
      </c>
      <c r="D10" s="99">
        <v>20.752531158183753</v>
      </c>
      <c r="E10" s="99">
        <v>19.545750315648487</v>
      </c>
      <c r="F10" s="99">
        <v>20.710675813201846</v>
      </c>
      <c r="G10" s="99">
        <v>25.069478597103956</v>
      </c>
      <c r="H10" s="99">
        <v>22.617096860403969</v>
      </c>
      <c r="I10" s="99">
        <v>23.923894222420543</v>
      </c>
      <c r="J10" s="99">
        <v>24.650679736172627</v>
      </c>
      <c r="K10" s="99">
        <v>23.976776628981021</v>
      </c>
      <c r="L10" s="99">
        <v>33.940940399882251</v>
      </c>
      <c r="M10" s="99">
        <v>27.348411155742124</v>
      </c>
      <c r="N10" s="99">
        <v>22.405825556153655</v>
      </c>
      <c r="O10" s="99">
        <v>24.887529211266038</v>
      </c>
      <c r="P10" s="99">
        <v>25.242721819401819</v>
      </c>
      <c r="Q10" s="99">
        <v>26.126017115276799</v>
      </c>
      <c r="R10" s="99">
        <v>30.197219237145216</v>
      </c>
      <c r="S10" s="99">
        <v>25.056814754873052</v>
      </c>
      <c r="T10" s="99">
        <v>24.596753801576071</v>
      </c>
      <c r="U10" s="99">
        <v>26.035263999762805</v>
      </c>
      <c r="V10" s="99">
        <v>15.319135994244757</v>
      </c>
      <c r="W10" s="99">
        <v>22.92692377097821</v>
      </c>
      <c r="X10" s="99">
        <v>26.561707105637129</v>
      </c>
      <c r="Y10" s="99">
        <v>23.759046536303448</v>
      </c>
      <c r="DA10" s="63" t="s">
        <v>2923</v>
      </c>
    </row>
    <row r="11" spans="1:105" ht="12" customHeight="1" x14ac:dyDescent="0.25">
      <c r="A11" s="97" t="s">
        <v>124</v>
      </c>
      <c r="B11" s="99">
        <v>22.845070248835583</v>
      </c>
      <c r="C11" s="99">
        <v>19.999516112528763</v>
      </c>
      <c r="D11" s="99">
        <v>20.180456332294252</v>
      </c>
      <c r="E11" s="99">
        <v>21.466068689882114</v>
      </c>
      <c r="F11" s="99">
        <v>21.478031879267029</v>
      </c>
      <c r="G11" s="99">
        <v>23.353152551471037</v>
      </c>
      <c r="H11" s="99">
        <v>24.913387367730166</v>
      </c>
      <c r="I11" s="99">
        <v>23.61409236856073</v>
      </c>
      <c r="J11" s="99">
        <v>26.055029373793861</v>
      </c>
      <c r="K11" s="99">
        <v>25.562348149711017</v>
      </c>
      <c r="L11" s="99">
        <v>20.508852110991985</v>
      </c>
      <c r="M11" s="99">
        <v>25.686016303850032</v>
      </c>
      <c r="N11" s="99">
        <v>26.330144712526174</v>
      </c>
      <c r="O11" s="99">
        <v>26.261549736698257</v>
      </c>
      <c r="P11" s="99">
        <v>28.944723829029915</v>
      </c>
      <c r="Q11" s="99">
        <v>23.89786647260939</v>
      </c>
      <c r="R11" s="99">
        <v>25.494476979857261</v>
      </c>
      <c r="S11" s="99">
        <v>27.723871072081057</v>
      </c>
      <c r="T11" s="99">
        <v>25.883743679397305</v>
      </c>
      <c r="U11" s="99">
        <v>24.850961444107</v>
      </c>
      <c r="V11" s="99">
        <v>27.073208372405656</v>
      </c>
      <c r="W11" s="99">
        <v>25.995255094244165</v>
      </c>
      <c r="X11" s="99">
        <v>23.792281601533045</v>
      </c>
      <c r="Y11" s="99">
        <v>28.762583722365218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20.462321532009177</v>
      </c>
      <c r="C15" s="102">
        <v>20.517965924518414</v>
      </c>
      <c r="D15" s="102">
        <v>21.264999878992334</v>
      </c>
      <c r="E15" s="102">
        <v>23.059842525668678</v>
      </c>
      <c r="F15" s="102">
        <v>20.480823790925342</v>
      </c>
      <c r="G15" s="102">
        <v>21.183295497875584</v>
      </c>
      <c r="H15" s="102">
        <v>23.977761113333219</v>
      </c>
      <c r="I15" s="102">
        <v>24.172972124639873</v>
      </c>
      <c r="J15" s="102">
        <v>33.193780524637639</v>
      </c>
      <c r="K15" s="102">
        <v>29.085470942918167</v>
      </c>
      <c r="L15" s="102">
        <v>27.858193321709436</v>
      </c>
      <c r="M15" s="102">
        <v>23.490558330166156</v>
      </c>
      <c r="N15" s="102">
        <v>24.391637811750304</v>
      </c>
      <c r="O15" s="102">
        <v>27.288506220656114</v>
      </c>
      <c r="P15" s="102">
        <v>23.733663176341494</v>
      </c>
      <c r="Q15" s="102">
        <v>28.678238385102347</v>
      </c>
      <c r="R15" s="102">
        <v>31.311266530471247</v>
      </c>
      <c r="S15" s="102">
        <v>23.660932311448491</v>
      </c>
      <c r="T15" s="102">
        <v>25.335364133566102</v>
      </c>
      <c r="U15" s="102">
        <v>24.047461596275419</v>
      </c>
      <c r="V15" s="102">
        <v>28.62414194153007</v>
      </c>
      <c r="W15" s="102">
        <v>30.174481650024077</v>
      </c>
      <c r="X15" s="102">
        <v>26.544680357121354</v>
      </c>
      <c r="Y15" s="102">
        <v>24.670226250045761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6.7895322485901808</v>
      </c>
      <c r="C19" s="123">
        <v>6.8847571451619549</v>
      </c>
      <c r="D19" s="123">
        <v>7.5187568990797455</v>
      </c>
      <c r="E19" s="123">
        <v>7.9752856907967615</v>
      </c>
      <c r="F19" s="123">
        <v>8.2861262043124597</v>
      </c>
      <c r="G19" s="123">
        <v>8.5378191620733546</v>
      </c>
      <c r="H19" s="123">
        <v>9.0135963166630226</v>
      </c>
      <c r="I19" s="123">
        <v>8.1982008637848036</v>
      </c>
      <c r="J19" s="123">
        <v>9.374392214602155</v>
      </c>
      <c r="K19" s="123">
        <v>8.5398480960795062</v>
      </c>
      <c r="L19" s="123">
        <v>9.2585617761067116</v>
      </c>
      <c r="M19" s="123">
        <v>8.2269692181372669</v>
      </c>
      <c r="N19" s="123">
        <v>8.2101219451487584</v>
      </c>
      <c r="O19" s="123">
        <v>8.2580085212166505</v>
      </c>
      <c r="P19" s="123">
        <v>8.0761308017184685</v>
      </c>
      <c r="Q19" s="123">
        <v>7.4749087295034906</v>
      </c>
      <c r="R19" s="123">
        <v>7.8456453451191122</v>
      </c>
      <c r="S19" s="123">
        <v>7.0546876247670385</v>
      </c>
      <c r="T19" s="123">
        <v>6.5190488858471101</v>
      </c>
      <c r="U19" s="123">
        <v>6.0118178055860962</v>
      </c>
      <c r="V19" s="123">
        <v>6.8535327768948768</v>
      </c>
      <c r="W19" s="123">
        <v>6.9102601788974667</v>
      </c>
      <c r="X19" s="123">
        <v>6.5605203326608992</v>
      </c>
      <c r="Y19" s="123">
        <v>7.7594661147241579</v>
      </c>
      <c r="DA19" s="130" t="s">
        <v>2932</v>
      </c>
    </row>
    <row r="20" spans="1:105" ht="12" customHeight="1" x14ac:dyDescent="0.25">
      <c r="A20" s="97" t="s">
        <v>51</v>
      </c>
      <c r="B20" s="99">
        <v>4.0175727278264199</v>
      </c>
      <c r="C20" s="99">
        <v>10.053934578339854</v>
      </c>
      <c r="D20" s="99">
        <v>7.5956578844994951</v>
      </c>
      <c r="E20" s="99">
        <v>6.9350956994773956</v>
      </c>
      <c r="F20" s="99">
        <v>7.8711047324426895</v>
      </c>
      <c r="G20" s="99">
        <v>9.2286052832829473</v>
      </c>
      <c r="H20" s="99">
        <v>8.3280448646316252</v>
      </c>
      <c r="I20" s="99">
        <v>8.7176037926080614</v>
      </c>
      <c r="J20" s="99">
        <v>8.4248306828995094</v>
      </c>
      <c r="K20" s="99">
        <v>8.6952631068854611</v>
      </c>
      <c r="L20" s="99">
        <v>14.361027773447232</v>
      </c>
      <c r="M20" s="99">
        <v>12.736804611255417</v>
      </c>
      <c r="N20" s="99">
        <v>8.3334417451474128</v>
      </c>
      <c r="O20" s="99">
        <v>7.8080384691142957</v>
      </c>
      <c r="P20" s="99">
        <v>7.8358095930442921</v>
      </c>
      <c r="Q20" s="99">
        <v>7.9410357833896459</v>
      </c>
      <c r="R20" s="99">
        <v>8.8165340381686299</v>
      </c>
      <c r="S20" s="99">
        <v>7.2876248008671105</v>
      </c>
      <c r="T20" s="99">
        <v>6.5591190227856782</v>
      </c>
      <c r="U20" s="99">
        <v>5.4266157526957288</v>
      </c>
      <c r="V20" s="99">
        <v>7.2477882049337738</v>
      </c>
      <c r="W20" s="99">
        <v>8.5253978325241775</v>
      </c>
      <c r="X20" s="99">
        <v>6.8993614646357626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6.9012559500336224</v>
      </c>
      <c r="C21" s="99">
        <v>6.8830735467876583</v>
      </c>
      <c r="D21" s="99">
        <v>7.4481108569472489</v>
      </c>
      <c r="E21" s="99">
        <v>7.7965822657615895</v>
      </c>
      <c r="F21" s="99">
        <v>8.3937246823976963</v>
      </c>
      <c r="G21" s="99">
        <v>8.7576942138861398</v>
      </c>
      <c r="H21" s="99">
        <v>9.105576632995886</v>
      </c>
      <c r="I21" s="99">
        <v>8.3531310736015545</v>
      </c>
      <c r="J21" s="99">
        <v>8.636324540879933</v>
      </c>
      <c r="K21" s="99">
        <v>8.0071895717061885</v>
      </c>
      <c r="L21" s="99">
        <v>8.0229667887328198</v>
      </c>
      <c r="M21" s="99">
        <v>8.3104573739848284</v>
      </c>
      <c r="N21" s="99">
        <v>8.3354967537121549</v>
      </c>
      <c r="O21" s="99">
        <v>8.1074800322163298</v>
      </c>
      <c r="P21" s="99">
        <v>8.752268334690859</v>
      </c>
      <c r="Q21" s="99">
        <v>6.9719062452506098</v>
      </c>
      <c r="R21" s="99">
        <v>7.2209217868988604</v>
      </c>
      <c r="S21" s="99">
        <v>8.1676362157949836</v>
      </c>
      <c r="T21" s="99">
        <v>6.8977432384940043</v>
      </c>
      <c r="U21" s="99">
        <v>6.4276162054037753</v>
      </c>
      <c r="V21" s="99">
        <v>6.6264637539295448</v>
      </c>
      <c r="W21" s="99">
        <v>6.4515624239719163</v>
      </c>
      <c r="X21" s="99">
        <v>6.1545849556769507</v>
      </c>
      <c r="Y21" s="99">
        <v>8.2311457068226197</v>
      </c>
      <c r="DA21" s="63" t="s">
        <v>2934</v>
      </c>
    </row>
    <row r="22" spans="1:105" ht="12" customHeight="1" x14ac:dyDescent="0.25">
      <c r="A22" s="109" t="s">
        <v>120</v>
      </c>
      <c r="B22" s="110">
        <v>6.3758888148841439</v>
      </c>
      <c r="C22" s="110">
        <v>6.8377795813505626</v>
      </c>
      <c r="D22" s="110">
        <v>7.7296487592744816</v>
      </c>
      <c r="E22" s="110">
        <v>8.4631542785630884</v>
      </c>
      <c r="F22" s="110">
        <v>8.0284697388680311</v>
      </c>
      <c r="G22" s="110">
        <v>8.0534594896507041</v>
      </c>
      <c r="H22" s="110">
        <v>8.8547714475739525</v>
      </c>
      <c r="I22" s="110">
        <v>7.9697676760250715</v>
      </c>
      <c r="J22" s="110">
        <v>10.237693606929263</v>
      </c>
      <c r="K22" s="110">
        <v>9.124607856495917</v>
      </c>
      <c r="L22" s="110">
        <v>10.815500624294014</v>
      </c>
      <c r="M22" s="110">
        <v>8.0914266742465397</v>
      </c>
      <c r="N22" s="110">
        <v>8.0496239021835301</v>
      </c>
      <c r="O22" s="110">
        <v>8.4575819750940848</v>
      </c>
      <c r="P22" s="110">
        <v>7.1773409342774235</v>
      </c>
      <c r="Q22" s="110">
        <v>8.1046283673815882</v>
      </c>
      <c r="R22" s="110">
        <v>8.6028265139414177</v>
      </c>
      <c r="S22" s="110">
        <v>5.8403311911032247</v>
      </c>
      <c r="T22" s="110">
        <v>6.1597771817282316</v>
      </c>
      <c r="U22" s="110">
        <v>5.6597629119411259</v>
      </c>
      <c r="V22" s="110">
        <v>7.0286645404417945</v>
      </c>
      <c r="W22" s="110">
        <v>7.2220896124086771</v>
      </c>
      <c r="X22" s="110">
        <v>6.8591067909796504</v>
      </c>
      <c r="Y22" s="110">
        <v>7.0732818670503592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152.04337813410976</v>
      </c>
      <c r="C24" s="118">
        <f t="shared" si="7"/>
        <v>155.38026920938375</v>
      </c>
      <c r="D24" s="118">
        <f t="shared" si="7"/>
        <v>145.70866569975269</v>
      </c>
      <c r="E24" s="118">
        <f t="shared" si="7"/>
        <v>156.71963008864319</v>
      </c>
      <c r="F24" s="118">
        <f t="shared" si="7"/>
        <v>154.56416721434712</v>
      </c>
      <c r="G24" s="118">
        <f t="shared" si="7"/>
        <v>171.2250597120194</v>
      </c>
      <c r="H24" s="118">
        <f t="shared" si="7"/>
        <v>181.44214646526206</v>
      </c>
      <c r="I24" s="118">
        <f t="shared" si="7"/>
        <v>164.38304978432009</v>
      </c>
      <c r="J24" s="118">
        <f t="shared" si="7"/>
        <v>182.39895970228497</v>
      </c>
      <c r="K24" s="118">
        <f t="shared" si="7"/>
        <v>175.81646244613111</v>
      </c>
      <c r="L24" s="118">
        <f t="shared" si="7"/>
        <v>159.40363178146262</v>
      </c>
      <c r="M24" s="118">
        <f t="shared" si="7"/>
        <v>159.33019985245201</v>
      </c>
      <c r="N24" s="118">
        <f t="shared" si="7"/>
        <v>161.85957828801625</v>
      </c>
      <c r="O24" s="118">
        <f t="shared" si="7"/>
        <v>166.8292287274337</v>
      </c>
      <c r="P24" s="118">
        <f t="shared" si="7"/>
        <v>176.99583431711523</v>
      </c>
      <c r="Q24" s="118">
        <f t="shared" si="7"/>
        <v>149.18470897874653</v>
      </c>
      <c r="R24" s="118">
        <f t="shared" ref="R24:V24" si="8">R25+R28+R30+R39</f>
        <v>155.3284201890645</v>
      </c>
      <c r="S24" s="118">
        <f t="shared" si="8"/>
        <v>159.48810783839923</v>
      </c>
      <c r="T24" s="118">
        <f t="shared" si="8"/>
        <v>151.41244667331085</v>
      </c>
      <c r="U24" s="118">
        <f t="shared" si="8"/>
        <v>144.46285942826088</v>
      </c>
      <c r="V24" s="118">
        <f t="shared" si="8"/>
        <v>153.8724265995553</v>
      </c>
      <c r="W24" s="118">
        <f t="shared" ref="W24:Y24" si="9">W25+W28+W30+W39</f>
        <v>149.14359471056946</v>
      </c>
      <c r="X24" s="118">
        <f t="shared" si="9"/>
        <v>135.48675030244138</v>
      </c>
      <c r="Y24" s="118">
        <f t="shared" si="9"/>
        <v>162.51385217322897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124.52937614905687</v>
      </c>
      <c r="C25" s="123">
        <f t="shared" si="10"/>
        <v>128.04093715706782</v>
      </c>
      <c r="D25" s="123">
        <f t="shared" si="10"/>
        <v>117.01686815373921</v>
      </c>
      <c r="E25" s="123">
        <f t="shared" si="10"/>
        <v>125.79447805951261</v>
      </c>
      <c r="F25" s="123">
        <f t="shared" si="10"/>
        <v>125.73057527421494</v>
      </c>
      <c r="G25" s="123">
        <f t="shared" si="10"/>
        <v>141.37918315174457</v>
      </c>
      <c r="H25" s="123">
        <f t="shared" si="10"/>
        <v>148.366230345752</v>
      </c>
      <c r="I25" s="123">
        <f t="shared" si="10"/>
        <v>131.969711997986</v>
      </c>
      <c r="J25" s="123">
        <f t="shared" si="10"/>
        <v>140.01220244567537</v>
      </c>
      <c r="K25" s="123">
        <f t="shared" si="10"/>
        <v>138.22755679530079</v>
      </c>
      <c r="L25" s="123">
        <f t="shared" si="10"/>
        <v>122.49726604365277</v>
      </c>
      <c r="M25" s="123">
        <f t="shared" si="10"/>
        <v>127.4863257196287</v>
      </c>
      <c r="N25" s="123">
        <f t="shared" si="10"/>
        <v>129.1409181138331</v>
      </c>
      <c r="O25" s="123">
        <f t="shared" si="10"/>
        <v>131.27620761314165</v>
      </c>
      <c r="P25" s="123">
        <f t="shared" si="10"/>
        <v>145.02700897693083</v>
      </c>
      <c r="Q25" s="123">
        <f t="shared" si="10"/>
        <v>113.16182723645876</v>
      </c>
      <c r="R25" s="123">
        <f t="shared" ref="R25:V25" si="11">SUM(R26:R27)</f>
        <v>116.34584826691544</v>
      </c>
      <c r="S25" s="123">
        <f t="shared" si="11"/>
        <v>128.7368877019681</v>
      </c>
      <c r="T25" s="123">
        <f t="shared" si="11"/>
        <v>119.58360455684347</v>
      </c>
      <c r="U25" s="123">
        <f t="shared" si="11"/>
        <v>114.48775269572253</v>
      </c>
      <c r="V25" s="123">
        <f t="shared" si="11"/>
        <v>118.74422320081835</v>
      </c>
      <c r="W25" s="123">
        <f t="shared" ref="W25:Y25" si="12">SUM(W26:W27)</f>
        <v>112.69693818191737</v>
      </c>
      <c r="X25" s="123">
        <f t="shared" si="12"/>
        <v>103.1083885526477</v>
      </c>
      <c r="Y25" s="123">
        <f t="shared" si="12"/>
        <v>130.14093599245561</v>
      </c>
      <c r="DA25" s="130" t="s">
        <v>2937</v>
      </c>
    </row>
    <row r="26" spans="1:105" ht="12" customHeight="1" x14ac:dyDescent="0.25">
      <c r="A26" s="97" t="s">
        <v>74</v>
      </c>
      <c r="B26" s="99">
        <v>121.72247912207922</v>
      </c>
      <c r="C26" s="99">
        <v>125.20327312943009</v>
      </c>
      <c r="D26" s="99">
        <v>114.50335055836705</v>
      </c>
      <c r="E26" s="99">
        <v>123.14052523249956</v>
      </c>
      <c r="F26" s="99">
        <v>123.14632622578014</v>
      </c>
      <c r="G26" s="99">
        <v>138.51280149200554</v>
      </c>
      <c r="H26" s="99">
        <v>145.41378788885913</v>
      </c>
      <c r="I26" s="99">
        <v>129.39738007927255</v>
      </c>
      <c r="J26" s="99">
        <v>137.30341036855182</v>
      </c>
      <c r="K26" s="99">
        <v>135.56793722730157</v>
      </c>
      <c r="L26" s="99">
        <v>120.23757378836727</v>
      </c>
      <c r="M26" s="99">
        <v>125.12583982012407</v>
      </c>
      <c r="N26" s="99">
        <v>126.76745084106803</v>
      </c>
      <c r="O26" s="99">
        <v>128.88525870056978</v>
      </c>
      <c r="P26" s="99">
        <v>142.41430541393413</v>
      </c>
      <c r="Q26" s="99">
        <v>111.14374535175611</v>
      </c>
      <c r="R26" s="99">
        <v>114.29250103811709</v>
      </c>
      <c r="S26" s="99">
        <v>126.49276659506906</v>
      </c>
      <c r="T26" s="99">
        <v>117.51031895236893</v>
      </c>
      <c r="U26" s="99">
        <v>112.50622852323792</v>
      </c>
      <c r="V26" s="99">
        <v>116.68726693940705</v>
      </c>
      <c r="W26" s="99">
        <v>110.75524315502464</v>
      </c>
      <c r="X26" s="99">
        <v>101.32768198905586</v>
      </c>
      <c r="Y26" s="99">
        <v>127.86028789984925</v>
      </c>
      <c r="DA26" s="63" t="s">
        <v>2938</v>
      </c>
    </row>
    <row r="27" spans="1:105" ht="12" customHeight="1" x14ac:dyDescent="0.25">
      <c r="A27" s="97" t="s">
        <v>53</v>
      </c>
      <c r="B27" s="99">
        <v>2.8068970269776572</v>
      </c>
      <c r="C27" s="99">
        <v>2.8376640276377256</v>
      </c>
      <c r="D27" s="99">
        <v>2.5135175953721571</v>
      </c>
      <c r="E27" s="99">
        <v>2.6539528270130557</v>
      </c>
      <c r="F27" s="99">
        <v>2.584249048434796</v>
      </c>
      <c r="G27" s="99">
        <v>2.8663816597390395</v>
      </c>
      <c r="H27" s="99">
        <v>2.9524424568928795</v>
      </c>
      <c r="I27" s="99">
        <v>2.5723319187134339</v>
      </c>
      <c r="J27" s="99">
        <v>2.7087920771235585</v>
      </c>
      <c r="K27" s="99">
        <v>2.6596195679992056</v>
      </c>
      <c r="L27" s="99">
        <v>2.2596922552854948</v>
      </c>
      <c r="M27" s="99">
        <v>2.3604858995046269</v>
      </c>
      <c r="N27" s="99">
        <v>2.373467272765069</v>
      </c>
      <c r="O27" s="99">
        <v>2.3909489125718864</v>
      </c>
      <c r="P27" s="99">
        <v>2.6127035629967086</v>
      </c>
      <c r="Q27" s="99">
        <v>2.0180818847026463</v>
      </c>
      <c r="R27" s="99">
        <v>2.0533472287983465</v>
      </c>
      <c r="S27" s="99">
        <v>2.2441211068990503</v>
      </c>
      <c r="T27" s="99">
        <v>2.0732856044745289</v>
      </c>
      <c r="U27" s="99">
        <v>1.9815241724846069</v>
      </c>
      <c r="V27" s="99">
        <v>2.0569562614113015</v>
      </c>
      <c r="W27" s="99">
        <v>1.9416950268927267</v>
      </c>
      <c r="X27" s="99">
        <v>1.7807065635918367</v>
      </c>
      <c r="Y27" s="99">
        <v>2.2806480926063672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1.4818557928566593E-3</v>
      </c>
      <c r="J28" s="123">
        <f t="shared" si="13"/>
        <v>1.5973701651059065E-3</v>
      </c>
      <c r="K28" s="123">
        <f t="shared" si="13"/>
        <v>1.8028677589149514E-3</v>
      </c>
      <c r="L28" s="123">
        <f t="shared" si="13"/>
        <v>4.5880530903015301E-3</v>
      </c>
      <c r="M28" s="123">
        <f t="shared" si="13"/>
        <v>4.4522922134256912E-3</v>
      </c>
      <c r="N28" s="123">
        <f t="shared" si="13"/>
        <v>9.0580663908071055E-3</v>
      </c>
      <c r="O28" s="123">
        <f t="shared" si="13"/>
        <v>1.3733356233861483E-2</v>
      </c>
      <c r="P28" s="123">
        <f t="shared" si="13"/>
        <v>2.4098756900798449E-2</v>
      </c>
      <c r="Q28" s="123">
        <f t="shared" si="13"/>
        <v>2.3858644196096349E-2</v>
      </c>
      <c r="R28" s="123">
        <f t="shared" si="13"/>
        <v>3.3265978688845149E-2</v>
      </c>
      <c r="S28" s="123">
        <f t="shared" si="13"/>
        <v>4.2525349803906702E-2</v>
      </c>
      <c r="T28" s="123">
        <f t="shared" si="13"/>
        <v>6.2741588127596143E-2</v>
      </c>
      <c r="U28" s="123">
        <f t="shared" si="13"/>
        <v>4.5176879289951975E-2</v>
      </c>
      <c r="V28" s="123">
        <f t="shared" si="13"/>
        <v>4.3982665443874587E-2</v>
      </c>
      <c r="W28" s="123">
        <f t="shared" si="13"/>
        <v>7.559538951046009E-2</v>
      </c>
      <c r="X28" s="123">
        <f t="shared" si="13"/>
        <v>8.7642920825568127E-2</v>
      </c>
      <c r="Y28" s="123">
        <f t="shared" si="13"/>
        <v>7.9258742778747018E-2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1.4818557928566593E-3</v>
      </c>
      <c r="J29" s="99">
        <f>RES_hhdet_tesh!J29/RES_summary!J$19</f>
        <v>1.5973701651059065E-3</v>
      </c>
      <c r="K29" s="99">
        <f>RES_hhdet_tesh!K29/RES_summary!K$19</f>
        <v>1.8028677589149514E-3</v>
      </c>
      <c r="L29" s="99">
        <f>RES_hhdet_tesh!L29/RES_summary!L$19</f>
        <v>4.5880530903015301E-3</v>
      </c>
      <c r="M29" s="99">
        <f>RES_hhdet_tesh!M29/RES_summary!M$19</f>
        <v>4.4522922134256912E-3</v>
      </c>
      <c r="N29" s="99">
        <f>RES_hhdet_tesh!N29/RES_summary!N$19</f>
        <v>9.0580663908071055E-3</v>
      </c>
      <c r="O29" s="99">
        <f>RES_hhdet_tesh!O29/RES_summary!O$19</f>
        <v>1.3733356233861483E-2</v>
      </c>
      <c r="P29" s="99">
        <f>RES_hhdet_tesh!P29/RES_summary!P$19</f>
        <v>2.4098756900798449E-2</v>
      </c>
      <c r="Q29" s="99">
        <f>RES_hhdet_tesh!Q29/RES_summary!Q$19</f>
        <v>2.3858644196096349E-2</v>
      </c>
      <c r="R29" s="99">
        <f>RES_hhdet_tesh!R29/RES_summary!R$19</f>
        <v>3.3265978688845149E-2</v>
      </c>
      <c r="S29" s="99">
        <f>RES_hhdet_tesh!S29/RES_summary!S$19</f>
        <v>4.2525349803906702E-2</v>
      </c>
      <c r="T29" s="99">
        <f>RES_hhdet_tesh!T29/RES_summary!T$19</f>
        <v>6.2741588127596143E-2</v>
      </c>
      <c r="U29" s="99">
        <f>RES_hhdet_tesh!U29/RES_summary!U$19</f>
        <v>4.5176879289951975E-2</v>
      </c>
      <c r="V29" s="99">
        <f>RES_hhdet_tesh!V29/RES_summary!V$19</f>
        <v>4.3982665443874587E-2</v>
      </c>
      <c r="W29" s="99">
        <f>RES_hhdet_tesh!W29/RES_summary!W$19</f>
        <v>7.559538951046009E-2</v>
      </c>
      <c r="X29" s="99">
        <f>RES_hhdet_tesh!X29/RES_summary!X$19</f>
        <v>8.7642920825568127E-2</v>
      </c>
      <c r="Y29" s="99">
        <f>RES_hhdet_tesh!Y29/RES_summary!Y$19</f>
        <v>7.9258742778747018E-2</v>
      </c>
      <c r="DA29" s="63" t="s">
        <v>2941</v>
      </c>
    </row>
    <row r="30" spans="1:105" ht="12" customHeight="1" x14ac:dyDescent="0.25">
      <c r="A30" s="121" t="s">
        <v>55</v>
      </c>
      <c r="B30" s="123">
        <v>20.714514606381218</v>
      </c>
      <c r="C30" s="123">
        <v>20.466163701000138</v>
      </c>
      <c r="D30" s="123">
        <v>21.171004377767265</v>
      </c>
      <c r="E30" s="123">
        <v>22.938699783037286</v>
      </c>
      <c r="F30" s="123">
        <v>20.549870397152006</v>
      </c>
      <c r="G30" s="123">
        <v>21.315813772404208</v>
      </c>
      <c r="H30" s="123">
        <v>24.060842915313888</v>
      </c>
      <c r="I30" s="123">
        <v>24.212484662886574</v>
      </c>
      <c r="J30" s="123">
        <v>33.064266391295341</v>
      </c>
      <c r="K30" s="123">
        <v>29.087147690186875</v>
      </c>
      <c r="L30" s="123">
        <v>27.744221973985983</v>
      </c>
      <c r="M30" s="123">
        <v>23.619823958604862</v>
      </c>
      <c r="N30" s="123">
        <v>24.491217131492107</v>
      </c>
      <c r="O30" s="123">
        <v>27.289012523467278</v>
      </c>
      <c r="P30" s="123">
        <v>23.84523850214342</v>
      </c>
      <c r="Q30" s="123">
        <v>28.537312183478228</v>
      </c>
      <c r="R30" s="123">
        <v>31.107838042309638</v>
      </c>
      <c r="S30" s="123">
        <v>23.653735368891066</v>
      </c>
      <c r="T30" s="123">
        <v>25.22741656929907</v>
      </c>
      <c r="U30" s="123">
        <v>23.90177864115531</v>
      </c>
      <c r="V30" s="123">
        <v>28.265485383860106</v>
      </c>
      <c r="W30" s="123">
        <v>29.569108118703859</v>
      </c>
      <c r="X30" s="123">
        <v>25.845107894080694</v>
      </c>
      <c r="Y30" s="123">
        <v>24.446846954443743</v>
      </c>
      <c r="DA30" s="130" t="s">
        <v>2942</v>
      </c>
    </row>
    <row r="31" spans="1:105" ht="12" customHeight="1" x14ac:dyDescent="0.25">
      <c r="A31" s="97" t="s">
        <v>141</v>
      </c>
      <c r="B31" s="99">
        <v>22.845070248835583</v>
      </c>
      <c r="C31" s="99">
        <v>19.999424521236019</v>
      </c>
      <c r="D31" s="99">
        <v>20.180532044546137</v>
      </c>
      <c r="E31" s="99">
        <v>21.465366775560735</v>
      </c>
      <c r="F31" s="99">
        <v>21.478069068308486</v>
      </c>
      <c r="G31" s="99">
        <v>23.359112423228652</v>
      </c>
      <c r="H31" s="99">
        <v>24.945895768229644</v>
      </c>
      <c r="I31" s="99">
        <v>23.66713354562604</v>
      </c>
      <c r="J31" s="99">
        <v>26.118332964584599</v>
      </c>
      <c r="K31" s="99">
        <v>25.639746820113309</v>
      </c>
      <c r="L31" s="99">
        <v>20.596611945101682</v>
      </c>
      <c r="M31" s="99">
        <v>25.806419963611159</v>
      </c>
      <c r="N31" s="99">
        <v>26.393758484852636</v>
      </c>
      <c r="O31" s="99">
        <v>26.279730646120157</v>
      </c>
      <c r="P31" s="99">
        <v>28.917002300601879</v>
      </c>
      <c r="Q31" s="99">
        <v>23.870846261773853</v>
      </c>
      <c r="R31" s="99">
        <v>25.438336936072879</v>
      </c>
      <c r="S31" s="99">
        <v>27.653297008243797</v>
      </c>
      <c r="T31" s="99">
        <v>25.706321547221759</v>
      </c>
      <c r="U31" s="99">
        <v>24.629968938785012</v>
      </c>
      <c r="V31" s="99">
        <v>26.667855860227778</v>
      </c>
      <c r="W31" s="99">
        <v>25.456449872455078</v>
      </c>
      <c r="X31" s="99">
        <v>22.921306316168348</v>
      </c>
      <c r="Y31" s="99">
        <v>28.333622956112833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20.462321532009184</v>
      </c>
      <c r="C35" s="102">
        <v>20.518023609862823</v>
      </c>
      <c r="D35" s="102">
        <v>21.265257245560029</v>
      </c>
      <c r="E35" s="102">
        <v>23.05992850005401</v>
      </c>
      <c r="F35" s="102">
        <v>20.484795599011147</v>
      </c>
      <c r="G35" s="102">
        <v>21.200237648077959</v>
      </c>
      <c r="H35" s="102">
        <v>24.022487428730322</v>
      </c>
      <c r="I35" s="102">
        <v>24.231395048384421</v>
      </c>
      <c r="J35" s="102">
        <v>33.28981083209051</v>
      </c>
      <c r="K35" s="102">
        <v>29.178955969017061</v>
      </c>
      <c r="L35" s="102">
        <v>27.960504121834074</v>
      </c>
      <c r="M35" s="102">
        <v>23.570418363739559</v>
      </c>
      <c r="N35" s="102">
        <v>24.447605868377824</v>
      </c>
      <c r="O35" s="102">
        <v>27.313994748154084</v>
      </c>
      <c r="P35" s="102">
        <v>23.723458862914896</v>
      </c>
      <c r="Q35" s="102">
        <v>28.645987818916648</v>
      </c>
      <c r="R35" s="102">
        <v>31.234098483612325</v>
      </c>
      <c r="S35" s="102">
        <v>23.576761511320765</v>
      </c>
      <c r="T35" s="102">
        <v>25.215413938273436</v>
      </c>
      <c r="U35" s="102">
        <v>23.883526680367702</v>
      </c>
      <c r="V35" s="102">
        <v>28.301342405587512</v>
      </c>
      <c r="W35" s="102">
        <v>29.66897399223307</v>
      </c>
      <c r="X35" s="102">
        <v>25.934537530358909</v>
      </c>
      <c r="Y35" s="102">
        <v>24.278596436861765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2950</v>
      </c>
    </row>
    <row r="39" spans="1:105" ht="12" customHeight="1" x14ac:dyDescent="0.25">
      <c r="A39" s="121" t="s">
        <v>54</v>
      </c>
      <c r="B39" s="123">
        <v>6.7994873786716665</v>
      </c>
      <c r="C39" s="123">
        <v>6.8731683513158091</v>
      </c>
      <c r="D39" s="123">
        <v>7.5207931682461933</v>
      </c>
      <c r="E39" s="123">
        <v>7.986452246093287</v>
      </c>
      <c r="F39" s="123">
        <v>8.2837215429801798</v>
      </c>
      <c r="G39" s="123">
        <v>8.5300627878706461</v>
      </c>
      <c r="H39" s="123">
        <v>9.0150732041961756</v>
      </c>
      <c r="I39" s="123">
        <v>8.1993712676546657</v>
      </c>
      <c r="J39" s="123">
        <v>9.3208934951491411</v>
      </c>
      <c r="K39" s="123">
        <v>8.4999550928845462</v>
      </c>
      <c r="L39" s="123">
        <v>9.1575557107335595</v>
      </c>
      <c r="M39" s="123">
        <v>8.2195978820050097</v>
      </c>
      <c r="N39" s="123">
        <v>8.218384976300225</v>
      </c>
      <c r="O39" s="123">
        <v>8.2502752345908998</v>
      </c>
      <c r="P39" s="123">
        <v>8.0994880811401906</v>
      </c>
      <c r="Q39" s="123">
        <v>7.4617109146134482</v>
      </c>
      <c r="R39" s="123">
        <v>7.8414679011505584</v>
      </c>
      <c r="S39" s="123">
        <v>7.0549594177361596</v>
      </c>
      <c r="T39" s="123">
        <v>6.5386839590407178</v>
      </c>
      <c r="U39" s="123">
        <v>6.0281512120931007</v>
      </c>
      <c r="V39" s="123">
        <v>6.8187353494329583</v>
      </c>
      <c r="W39" s="123">
        <v>6.8019530204377761</v>
      </c>
      <c r="X39" s="123">
        <v>6.4456109348874033</v>
      </c>
      <c r="Y39" s="123">
        <v>7.8468104835508825</v>
      </c>
      <c r="DA39" s="130" t="s">
        <v>2951</v>
      </c>
    </row>
    <row r="40" spans="1:105" ht="12" customHeight="1" x14ac:dyDescent="0.25">
      <c r="A40" s="97" t="s">
        <v>50</v>
      </c>
      <c r="B40" s="99">
        <v>6.9012559500336224</v>
      </c>
      <c r="C40" s="99">
        <v>6.8830735467876591</v>
      </c>
      <c r="D40" s="99">
        <v>7.4481108569472481</v>
      </c>
      <c r="E40" s="99">
        <v>7.796582265761586</v>
      </c>
      <c r="F40" s="99">
        <v>8.3937246823976963</v>
      </c>
      <c r="G40" s="99">
        <v>8.757694213886138</v>
      </c>
      <c r="H40" s="99">
        <v>9.1055766329958896</v>
      </c>
      <c r="I40" s="99">
        <v>8.353131073601558</v>
      </c>
      <c r="J40" s="99">
        <v>8.6363245408799525</v>
      </c>
      <c r="K40" s="99">
        <v>8.0071895717061956</v>
      </c>
      <c r="L40" s="99">
        <v>8.0229667887328269</v>
      </c>
      <c r="M40" s="99">
        <v>8.3104573739848266</v>
      </c>
      <c r="N40" s="99">
        <v>8.3354967537121691</v>
      </c>
      <c r="O40" s="99">
        <v>8.1074800322163263</v>
      </c>
      <c r="P40" s="99">
        <v>8.7522683346908643</v>
      </c>
      <c r="Q40" s="99">
        <v>6.9719062452505902</v>
      </c>
      <c r="R40" s="99">
        <v>7.2209217868988338</v>
      </c>
      <c r="S40" s="99">
        <v>8.1676362157950013</v>
      </c>
      <c r="T40" s="99">
        <v>6.8977432384939688</v>
      </c>
      <c r="U40" s="99">
        <v>6.4276162054037806</v>
      </c>
      <c r="V40" s="99">
        <v>6.6264637539295395</v>
      </c>
      <c r="W40" s="99">
        <v>6.4515624239719163</v>
      </c>
      <c r="X40" s="99">
        <v>6.1545849556769676</v>
      </c>
      <c r="Y40" s="99">
        <v>8.2311457068226019</v>
      </c>
      <c r="DA40" s="63" t="s">
        <v>2952</v>
      </c>
    </row>
    <row r="41" spans="1:105" ht="12" customHeight="1" x14ac:dyDescent="0.25">
      <c r="A41" s="109" t="s">
        <v>120</v>
      </c>
      <c r="B41" s="110">
        <v>6.3758888148841457</v>
      </c>
      <c r="C41" s="110">
        <v>6.8377795813505617</v>
      </c>
      <c r="D41" s="110">
        <v>7.7296487592744825</v>
      </c>
      <c r="E41" s="110">
        <v>8.4631542785630902</v>
      </c>
      <c r="F41" s="110">
        <v>8.0284697388680311</v>
      </c>
      <c r="G41" s="110">
        <v>8.0534594896507095</v>
      </c>
      <c r="H41" s="110">
        <v>8.854771447573949</v>
      </c>
      <c r="I41" s="110">
        <v>7.9697676760250715</v>
      </c>
      <c r="J41" s="110">
        <v>10.237693606929268</v>
      </c>
      <c r="K41" s="110">
        <v>9.1246078564959241</v>
      </c>
      <c r="L41" s="110">
        <v>10.815500624294016</v>
      </c>
      <c r="M41" s="110">
        <v>8.0914266742465415</v>
      </c>
      <c r="N41" s="110">
        <v>8.049623902183523</v>
      </c>
      <c r="O41" s="110">
        <v>8.4575819750940848</v>
      </c>
      <c r="P41" s="110">
        <v>7.1773409342774235</v>
      </c>
      <c r="Q41" s="110">
        <v>8.1046283673815971</v>
      </c>
      <c r="R41" s="110">
        <v>8.6028265139414053</v>
      </c>
      <c r="S41" s="110">
        <v>5.8403311911032079</v>
      </c>
      <c r="T41" s="110">
        <v>6.1597771817282387</v>
      </c>
      <c r="U41" s="110">
        <v>5.6597629119411117</v>
      </c>
      <c r="V41" s="110">
        <v>7.0286645404417936</v>
      </c>
      <c r="W41" s="110">
        <v>7.2220896124086895</v>
      </c>
      <c r="X41" s="110">
        <v>6.8591067909796468</v>
      </c>
      <c r="Y41" s="110">
        <v>7.0732818670503628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140.00470250261978</v>
      </c>
      <c r="C43" s="118">
        <f t="shared" si="14"/>
        <v>159.11237322349439</v>
      </c>
      <c r="D43" s="118">
        <f t="shared" si="14"/>
        <v>166.68642698080635</v>
      </c>
      <c r="E43" s="118">
        <f t="shared" si="14"/>
        <v>150.04689873563339</v>
      </c>
      <c r="F43" s="118">
        <f t="shared" si="14"/>
        <v>144.78351667094455</v>
      </c>
      <c r="G43" s="118">
        <f t="shared" si="14"/>
        <v>172.25475093352014</v>
      </c>
      <c r="H43" s="118">
        <f t="shared" si="14"/>
        <v>176.78692648084009</v>
      </c>
      <c r="I43" s="118">
        <f t="shared" si="14"/>
        <v>144.99883593805285</v>
      </c>
      <c r="J43" s="118">
        <f t="shared" si="14"/>
        <v>112.17312896206352</v>
      </c>
      <c r="K43" s="118">
        <f t="shared" si="14"/>
        <v>196.09522153275185</v>
      </c>
      <c r="L43" s="118">
        <f t="shared" si="14"/>
        <v>186.74012419973107</v>
      </c>
      <c r="M43" s="118">
        <f t="shared" si="14"/>
        <v>168.00929839176885</v>
      </c>
      <c r="N43" s="118">
        <f t="shared" si="14"/>
        <v>165.17947396264887</v>
      </c>
      <c r="O43" s="118">
        <f t="shared" si="14"/>
        <v>161.24657386140606</v>
      </c>
      <c r="P43" s="118">
        <f t="shared" si="14"/>
        <v>156.26972823172963</v>
      </c>
      <c r="Q43" s="118">
        <f t="shared" si="14"/>
        <v>145.5260691790705</v>
      </c>
      <c r="R43" s="118">
        <f t="shared" ref="R43:V43" si="15">R44+R47+R49+R58</f>
        <v>150.36404947409423</v>
      </c>
      <c r="S43" s="118">
        <f t="shared" si="15"/>
        <v>154.7443740013322</v>
      </c>
      <c r="T43" s="118">
        <f t="shared" si="15"/>
        <v>160.56027139358585</v>
      </c>
      <c r="U43" s="118">
        <f t="shared" si="15"/>
        <v>157.19169902698647</v>
      </c>
      <c r="V43" s="118">
        <f t="shared" si="15"/>
        <v>158.01959235029349</v>
      </c>
      <c r="W43" s="118">
        <f t="shared" ref="W43:Y43" si="16">W44+W47+W49+W58</f>
        <v>152.38536375885241</v>
      </c>
      <c r="X43" s="118">
        <f t="shared" si="16"/>
        <v>151.374986571894</v>
      </c>
      <c r="Y43" s="118">
        <f t="shared" si="16"/>
        <v>147.31177174684819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112.57475625836739</v>
      </c>
      <c r="C44" s="123">
        <f t="shared" si="17"/>
        <v>130.59989980654456</v>
      </c>
      <c r="D44" s="123">
        <f t="shared" si="17"/>
        <v>136.14293913583217</v>
      </c>
      <c r="E44" s="123">
        <f t="shared" si="17"/>
        <v>122.03170889374756</v>
      </c>
      <c r="F44" s="123">
        <f t="shared" si="17"/>
        <v>117.63735445869655</v>
      </c>
      <c r="G44" s="123">
        <f t="shared" si="17"/>
        <v>140.48633603693813</v>
      </c>
      <c r="H44" s="123">
        <f t="shared" si="17"/>
        <v>143.19120487947794</v>
      </c>
      <c r="I44" s="123">
        <f t="shared" si="17"/>
        <v>116.41584551538602</v>
      </c>
      <c r="J44" s="123">
        <f t="shared" si="17"/>
        <v>84.02160921782037</v>
      </c>
      <c r="K44" s="123">
        <f t="shared" si="17"/>
        <v>159.24849086660188</v>
      </c>
      <c r="L44" s="123">
        <f t="shared" si="17"/>
        <v>147.11171653363579</v>
      </c>
      <c r="M44" s="123">
        <f t="shared" si="17"/>
        <v>132.8134129812008</v>
      </c>
      <c r="N44" s="123">
        <f t="shared" si="17"/>
        <v>130.67802384558058</v>
      </c>
      <c r="O44" s="123">
        <f t="shared" si="17"/>
        <v>126.36057290746997</v>
      </c>
      <c r="P44" s="123">
        <f t="shared" si="17"/>
        <v>123.11409987306781</v>
      </c>
      <c r="Q44" s="123">
        <f t="shared" si="17"/>
        <v>112.61341190457823</v>
      </c>
      <c r="R44" s="123">
        <f t="shared" ref="R44:V44" si="18">SUM(R45:R46)</f>
        <v>115.63603602254292</v>
      </c>
      <c r="S44" s="123">
        <f t="shared" si="18"/>
        <v>122.57682897463465</v>
      </c>
      <c r="T44" s="123">
        <f t="shared" si="18"/>
        <v>127.72296222699457</v>
      </c>
      <c r="U44" s="123">
        <f t="shared" si="18"/>
        <v>125.01499477386568</v>
      </c>
      <c r="V44" s="123">
        <f t="shared" si="18"/>
        <v>122.83696290548301</v>
      </c>
      <c r="W44" s="123">
        <f t="shared" ref="W44:Y44" si="19">SUM(W45:W46)</f>
        <v>118.43542753396551</v>
      </c>
      <c r="X44" s="123">
        <f t="shared" si="19"/>
        <v>118.75454861003678</v>
      </c>
      <c r="Y44" s="123">
        <f t="shared" si="19"/>
        <v>114.53387325419357</v>
      </c>
      <c r="DA44" s="130" t="s">
        <v>2955</v>
      </c>
    </row>
    <row r="45" spans="1:105" ht="12" customHeight="1" x14ac:dyDescent="0.25">
      <c r="A45" s="97" t="s">
        <v>211</v>
      </c>
      <c r="B45" s="99">
        <v>110.03731683302149</v>
      </c>
      <c r="C45" s="99">
        <v>127.70552363340309</v>
      </c>
      <c r="D45" s="99">
        <v>133.21859430928964</v>
      </c>
      <c r="E45" s="99">
        <v>119.45714120365726</v>
      </c>
      <c r="F45" s="99">
        <v>115.21945236402111</v>
      </c>
      <c r="G45" s="99">
        <v>137.63805633915544</v>
      </c>
      <c r="H45" s="99">
        <v>140.3417438413791</v>
      </c>
      <c r="I45" s="99">
        <v>114.14668700371321</v>
      </c>
      <c r="J45" s="99">
        <v>82.396057548888436</v>
      </c>
      <c r="K45" s="99">
        <v>156.18441006894753</v>
      </c>
      <c r="L45" s="99">
        <v>144.3979644863505</v>
      </c>
      <c r="M45" s="99">
        <v>130.35429286116005</v>
      </c>
      <c r="N45" s="99">
        <v>128.27630626917536</v>
      </c>
      <c r="O45" s="99">
        <v>124.05915302432253</v>
      </c>
      <c r="P45" s="99">
        <v>120.89616371302012</v>
      </c>
      <c r="Q45" s="99">
        <v>110.60511023528558</v>
      </c>
      <c r="R45" s="99">
        <v>113.59521602206136</v>
      </c>
      <c r="S45" s="99">
        <v>120.44008903918157</v>
      </c>
      <c r="T45" s="99">
        <v>125.50856017808997</v>
      </c>
      <c r="U45" s="99">
        <v>122.85126784033223</v>
      </c>
      <c r="V45" s="99">
        <v>120.70910983465303</v>
      </c>
      <c r="W45" s="99">
        <v>116.39486206377146</v>
      </c>
      <c r="X45" s="99">
        <v>116.70362911517626</v>
      </c>
      <c r="Y45" s="99">
        <v>112.52673032423078</v>
      </c>
      <c r="DA45" s="63" t="s">
        <v>2956</v>
      </c>
    </row>
    <row r="46" spans="1:105" ht="12" customHeight="1" x14ac:dyDescent="0.25">
      <c r="A46" s="97" t="s">
        <v>53</v>
      </c>
      <c r="B46" s="99">
        <v>2.5374394253458958</v>
      </c>
      <c r="C46" s="99">
        <v>2.8943761731414797</v>
      </c>
      <c r="D46" s="99">
        <v>2.9243448265425154</v>
      </c>
      <c r="E46" s="99">
        <v>2.5745676900903112</v>
      </c>
      <c r="F46" s="99">
        <v>2.4179020946754473</v>
      </c>
      <c r="G46" s="99">
        <v>2.8482796977826954</v>
      </c>
      <c r="H46" s="99">
        <v>2.8494610380988363</v>
      </c>
      <c r="I46" s="99">
        <v>2.2691585116728121</v>
      </c>
      <c r="J46" s="99">
        <v>1.6255516689319354</v>
      </c>
      <c r="K46" s="99">
        <v>3.064080797654352</v>
      </c>
      <c r="L46" s="99">
        <v>2.7137520472852756</v>
      </c>
      <c r="M46" s="99">
        <v>2.459120120040764</v>
      </c>
      <c r="N46" s="99">
        <v>2.4017175764052094</v>
      </c>
      <c r="O46" s="99">
        <v>2.3014198831474437</v>
      </c>
      <c r="P46" s="99">
        <v>2.2179361600476959</v>
      </c>
      <c r="Q46" s="99">
        <v>2.0083016692926501</v>
      </c>
      <c r="R46" s="99">
        <v>2.0408200004815646</v>
      </c>
      <c r="S46" s="99">
        <v>2.1367399354530741</v>
      </c>
      <c r="T46" s="99">
        <v>2.2144020489046006</v>
      </c>
      <c r="U46" s="99">
        <v>2.163726933533447</v>
      </c>
      <c r="V46" s="99">
        <v>2.1278530708299739</v>
      </c>
      <c r="W46" s="99">
        <v>2.0405654701940539</v>
      </c>
      <c r="X46" s="99">
        <v>2.0509194948605183</v>
      </c>
      <c r="Y46" s="99">
        <v>2.0071429299627779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5.7080437720609595E-4</v>
      </c>
      <c r="H47" s="123">
        <f t="shared" si="20"/>
        <v>5.2505354273450757E-3</v>
      </c>
      <c r="I47" s="123">
        <f t="shared" si="20"/>
        <v>8.0566508081862352E-3</v>
      </c>
      <c r="J47" s="123">
        <f t="shared" si="20"/>
        <v>1.2426682205406558E-2</v>
      </c>
      <c r="K47" s="123">
        <f t="shared" si="20"/>
        <v>1.5517222828456859E-2</v>
      </c>
      <c r="L47" s="123">
        <f t="shared" si="20"/>
        <v>4.5091686343347544E-2</v>
      </c>
      <c r="M47" s="123">
        <f t="shared" si="20"/>
        <v>2.6192687469747188E-2</v>
      </c>
      <c r="N47" s="123">
        <f t="shared" si="20"/>
        <v>3.0624354007772366E-2</v>
      </c>
      <c r="O47" s="123">
        <f t="shared" si="20"/>
        <v>2.8126221629218216E-2</v>
      </c>
      <c r="P47" s="123">
        <f t="shared" si="20"/>
        <v>3.8341615479930757E-2</v>
      </c>
      <c r="Q47" s="123">
        <f t="shared" si="20"/>
        <v>2.910367767550209E-2</v>
      </c>
      <c r="R47" s="123">
        <f t="shared" si="20"/>
        <v>3.1970643395824505E-2</v>
      </c>
      <c r="S47" s="123">
        <f t="shared" si="20"/>
        <v>3.3993348973919389E-2</v>
      </c>
      <c r="T47" s="123">
        <f t="shared" si="20"/>
        <v>4.5278837709382597E-2</v>
      </c>
      <c r="U47" s="123">
        <f t="shared" si="20"/>
        <v>3.4164409375044953E-2</v>
      </c>
      <c r="V47" s="123">
        <f t="shared" si="20"/>
        <v>3.8736131615745829E-2</v>
      </c>
      <c r="W47" s="123">
        <f t="shared" si="20"/>
        <v>7.2913523766114249E-2</v>
      </c>
      <c r="X47" s="123">
        <f t="shared" si="20"/>
        <v>8.3365944171476719E-2</v>
      </c>
      <c r="Y47" s="123">
        <f t="shared" si="20"/>
        <v>8.7219594416752533E-2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5.7080437720609595E-4</v>
      </c>
      <c r="H48" s="99">
        <f>RES_hhdet_tesh!H48/RES_summary!H$19</f>
        <v>5.2505354273450757E-3</v>
      </c>
      <c r="I48" s="99">
        <f>RES_hhdet_tesh!I48/RES_summary!I$19</f>
        <v>8.0566508081862352E-3</v>
      </c>
      <c r="J48" s="99">
        <f>RES_hhdet_tesh!J48/RES_summary!J$19</f>
        <v>1.2426682205406558E-2</v>
      </c>
      <c r="K48" s="99">
        <f>RES_hhdet_tesh!K48/RES_summary!K$19</f>
        <v>1.5517222828456859E-2</v>
      </c>
      <c r="L48" s="99">
        <f>RES_hhdet_tesh!L48/RES_summary!L$19</f>
        <v>4.5091686343347544E-2</v>
      </c>
      <c r="M48" s="99">
        <f>RES_hhdet_tesh!M48/RES_summary!M$19</f>
        <v>2.6192687469747188E-2</v>
      </c>
      <c r="N48" s="99">
        <f>RES_hhdet_tesh!N48/RES_summary!N$19</f>
        <v>3.0624354007772366E-2</v>
      </c>
      <c r="O48" s="99">
        <f>RES_hhdet_tesh!O48/RES_summary!O$19</f>
        <v>2.8126221629218216E-2</v>
      </c>
      <c r="P48" s="99">
        <f>RES_hhdet_tesh!P48/RES_summary!P$19</f>
        <v>3.8341615479930757E-2</v>
      </c>
      <c r="Q48" s="99">
        <f>RES_hhdet_tesh!Q48/RES_summary!Q$19</f>
        <v>2.910367767550209E-2</v>
      </c>
      <c r="R48" s="99">
        <f>RES_hhdet_tesh!R48/RES_summary!R$19</f>
        <v>3.1970643395824505E-2</v>
      </c>
      <c r="S48" s="99">
        <f>RES_hhdet_tesh!S48/RES_summary!S$19</f>
        <v>3.3993348973919389E-2</v>
      </c>
      <c r="T48" s="99">
        <f>RES_hhdet_tesh!T48/RES_summary!T$19</f>
        <v>4.5278837709382597E-2</v>
      </c>
      <c r="U48" s="99">
        <f>RES_hhdet_tesh!U48/RES_summary!U$19</f>
        <v>3.4164409375044953E-2</v>
      </c>
      <c r="V48" s="99">
        <f>RES_hhdet_tesh!V48/RES_summary!V$19</f>
        <v>3.8736131615745829E-2</v>
      </c>
      <c r="W48" s="99">
        <f>RES_hhdet_tesh!W48/RES_summary!W$19</f>
        <v>7.2913523766114249E-2</v>
      </c>
      <c r="X48" s="99">
        <f>RES_hhdet_tesh!X48/RES_summary!X$19</f>
        <v>8.3365944171476719E-2</v>
      </c>
      <c r="Y48" s="99">
        <f>RES_hhdet_tesh!Y48/RES_summary!Y$19</f>
        <v>8.7219594416752533E-2</v>
      </c>
      <c r="DA48" s="63" t="s">
        <v>2959</v>
      </c>
    </row>
    <row r="49" spans="1:105" ht="12" customHeight="1" x14ac:dyDescent="0.25">
      <c r="A49" s="121" t="s">
        <v>55</v>
      </c>
      <c r="B49" s="123">
        <v>20.630575477420592</v>
      </c>
      <c r="C49" s="123">
        <v>21.63956220165192</v>
      </c>
      <c r="D49" s="123">
        <v>23.023937498892508</v>
      </c>
      <c r="E49" s="123">
        <v>20.033295024847465</v>
      </c>
      <c r="F49" s="123">
        <v>18.860288399002744</v>
      </c>
      <c r="G49" s="123">
        <v>23.234719079060554</v>
      </c>
      <c r="H49" s="123">
        <v>24.575870757411852</v>
      </c>
      <c r="I49" s="123">
        <v>20.396339062097095</v>
      </c>
      <c r="J49" s="123">
        <v>18.609820175479982</v>
      </c>
      <c r="K49" s="123">
        <v>28.230432359483615</v>
      </c>
      <c r="L49" s="123">
        <v>30.364924281145608</v>
      </c>
      <c r="M49" s="123">
        <v>26.952337079370658</v>
      </c>
      <c r="N49" s="123">
        <v>26.254725415795658</v>
      </c>
      <c r="O49" s="123">
        <v>26.605839552691045</v>
      </c>
      <c r="P49" s="123">
        <v>25.02658593801409</v>
      </c>
      <c r="Q49" s="123">
        <v>25.397002418305675</v>
      </c>
      <c r="R49" s="123">
        <v>26.81210357999019</v>
      </c>
      <c r="S49" s="123">
        <v>25.184750481411136</v>
      </c>
      <c r="T49" s="123">
        <v>26.276314673847779</v>
      </c>
      <c r="U49" s="123">
        <v>26.125140086562364</v>
      </c>
      <c r="V49" s="123">
        <v>28.311330166098973</v>
      </c>
      <c r="W49" s="123">
        <v>27.045134461439705</v>
      </c>
      <c r="X49" s="123">
        <v>26.063047599578862</v>
      </c>
      <c r="Y49" s="123">
        <v>24.895167550206985</v>
      </c>
      <c r="DA49" s="130" t="s">
        <v>2960</v>
      </c>
    </row>
    <row r="50" spans="1:105" ht="12" customHeight="1" x14ac:dyDescent="0.25">
      <c r="A50" s="97" t="s">
        <v>138</v>
      </c>
      <c r="B50" s="99">
        <v>20.636646970256649</v>
      </c>
      <c r="C50" s="99">
        <v>21.679918949279838</v>
      </c>
      <c r="D50" s="99">
        <v>23.086395338655024</v>
      </c>
      <c r="E50" s="99">
        <v>19.927759084471106</v>
      </c>
      <c r="F50" s="99">
        <v>18.804260256988808</v>
      </c>
      <c r="G50" s="99">
        <v>23.305476928617942</v>
      </c>
      <c r="H50" s="99">
        <v>24.596590823006913</v>
      </c>
      <c r="I50" s="99">
        <v>20.269884016412309</v>
      </c>
      <c r="J50" s="99">
        <v>17.163496898896589</v>
      </c>
      <c r="K50" s="99">
        <v>28.20265526910547</v>
      </c>
      <c r="L50" s="99">
        <v>30.456146717087638</v>
      </c>
      <c r="M50" s="99">
        <v>27.071137982151274</v>
      </c>
      <c r="N50" s="99">
        <v>26.317089419593771</v>
      </c>
      <c r="O50" s="99">
        <v>26.584091117995154</v>
      </c>
      <c r="P50" s="99">
        <v>25.072568179342124</v>
      </c>
      <c r="Q50" s="99">
        <v>25.30423838775258</v>
      </c>
      <c r="R50" s="99">
        <v>26.69076175897105</v>
      </c>
      <c r="S50" s="99">
        <v>25.248301909987589</v>
      </c>
      <c r="T50" s="99">
        <v>26.322987385523021</v>
      </c>
      <c r="U50" s="99">
        <v>26.259939618249852</v>
      </c>
      <c r="V50" s="99">
        <v>28.332206802976994</v>
      </c>
      <c r="W50" s="99">
        <v>26.964365964727044</v>
      </c>
      <c r="X50" s="99">
        <v>26.069525973838726</v>
      </c>
      <c r="Y50" s="99">
        <v>24.907350928163488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20.462321532009177</v>
      </c>
      <c r="C54" s="102">
        <v>20.516747800981882</v>
      </c>
      <c r="D54" s="102">
        <v>21.263407140586555</v>
      </c>
      <c r="E54" s="102">
        <v>23.05491010463934</v>
      </c>
      <c r="F54" s="102">
        <v>20.471972921622257</v>
      </c>
      <c r="G54" s="102">
        <v>21.174388084656741</v>
      </c>
      <c r="H54" s="102">
        <v>23.968254833836689</v>
      </c>
      <c r="I54" s="102">
        <v>24.161250649530608</v>
      </c>
      <c r="J54" s="102">
        <v>33.129257213719981</v>
      </c>
      <c r="K54" s="102">
        <v>29.02478257492837</v>
      </c>
      <c r="L54" s="102">
        <v>27.810066954520995</v>
      </c>
      <c r="M54" s="102">
        <v>23.467063497634296</v>
      </c>
      <c r="N54" s="102">
        <v>24.378356019967047</v>
      </c>
      <c r="O54" s="102">
        <v>27.278850292708739</v>
      </c>
      <c r="P54" s="102">
        <v>23.601851577238797</v>
      </c>
      <c r="Q54" s="102">
        <v>28.309264486944112</v>
      </c>
      <c r="R54" s="102">
        <v>30.659114811255794</v>
      </c>
      <c r="S54" s="102">
        <v>23.133496283941337</v>
      </c>
      <c r="T54" s="102">
        <v>24.724944553308092</v>
      </c>
      <c r="U54" s="102">
        <v>23.432338022485496</v>
      </c>
      <c r="V54" s="102">
        <v>27.888367089466232</v>
      </c>
      <c r="W54" s="102">
        <v>29.379362331287361</v>
      </c>
      <c r="X54" s="102">
        <v>25.805921807283084</v>
      </c>
      <c r="Y54" s="102">
        <v>24.378462120812053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2968</v>
      </c>
    </row>
    <row r="58" spans="1:105" ht="12" customHeight="1" x14ac:dyDescent="0.25">
      <c r="A58" s="121" t="s">
        <v>54</v>
      </c>
      <c r="B58" s="123">
        <v>6.7993707668318111</v>
      </c>
      <c r="C58" s="123">
        <v>6.8729112152979175</v>
      </c>
      <c r="D58" s="123">
        <v>7.5195503460816759</v>
      </c>
      <c r="E58" s="123">
        <v>7.9818948170383539</v>
      </c>
      <c r="F58" s="123">
        <v>8.2858738132452316</v>
      </c>
      <c r="G58" s="123">
        <v>8.5331250131442413</v>
      </c>
      <c r="H58" s="123">
        <v>9.0146003085229705</v>
      </c>
      <c r="I58" s="123">
        <v>8.1785947097615477</v>
      </c>
      <c r="J58" s="123">
        <v>9.5292728865577612</v>
      </c>
      <c r="K58" s="123">
        <v>8.6007810838378749</v>
      </c>
      <c r="L58" s="123">
        <v>9.2183916986063181</v>
      </c>
      <c r="M58" s="123">
        <v>8.217355643727636</v>
      </c>
      <c r="N58" s="123">
        <v>8.2161003472648417</v>
      </c>
      <c r="O58" s="123">
        <v>8.2520351796158344</v>
      </c>
      <c r="P58" s="123">
        <v>8.0907008051677796</v>
      </c>
      <c r="Q58" s="123">
        <v>7.4865511785111023</v>
      </c>
      <c r="R58" s="123">
        <v>7.8839392281652989</v>
      </c>
      <c r="S58" s="123">
        <v>6.9488011963124912</v>
      </c>
      <c r="T58" s="123">
        <v>6.5157156550341142</v>
      </c>
      <c r="U58" s="123">
        <v>6.0173997571833588</v>
      </c>
      <c r="V58" s="123">
        <v>6.8325631470957493</v>
      </c>
      <c r="W58" s="123">
        <v>6.8318882396810769</v>
      </c>
      <c r="X58" s="123">
        <v>6.4740244181068833</v>
      </c>
      <c r="Y58" s="123">
        <v>7.7955113480308782</v>
      </c>
      <c r="DA58" s="130" t="s">
        <v>2969</v>
      </c>
    </row>
    <row r="59" spans="1:105" ht="12" customHeight="1" x14ac:dyDescent="0.25">
      <c r="A59" s="97" t="s">
        <v>50</v>
      </c>
      <c r="B59" s="99">
        <v>6.9012559500336224</v>
      </c>
      <c r="C59" s="99">
        <v>6.88307354678766</v>
      </c>
      <c r="D59" s="99">
        <v>7.4481108569472481</v>
      </c>
      <c r="E59" s="99">
        <v>7.7965822657615869</v>
      </c>
      <c r="F59" s="99">
        <v>8.3937246823976928</v>
      </c>
      <c r="G59" s="99">
        <v>8.757694213886138</v>
      </c>
      <c r="H59" s="99">
        <v>9.1055766329958896</v>
      </c>
      <c r="I59" s="99">
        <v>8.3531310736015545</v>
      </c>
      <c r="J59" s="99">
        <v>8.6363245408799347</v>
      </c>
      <c r="K59" s="99">
        <v>8.0071895717061849</v>
      </c>
      <c r="L59" s="99">
        <v>8.0229667887328215</v>
      </c>
      <c r="M59" s="99">
        <v>8.3104573739848302</v>
      </c>
      <c r="N59" s="99">
        <v>8.3354967537121478</v>
      </c>
      <c r="O59" s="99">
        <v>8.1074800322163281</v>
      </c>
      <c r="P59" s="99">
        <v>8.7522683346908483</v>
      </c>
      <c r="Q59" s="99">
        <v>6.9719062452506044</v>
      </c>
      <c r="R59" s="99">
        <v>7.2209217868988675</v>
      </c>
      <c r="S59" s="99">
        <v>8.16763621579498</v>
      </c>
      <c r="T59" s="99">
        <v>6.8977432384939625</v>
      </c>
      <c r="U59" s="99">
        <v>6.4276162054037362</v>
      </c>
      <c r="V59" s="99">
        <v>6.6264637539295919</v>
      </c>
      <c r="W59" s="99">
        <v>6.4515624239719056</v>
      </c>
      <c r="X59" s="99">
        <v>6.1545849556769436</v>
      </c>
      <c r="Y59" s="99">
        <v>8.2311457068225771</v>
      </c>
      <c r="DA59" s="63" t="s">
        <v>2970</v>
      </c>
    </row>
    <row r="60" spans="1:105" ht="12" customHeight="1" x14ac:dyDescent="0.25">
      <c r="A60" s="109" t="s">
        <v>120</v>
      </c>
      <c r="B60" s="110">
        <v>6.3758888148841439</v>
      </c>
      <c r="C60" s="110">
        <v>6.8377795813505626</v>
      </c>
      <c r="D60" s="110">
        <v>7.7296487592744834</v>
      </c>
      <c r="E60" s="110">
        <v>8.463154278563092</v>
      </c>
      <c r="F60" s="110">
        <v>8.0284697388680275</v>
      </c>
      <c r="G60" s="110">
        <v>8.0534594896507059</v>
      </c>
      <c r="H60" s="110">
        <v>8.8547714475739543</v>
      </c>
      <c r="I60" s="110">
        <v>7.969767676025068</v>
      </c>
      <c r="J60" s="110">
        <v>10.237693606929266</v>
      </c>
      <c r="K60" s="110">
        <v>9.1246078564959188</v>
      </c>
      <c r="L60" s="110">
        <v>10.81550062429401</v>
      </c>
      <c r="M60" s="110">
        <v>8.0914266742465486</v>
      </c>
      <c r="N60" s="110">
        <v>8.0496239021835319</v>
      </c>
      <c r="O60" s="110">
        <v>8.4575819750940493</v>
      </c>
      <c r="P60" s="110">
        <v>7.1773409342774377</v>
      </c>
      <c r="Q60" s="110">
        <v>8.104628367381558</v>
      </c>
      <c r="R60" s="110">
        <v>8.602826513941368</v>
      </c>
      <c r="S60" s="110">
        <v>5.8403311911032114</v>
      </c>
      <c r="T60" s="110">
        <v>6.1597771817282831</v>
      </c>
      <c r="U60" s="110">
        <v>5.6597629119410788</v>
      </c>
      <c r="V60" s="110">
        <v>7.0286645404418238</v>
      </c>
      <c r="W60" s="110">
        <v>7.2220896124087375</v>
      </c>
      <c r="X60" s="110">
        <v>6.8591067909795811</v>
      </c>
      <c r="Y60" s="110">
        <v>7.073281867050361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141.07865185529937</v>
      </c>
      <c r="C62" s="118">
        <f t="shared" si="21"/>
        <v>154.14317617938124</v>
      </c>
      <c r="D62" s="118">
        <f t="shared" si="21"/>
        <v>157.34834130850001</v>
      </c>
      <c r="E62" s="118">
        <f t="shared" si="21"/>
        <v>164.08806376811785</v>
      </c>
      <c r="F62" s="118">
        <f t="shared" si="21"/>
        <v>165.65724001246289</v>
      </c>
      <c r="G62" s="118">
        <f t="shared" si="21"/>
        <v>167.56158014467363</v>
      </c>
      <c r="H62" s="118">
        <f t="shared" si="21"/>
        <v>166.6071017294116</v>
      </c>
      <c r="I62" s="118">
        <f t="shared" si="21"/>
        <v>172.72628295234665</v>
      </c>
      <c r="J62" s="118">
        <f t="shared" si="21"/>
        <v>173.47557135407692</v>
      </c>
      <c r="K62" s="118">
        <f t="shared" si="21"/>
        <v>156.8093223489272</v>
      </c>
      <c r="L62" s="118">
        <f t="shared" si="21"/>
        <v>188.84937157902996</v>
      </c>
      <c r="M62" s="118">
        <f t="shared" si="21"/>
        <v>163.58235710041683</v>
      </c>
      <c r="N62" s="118">
        <f t="shared" si="21"/>
        <v>165.15981122205613</v>
      </c>
      <c r="O62" s="118">
        <f t="shared" si="21"/>
        <v>159.14973888948671</v>
      </c>
      <c r="P62" s="118">
        <f t="shared" si="21"/>
        <v>154.51955088650433</v>
      </c>
      <c r="Q62" s="118">
        <f t="shared" si="21"/>
        <v>144.79263456008158</v>
      </c>
      <c r="R62" s="118">
        <f t="shared" ref="R62:V62" si="22">R63+R66+R68+R77</f>
        <v>152.15282856722985</v>
      </c>
      <c r="S62" s="118">
        <f t="shared" si="22"/>
        <v>155.43881695650592</v>
      </c>
      <c r="T62" s="118">
        <f t="shared" si="22"/>
        <v>163.98605306652217</v>
      </c>
      <c r="U62" s="118">
        <f t="shared" si="22"/>
        <v>152.98864006209305</v>
      </c>
      <c r="V62" s="118">
        <f t="shared" si="22"/>
        <v>152.05183832696139</v>
      </c>
      <c r="W62" s="118">
        <f t="shared" ref="W62:Y62" si="23">W63+W66+W68+W77</f>
        <v>165.63551803447362</v>
      </c>
      <c r="X62" s="118">
        <f t="shared" si="23"/>
        <v>156.29730199654415</v>
      </c>
      <c r="Y62" s="118">
        <f t="shared" si="23"/>
        <v>136.08417385318748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113.57546317103365</v>
      </c>
      <c r="C63" s="123">
        <f t="shared" si="24"/>
        <v>126.4446936420678</v>
      </c>
      <c r="D63" s="123">
        <f t="shared" si="24"/>
        <v>128.15268478032689</v>
      </c>
      <c r="E63" s="123">
        <f t="shared" si="24"/>
        <v>134.14707053860067</v>
      </c>
      <c r="F63" s="123">
        <f t="shared" si="24"/>
        <v>135.32295658721205</v>
      </c>
      <c r="G63" s="123">
        <f t="shared" si="24"/>
        <v>136.48274263013445</v>
      </c>
      <c r="H63" s="123">
        <f t="shared" si="24"/>
        <v>134.70056731435554</v>
      </c>
      <c r="I63" s="123">
        <f t="shared" si="24"/>
        <v>139.79026314728839</v>
      </c>
      <c r="J63" s="123">
        <f t="shared" si="24"/>
        <v>137.70252134596299</v>
      </c>
      <c r="K63" s="123">
        <f t="shared" si="24"/>
        <v>126.50102714694113</v>
      </c>
      <c r="L63" s="123">
        <f t="shared" si="24"/>
        <v>148.6106334060666</v>
      </c>
      <c r="M63" s="123">
        <f t="shared" si="24"/>
        <v>129.37328595186494</v>
      </c>
      <c r="N63" s="123">
        <f t="shared" si="24"/>
        <v>130.74315317527183</v>
      </c>
      <c r="O63" s="123">
        <f t="shared" si="24"/>
        <v>124.80549717260195</v>
      </c>
      <c r="P63" s="123">
        <f t="shared" si="24"/>
        <v>121.83202644011736</v>
      </c>
      <c r="Q63" s="123">
        <f t="shared" si="24"/>
        <v>112.1412249986071</v>
      </c>
      <c r="R63" s="123">
        <f t="shared" ref="R63:V63" si="25">SUM(R64:R65)</f>
        <v>117.3925884391339</v>
      </c>
      <c r="S63" s="123">
        <f t="shared" si="25"/>
        <v>123.11623131610924</v>
      </c>
      <c r="T63" s="123">
        <f t="shared" si="25"/>
        <v>130.10409242605192</v>
      </c>
      <c r="U63" s="123">
        <f t="shared" si="25"/>
        <v>121.63852407270886</v>
      </c>
      <c r="V63" s="123">
        <f t="shared" si="25"/>
        <v>118.37834607107624</v>
      </c>
      <c r="W63" s="123">
        <f t="shared" ref="W63:Y63" si="26">SUM(W64:W65)</f>
        <v>129.32085970707689</v>
      </c>
      <c r="X63" s="123">
        <f t="shared" si="26"/>
        <v>122.39011490438607</v>
      </c>
      <c r="Y63" s="123">
        <f t="shared" si="26"/>
        <v>105.85861865968303</v>
      </c>
      <c r="DA63" s="130" t="s">
        <v>2973</v>
      </c>
    </row>
    <row r="64" spans="1:105" ht="12" customHeight="1" x14ac:dyDescent="0.25">
      <c r="A64" s="97" t="s">
        <v>212</v>
      </c>
      <c r="B64" s="99">
        <v>111.01546777259207</v>
      </c>
      <c r="C64" s="99">
        <v>123.6424058222464</v>
      </c>
      <c r="D64" s="99">
        <v>125.39997029418689</v>
      </c>
      <c r="E64" s="99">
        <v>131.31689863770842</v>
      </c>
      <c r="F64" s="99">
        <v>132.54154704518791</v>
      </c>
      <c r="G64" s="99">
        <v>133.71563348701537</v>
      </c>
      <c r="H64" s="99">
        <v>132.02006735840416</v>
      </c>
      <c r="I64" s="99">
        <v>137.06549433196651</v>
      </c>
      <c r="J64" s="99">
        <v>135.03841427310547</v>
      </c>
      <c r="K64" s="99">
        <v>124.06703630624183</v>
      </c>
      <c r="L64" s="99">
        <v>145.86923102047302</v>
      </c>
      <c r="M64" s="99">
        <v>126.97786185019645</v>
      </c>
      <c r="N64" s="99">
        <v>128.34023859380596</v>
      </c>
      <c r="O64" s="99">
        <v>122.53240006556796</v>
      </c>
      <c r="P64" s="99">
        <v>119.63718720422141</v>
      </c>
      <c r="Q64" s="99">
        <v>110.14134411805925</v>
      </c>
      <c r="R64" s="99">
        <v>115.32076765873133</v>
      </c>
      <c r="S64" s="99">
        <v>120.97008860417755</v>
      </c>
      <c r="T64" s="99">
        <v>127.84840743554022</v>
      </c>
      <c r="U64" s="99">
        <v>119.53323621370079</v>
      </c>
      <c r="V64" s="99">
        <v>116.32772774537787</v>
      </c>
      <c r="W64" s="99">
        <v>127.09274531268767</v>
      </c>
      <c r="X64" s="99">
        <v>120.27640830894531</v>
      </c>
      <c r="Y64" s="99">
        <v>104.00350477955736</v>
      </c>
      <c r="DA64" s="63" t="s">
        <v>2974</v>
      </c>
    </row>
    <row r="65" spans="1:105" ht="12" customHeight="1" x14ac:dyDescent="0.25">
      <c r="A65" s="97" t="s">
        <v>53</v>
      </c>
      <c r="B65" s="99">
        <v>2.5599953984415671</v>
      </c>
      <c r="C65" s="99">
        <v>2.8022878198213999</v>
      </c>
      <c r="D65" s="99">
        <v>2.7527144861400079</v>
      </c>
      <c r="E65" s="99">
        <v>2.8301719008922479</v>
      </c>
      <c r="F65" s="99">
        <v>2.7814095420241416</v>
      </c>
      <c r="G65" s="99">
        <v>2.7671091431190908</v>
      </c>
      <c r="H65" s="99">
        <v>2.6804999559513814</v>
      </c>
      <c r="I65" s="99">
        <v>2.7247688153218661</v>
      </c>
      <c r="J65" s="99">
        <v>2.6641070728575174</v>
      </c>
      <c r="K65" s="99">
        <v>2.4339908406992907</v>
      </c>
      <c r="L65" s="99">
        <v>2.7414023855935752</v>
      </c>
      <c r="M65" s="99">
        <v>2.3954241016684845</v>
      </c>
      <c r="N65" s="99">
        <v>2.4029145814658603</v>
      </c>
      <c r="O65" s="99">
        <v>2.2730971070339971</v>
      </c>
      <c r="P65" s="99">
        <v>2.1948392358959601</v>
      </c>
      <c r="Q65" s="99">
        <v>1.999880880547847</v>
      </c>
      <c r="R65" s="99">
        <v>2.0718207804025752</v>
      </c>
      <c r="S65" s="99">
        <v>2.1461427119316858</v>
      </c>
      <c r="T65" s="99">
        <v>2.2556849905116856</v>
      </c>
      <c r="U65" s="99">
        <v>2.1052878590080701</v>
      </c>
      <c r="V65" s="99">
        <v>2.0506183256983599</v>
      </c>
      <c r="W65" s="99">
        <v>2.2281143943892272</v>
      </c>
      <c r="X65" s="99">
        <v>2.113706595440755</v>
      </c>
      <c r="Y65" s="99">
        <v>1.8551138801256726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2.227362890363594E-4</v>
      </c>
      <c r="C66" s="123">
        <f t="shared" si="27"/>
        <v>2.7904676261728803E-4</v>
      </c>
      <c r="D66" s="123">
        <f t="shared" si="27"/>
        <v>3.819531957347571E-4</v>
      </c>
      <c r="E66" s="123">
        <f t="shared" si="27"/>
        <v>6.8555784270659813E-4</v>
      </c>
      <c r="F66" s="123">
        <f t="shared" si="27"/>
        <v>1.0926053526857417E-3</v>
      </c>
      <c r="G66" s="123">
        <f t="shared" si="27"/>
        <v>1.7782989320034685E-3</v>
      </c>
      <c r="H66" s="123">
        <f t="shared" si="27"/>
        <v>6.2799517803093915E-3</v>
      </c>
      <c r="I66" s="123">
        <f t="shared" si="27"/>
        <v>7.4662230366149959E-3</v>
      </c>
      <c r="J66" s="123">
        <f t="shared" si="27"/>
        <v>1.0199643154136915E-2</v>
      </c>
      <c r="K66" s="123">
        <f t="shared" si="27"/>
        <v>1.1605702420910829E-2</v>
      </c>
      <c r="L66" s="123">
        <f t="shared" si="27"/>
        <v>3.136552134442256E-2</v>
      </c>
      <c r="M66" s="123">
        <f t="shared" si="27"/>
        <v>1.6793980660701292E-2</v>
      </c>
      <c r="N66" s="123">
        <f t="shared" si="27"/>
        <v>1.9240971958106406E-2</v>
      </c>
      <c r="O66" s="123">
        <f t="shared" si="27"/>
        <v>1.8269807065262812E-2</v>
      </c>
      <c r="P66" s="123">
        <f t="shared" si="27"/>
        <v>2.8094970524272535E-2</v>
      </c>
      <c r="Q66" s="123">
        <f t="shared" si="27"/>
        <v>2.5071992962638057E-2</v>
      </c>
      <c r="R66" s="123">
        <f t="shared" si="27"/>
        <v>3.3293126399211927E-2</v>
      </c>
      <c r="S66" s="123">
        <f t="shared" si="27"/>
        <v>4.1233233733694044E-2</v>
      </c>
      <c r="T66" s="123">
        <f t="shared" si="27"/>
        <v>6.0883970344251831E-2</v>
      </c>
      <c r="U66" s="123">
        <f t="shared" si="27"/>
        <v>4.7804094187968167E-2</v>
      </c>
      <c r="V66" s="123">
        <f t="shared" si="27"/>
        <v>5.2575592063103249E-2</v>
      </c>
      <c r="W66" s="123">
        <f t="shared" si="27"/>
        <v>9.7552354091782395E-2</v>
      </c>
      <c r="X66" s="123">
        <f t="shared" si="27"/>
        <v>9.8504822261914107E-2</v>
      </c>
      <c r="Y66" s="123">
        <f t="shared" si="27"/>
        <v>0.10615898346674599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2.227362890363594E-4</v>
      </c>
      <c r="C67" s="99">
        <f>RES_hhdet_tesh!C67/RES_summary!C$19</f>
        <v>2.7904676261728803E-4</v>
      </c>
      <c r="D67" s="99">
        <f>RES_hhdet_tesh!D67/RES_summary!D$19</f>
        <v>3.819531957347571E-4</v>
      </c>
      <c r="E67" s="99">
        <f>RES_hhdet_tesh!E67/RES_summary!E$19</f>
        <v>6.8555784270659813E-4</v>
      </c>
      <c r="F67" s="99">
        <f>RES_hhdet_tesh!F67/RES_summary!F$19</f>
        <v>1.0926053526857417E-3</v>
      </c>
      <c r="G67" s="99">
        <f>RES_hhdet_tesh!G67/RES_summary!G$19</f>
        <v>1.7782989320034685E-3</v>
      </c>
      <c r="H67" s="99">
        <f>RES_hhdet_tesh!H67/RES_summary!H$19</f>
        <v>6.2799517803093915E-3</v>
      </c>
      <c r="I67" s="99">
        <f>RES_hhdet_tesh!I67/RES_summary!I$19</f>
        <v>7.4662230366149959E-3</v>
      </c>
      <c r="J67" s="99">
        <f>RES_hhdet_tesh!J67/RES_summary!J$19</f>
        <v>1.0199643154136915E-2</v>
      </c>
      <c r="K67" s="99">
        <f>RES_hhdet_tesh!K67/RES_summary!K$19</f>
        <v>1.1605702420910829E-2</v>
      </c>
      <c r="L67" s="99">
        <f>RES_hhdet_tesh!L67/RES_summary!L$19</f>
        <v>3.136552134442256E-2</v>
      </c>
      <c r="M67" s="99">
        <f>RES_hhdet_tesh!M67/RES_summary!M$19</f>
        <v>1.6793980660701292E-2</v>
      </c>
      <c r="N67" s="99">
        <f>RES_hhdet_tesh!N67/RES_summary!N$19</f>
        <v>1.9240971958106406E-2</v>
      </c>
      <c r="O67" s="99">
        <f>RES_hhdet_tesh!O67/RES_summary!O$19</f>
        <v>1.8269807065262812E-2</v>
      </c>
      <c r="P67" s="99">
        <f>RES_hhdet_tesh!P67/RES_summary!P$19</f>
        <v>2.8094970524272535E-2</v>
      </c>
      <c r="Q67" s="99">
        <f>RES_hhdet_tesh!Q67/RES_summary!Q$19</f>
        <v>2.5071992962638057E-2</v>
      </c>
      <c r="R67" s="99">
        <f>RES_hhdet_tesh!R67/RES_summary!R$19</f>
        <v>3.3293126399211927E-2</v>
      </c>
      <c r="S67" s="99">
        <f>RES_hhdet_tesh!S67/RES_summary!S$19</f>
        <v>4.1233233733694044E-2</v>
      </c>
      <c r="T67" s="99">
        <f>RES_hhdet_tesh!T67/RES_summary!T$19</f>
        <v>6.0883970344251831E-2</v>
      </c>
      <c r="U67" s="99">
        <f>RES_hhdet_tesh!U67/RES_summary!U$19</f>
        <v>4.7804094187968167E-2</v>
      </c>
      <c r="V67" s="99">
        <f>RES_hhdet_tesh!V67/RES_summary!V$19</f>
        <v>5.2575592063103249E-2</v>
      </c>
      <c r="W67" s="99">
        <f>RES_hhdet_tesh!W67/RES_summary!W$19</f>
        <v>9.7552354091782395E-2</v>
      </c>
      <c r="X67" s="99">
        <f>RES_hhdet_tesh!X67/RES_summary!X$19</f>
        <v>9.8504822261914107E-2</v>
      </c>
      <c r="Y67" s="99">
        <f>RES_hhdet_tesh!Y67/RES_summary!Y$19</f>
        <v>0.10615898346674599</v>
      </c>
      <c r="DA67" s="63" t="s">
        <v>2977</v>
      </c>
    </row>
    <row r="68" spans="1:105" ht="12" customHeight="1" x14ac:dyDescent="0.25">
      <c r="A68" s="121" t="s">
        <v>55</v>
      </c>
      <c r="B68" s="123">
        <v>20.809589838103904</v>
      </c>
      <c r="C68" s="123">
        <v>20.974823532777663</v>
      </c>
      <c r="D68" s="123">
        <v>21.71118832364537</v>
      </c>
      <c r="E68" s="123">
        <v>21.951997272182862</v>
      </c>
      <c r="F68" s="123">
        <v>21.590912624803174</v>
      </c>
      <c r="G68" s="123">
        <v>22.588209319099505</v>
      </c>
      <c r="H68" s="123">
        <v>23.16502404208045</v>
      </c>
      <c r="I68" s="123">
        <v>24.350511407224943</v>
      </c>
      <c r="J68" s="123">
        <v>26.657619269852059</v>
      </c>
      <c r="K68" s="123">
        <v>22.559935154715618</v>
      </c>
      <c r="L68" s="123">
        <v>30.089433048462691</v>
      </c>
      <c r="M68" s="123">
        <v>25.827237895583803</v>
      </c>
      <c r="N68" s="123">
        <v>26.201434657829139</v>
      </c>
      <c r="O68" s="123">
        <v>26.281656995041075</v>
      </c>
      <c r="P68" s="123">
        <v>24.767028616763795</v>
      </c>
      <c r="Q68" s="123">
        <v>25.316222306735575</v>
      </c>
      <c r="R68" s="123">
        <v>27.23551615106047</v>
      </c>
      <c r="S68" s="123">
        <v>25.30779889038368</v>
      </c>
      <c r="T68" s="123">
        <v>26.770142631131502</v>
      </c>
      <c r="U68" s="123">
        <v>24.986030473195949</v>
      </c>
      <c r="V68" s="123">
        <v>26.74210114985857</v>
      </c>
      <c r="W68" s="123">
        <v>29.200249405100465</v>
      </c>
      <c r="X68" s="123">
        <v>26.879799812775925</v>
      </c>
      <c r="Y68" s="123">
        <v>23.053422806538517</v>
      </c>
      <c r="DA68" s="130" t="s">
        <v>2978</v>
      </c>
    </row>
    <row r="69" spans="1:105" ht="12" customHeight="1" x14ac:dyDescent="0.25">
      <c r="A69" s="97" t="s">
        <v>134</v>
      </c>
      <c r="B69" s="99">
        <v>20.823330574010313</v>
      </c>
      <c r="C69" s="99">
        <v>20.993009955718907</v>
      </c>
      <c r="D69" s="99">
        <v>21.729152614766857</v>
      </c>
      <c r="E69" s="99">
        <v>21.908196428113595</v>
      </c>
      <c r="F69" s="99">
        <v>21.635888099743667</v>
      </c>
      <c r="G69" s="99">
        <v>22.645011604043695</v>
      </c>
      <c r="H69" s="99">
        <v>23.132044624041349</v>
      </c>
      <c r="I69" s="99">
        <v>24.357449456196864</v>
      </c>
      <c r="J69" s="99">
        <v>26.394988355234783</v>
      </c>
      <c r="K69" s="99">
        <v>22.306742407590423</v>
      </c>
      <c r="L69" s="99">
        <v>30.105655497381463</v>
      </c>
      <c r="M69" s="99">
        <v>25.886435497971778</v>
      </c>
      <c r="N69" s="99">
        <v>26.27962489384813</v>
      </c>
      <c r="O69" s="99">
        <v>26.241634821997287</v>
      </c>
      <c r="P69" s="99">
        <v>24.813691020427285</v>
      </c>
      <c r="Q69" s="99">
        <v>25.185149580168506</v>
      </c>
      <c r="R69" s="99">
        <v>27.086432478690444</v>
      </c>
      <c r="S69" s="99">
        <v>25.379116829815391</v>
      </c>
      <c r="T69" s="99">
        <v>26.835504305980447</v>
      </c>
      <c r="U69" s="99">
        <v>25.036935036806717</v>
      </c>
      <c r="V69" s="99">
        <v>26.705220249262421</v>
      </c>
      <c r="W69" s="99">
        <v>29.196328424260777</v>
      </c>
      <c r="X69" s="99">
        <v>26.909290440468261</v>
      </c>
      <c r="Y69" s="99">
        <v>23.021114786212248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2982</v>
      </c>
    </row>
    <row r="73" spans="1:105" ht="12" customHeight="1" x14ac:dyDescent="0.25">
      <c r="A73" s="106" t="s">
        <v>122</v>
      </c>
      <c r="B73" s="102">
        <v>20.462321532009177</v>
      </c>
      <c r="C73" s="102">
        <v>20.516478202329846</v>
      </c>
      <c r="D73" s="102">
        <v>21.260174506198698</v>
      </c>
      <c r="E73" s="102">
        <v>23.048256074374979</v>
      </c>
      <c r="F73" s="102">
        <v>20.468002493104358</v>
      </c>
      <c r="G73" s="102">
        <v>21.176181973048227</v>
      </c>
      <c r="H73" s="102">
        <v>23.979368535056171</v>
      </c>
      <c r="I73" s="102">
        <v>24.180251051315764</v>
      </c>
      <c r="J73" s="102">
        <v>33.208012847491112</v>
      </c>
      <c r="K73" s="102">
        <v>29.077028435127026</v>
      </c>
      <c r="L73" s="102">
        <v>27.763939600464422</v>
      </c>
      <c r="M73" s="102">
        <v>23.43039358630973</v>
      </c>
      <c r="N73" s="102">
        <v>24.326593996678529</v>
      </c>
      <c r="O73" s="102">
        <v>27.220190303531599</v>
      </c>
      <c r="P73" s="102">
        <v>23.648494329969697</v>
      </c>
      <c r="Q73" s="102">
        <v>28.543586080462887</v>
      </c>
      <c r="R73" s="102">
        <v>31.064538373083881</v>
      </c>
      <c r="S73" s="102">
        <v>23.386052599850991</v>
      </c>
      <c r="T73" s="102">
        <v>24.937968870807239</v>
      </c>
      <c r="U73" s="102">
        <v>23.521944985589887</v>
      </c>
      <c r="V73" s="102">
        <v>27.850823099332228</v>
      </c>
      <c r="W73" s="102">
        <v>29.326586198377374</v>
      </c>
      <c r="X73" s="102">
        <v>25.782560998479067</v>
      </c>
      <c r="Y73" s="102">
        <v>24.39361409477695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2986</v>
      </c>
    </row>
    <row r="77" spans="1:105" ht="12" customHeight="1" x14ac:dyDescent="0.25">
      <c r="A77" s="121" t="s">
        <v>54</v>
      </c>
      <c r="B77" s="123">
        <v>6.6933761098727986</v>
      </c>
      <c r="C77" s="123">
        <v>6.7233799577731856</v>
      </c>
      <c r="D77" s="123">
        <v>7.4840862513320188</v>
      </c>
      <c r="E77" s="123">
        <v>7.9883103994916187</v>
      </c>
      <c r="F77" s="123">
        <v>8.7422781950949986</v>
      </c>
      <c r="G77" s="123">
        <v>8.4888498965076824</v>
      </c>
      <c r="H77" s="123">
        <v>8.7352304211952987</v>
      </c>
      <c r="I77" s="123">
        <v>8.5780421747967388</v>
      </c>
      <c r="J77" s="123">
        <v>9.1052310951077295</v>
      </c>
      <c r="K77" s="123">
        <v>7.7367543448495413</v>
      </c>
      <c r="L77" s="123">
        <v>10.117939603156254</v>
      </c>
      <c r="M77" s="123">
        <v>8.3650392723073725</v>
      </c>
      <c r="N77" s="123">
        <v>8.1959824169970457</v>
      </c>
      <c r="O77" s="123">
        <v>8.0443149147784254</v>
      </c>
      <c r="P77" s="123">
        <v>7.8924008590988972</v>
      </c>
      <c r="Q77" s="123">
        <v>7.3101152617762803</v>
      </c>
      <c r="R77" s="123">
        <v>7.4914308506362604</v>
      </c>
      <c r="S77" s="123">
        <v>6.9735535162793054</v>
      </c>
      <c r="T77" s="123">
        <v>7.0509340389944803</v>
      </c>
      <c r="U77" s="123">
        <v>6.3162814220002828</v>
      </c>
      <c r="V77" s="123">
        <v>6.8788155139634792</v>
      </c>
      <c r="W77" s="123">
        <v>7.016856568204461</v>
      </c>
      <c r="X77" s="123">
        <v>6.9288824571202356</v>
      </c>
      <c r="Y77" s="123">
        <v>7.0659734034991875</v>
      </c>
      <c r="DA77" s="130" t="s">
        <v>2987</v>
      </c>
    </row>
    <row r="78" spans="1:105" ht="12" customHeight="1" x14ac:dyDescent="0.25">
      <c r="A78" s="97" t="s">
        <v>189</v>
      </c>
      <c r="B78" s="99">
        <v>6.7072590081100421</v>
      </c>
      <c r="C78" s="99">
        <v>6.7185437808555761</v>
      </c>
      <c r="D78" s="99">
        <v>7.4736513473706347</v>
      </c>
      <c r="E78" s="99">
        <v>7.9679195527177704</v>
      </c>
      <c r="F78" s="99">
        <v>8.7735338116713759</v>
      </c>
      <c r="G78" s="99">
        <v>8.508202179958527</v>
      </c>
      <c r="H78" s="99">
        <v>8.7298248219331906</v>
      </c>
      <c r="I78" s="99">
        <v>8.6059958519530042</v>
      </c>
      <c r="J78" s="99">
        <v>9.0540740055139715</v>
      </c>
      <c r="K78" s="99">
        <v>7.6762442545818113</v>
      </c>
      <c r="L78" s="99">
        <v>10.099314947211733</v>
      </c>
      <c r="M78" s="99">
        <v>8.3734219582654603</v>
      </c>
      <c r="N78" s="99">
        <v>8.2031285275190839</v>
      </c>
      <c r="O78" s="99">
        <v>8.0232594883913624</v>
      </c>
      <c r="P78" s="99">
        <v>7.9282494075370948</v>
      </c>
      <c r="Q78" s="99">
        <v>7.2712102677254027</v>
      </c>
      <c r="R78" s="99">
        <v>7.4390644606946763</v>
      </c>
      <c r="S78" s="99">
        <v>7.0245277287992289</v>
      </c>
      <c r="T78" s="99">
        <v>7.0892239990218853</v>
      </c>
      <c r="U78" s="99">
        <v>6.335000134818892</v>
      </c>
      <c r="V78" s="99">
        <v>6.872710553625474</v>
      </c>
      <c r="W78" s="99">
        <v>7.0080325263214638</v>
      </c>
      <c r="X78" s="99">
        <v>6.9322947256443799</v>
      </c>
      <c r="Y78" s="99">
        <v>7.0655398157722811</v>
      </c>
      <c r="DA78" s="63" t="s">
        <v>2988</v>
      </c>
    </row>
    <row r="79" spans="1:105" ht="12" customHeight="1" x14ac:dyDescent="0.25">
      <c r="A79" s="109" t="s">
        <v>120</v>
      </c>
      <c r="B79" s="110">
        <v>6.3758888148841439</v>
      </c>
      <c r="C79" s="110">
        <v>6.8377795813505635</v>
      </c>
      <c r="D79" s="110">
        <v>7.7296487592744842</v>
      </c>
      <c r="E79" s="110">
        <v>8.463154278563092</v>
      </c>
      <c r="F79" s="110">
        <v>8.0284697388680293</v>
      </c>
      <c r="G79" s="110">
        <v>8.0534594896507095</v>
      </c>
      <c r="H79" s="110">
        <v>8.8547714475739543</v>
      </c>
      <c r="I79" s="110">
        <v>7.969767676025068</v>
      </c>
      <c r="J79" s="110">
        <v>10.237693606929264</v>
      </c>
      <c r="K79" s="110">
        <v>9.1246078564959312</v>
      </c>
      <c r="L79" s="110">
        <v>10.815500624294019</v>
      </c>
      <c r="M79" s="110">
        <v>8.0914266742465397</v>
      </c>
      <c r="N79" s="110">
        <v>8.0496239021835372</v>
      </c>
      <c r="O79" s="110">
        <v>8.457581975094083</v>
      </c>
      <c r="P79" s="110">
        <v>7.1773409342774253</v>
      </c>
      <c r="Q79" s="110">
        <v>8.1046283673815758</v>
      </c>
      <c r="R79" s="110">
        <v>8.6028265139414035</v>
      </c>
      <c r="S79" s="110">
        <v>5.8403311911032167</v>
      </c>
      <c r="T79" s="110">
        <v>6.1597771817282352</v>
      </c>
      <c r="U79" s="110">
        <v>5.659762911941117</v>
      </c>
      <c r="V79" s="110">
        <v>7.0286645404417767</v>
      </c>
      <c r="W79" s="110">
        <v>7.2220896124086611</v>
      </c>
      <c r="X79" s="110">
        <v>6.8591067909796548</v>
      </c>
      <c r="Y79" s="110">
        <v>7.0732818670503583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143.74051707808215</v>
      </c>
      <c r="C81" s="118">
        <f t="shared" si="28"/>
        <v>156.79334839115307</v>
      </c>
      <c r="D81" s="118">
        <f t="shared" si="28"/>
        <v>155.45549254900018</v>
      </c>
      <c r="E81" s="118">
        <f t="shared" si="28"/>
        <v>164.62844823551558</v>
      </c>
      <c r="F81" s="118">
        <f t="shared" si="28"/>
        <v>164.49103949222246</v>
      </c>
      <c r="G81" s="118">
        <f t="shared" si="28"/>
        <v>166.45653309009361</v>
      </c>
      <c r="H81" s="118">
        <f t="shared" si="28"/>
        <v>168.12302419075812</v>
      </c>
      <c r="I81" s="118">
        <f t="shared" si="28"/>
        <v>166.99632493425008</v>
      </c>
      <c r="J81" s="118">
        <f t="shared" si="28"/>
        <v>171.77326411243592</v>
      </c>
      <c r="K81" s="118">
        <f t="shared" si="28"/>
        <v>192.86042411431956</v>
      </c>
      <c r="L81" s="118">
        <f t="shared" si="28"/>
        <v>150.73782672111051</v>
      </c>
      <c r="M81" s="118">
        <f t="shared" si="28"/>
        <v>161.27592743749597</v>
      </c>
      <c r="N81" s="118">
        <f t="shared" si="28"/>
        <v>177.17287742860711</v>
      </c>
      <c r="O81" s="118">
        <f t="shared" si="28"/>
        <v>161.4896984379557</v>
      </c>
      <c r="P81" s="118">
        <f t="shared" si="28"/>
        <v>160.69514935094926</v>
      </c>
      <c r="Q81" s="118">
        <f t="shared" si="28"/>
        <v>136.57752753263387</v>
      </c>
      <c r="R81" s="118">
        <f t="shared" ref="R81:V81" si="29">R82+R85+R87+R100</f>
        <v>138.22656821681801</v>
      </c>
      <c r="S81" s="118">
        <f t="shared" si="29"/>
        <v>152.66576735286566</v>
      </c>
      <c r="T81" s="118">
        <f t="shared" si="29"/>
        <v>163.15878533276873</v>
      </c>
      <c r="U81" s="118">
        <f t="shared" si="29"/>
        <v>159.51791496646678</v>
      </c>
      <c r="V81" s="118">
        <f t="shared" si="29"/>
        <v>150.04168876969854</v>
      </c>
      <c r="W81" s="118">
        <f t="shared" ref="W81:Y81" si="30">W82+W85+W87+W100</f>
        <v>157.85458270421603</v>
      </c>
      <c r="X81" s="118">
        <f t="shared" si="30"/>
        <v>150.96239430561579</v>
      </c>
      <c r="Y81" s="118">
        <f t="shared" si="30"/>
        <v>144.35377339997376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115.85822534734992</v>
      </c>
      <c r="C82" s="123">
        <f t="shared" si="31"/>
        <v>128.52942979989339</v>
      </c>
      <c r="D82" s="123">
        <f t="shared" si="31"/>
        <v>126.52791561739483</v>
      </c>
      <c r="E82" s="123">
        <f t="shared" si="31"/>
        <v>134.58356740839676</v>
      </c>
      <c r="F82" s="123">
        <f t="shared" si="31"/>
        <v>134.11074031039669</v>
      </c>
      <c r="G82" s="123">
        <f t="shared" si="31"/>
        <v>135.23735243044152</v>
      </c>
      <c r="H82" s="123">
        <f t="shared" si="31"/>
        <v>136.24915316217985</v>
      </c>
      <c r="I82" s="123">
        <f t="shared" si="31"/>
        <v>135.26536472208099</v>
      </c>
      <c r="J82" s="123">
        <f t="shared" si="31"/>
        <v>138.07130028082241</v>
      </c>
      <c r="K82" s="123">
        <f t="shared" si="31"/>
        <v>157.16846550964777</v>
      </c>
      <c r="L82" s="123">
        <f t="shared" si="31"/>
        <v>116.2934701312313</v>
      </c>
      <c r="M82" s="123">
        <f t="shared" si="31"/>
        <v>127.01993892162173</v>
      </c>
      <c r="N82" s="123">
        <f t="shared" si="31"/>
        <v>140.12998682904941</v>
      </c>
      <c r="O82" s="123">
        <f t="shared" si="31"/>
        <v>126.82557760540493</v>
      </c>
      <c r="P82" s="123">
        <f t="shared" si="31"/>
        <v>126.37872828628618</v>
      </c>
      <c r="Q82" s="123">
        <f t="shared" si="31"/>
        <v>105.23310902572571</v>
      </c>
      <c r="R82" s="123">
        <f t="shared" ref="R82:V82" si="32">SUM(R83:R84)</f>
        <v>105.88639578830762</v>
      </c>
      <c r="S82" s="123">
        <f t="shared" si="32"/>
        <v>120.04405496833468</v>
      </c>
      <c r="T82" s="123">
        <f t="shared" si="32"/>
        <v>128.98943265253743</v>
      </c>
      <c r="U82" s="123">
        <f t="shared" si="32"/>
        <v>126.54931546385306</v>
      </c>
      <c r="V82" s="123">
        <f t="shared" si="32"/>
        <v>117.45127453046712</v>
      </c>
      <c r="W82" s="123">
        <f t="shared" ref="W82:Y82" si="33">SUM(W83:W84)</f>
        <v>123.22933209242252</v>
      </c>
      <c r="X82" s="123">
        <f t="shared" si="33"/>
        <v>118.08843880498405</v>
      </c>
      <c r="Y82" s="123">
        <f t="shared" si="33"/>
        <v>112.2785497706993</v>
      </c>
      <c r="DA82" s="130" t="s">
        <v>2991</v>
      </c>
    </row>
    <row r="83" spans="1:105" ht="12" customHeight="1" x14ac:dyDescent="0.25">
      <c r="A83" s="97" t="s">
        <v>199</v>
      </c>
      <c r="B83" s="99">
        <v>114.79932517750827</v>
      </c>
      <c r="C83" s="99">
        <v>127.37467869877236</v>
      </c>
      <c r="D83" s="99">
        <v>125.42659603322616</v>
      </c>
      <c r="E83" s="99">
        <v>133.43325377958203</v>
      </c>
      <c r="F83" s="99">
        <v>132.99437541781987</v>
      </c>
      <c r="G83" s="99">
        <v>134.12710279750806</v>
      </c>
      <c r="H83" s="99">
        <v>135.15152110181532</v>
      </c>
      <c r="I83" s="99">
        <v>134.1982566897322</v>
      </c>
      <c r="J83" s="99">
        <v>136.99025468830069</v>
      </c>
      <c r="K83" s="99">
        <v>155.94471416606362</v>
      </c>
      <c r="L83" s="99">
        <v>115.42576563438737</v>
      </c>
      <c r="M83" s="99">
        <v>126.06863030421464</v>
      </c>
      <c r="N83" s="99">
        <v>139.08832640735204</v>
      </c>
      <c r="O83" s="99">
        <v>125.89141355475836</v>
      </c>
      <c r="P83" s="99">
        <v>125.45807705263542</v>
      </c>
      <c r="Q83" s="99">
        <v>104.4743160804944</v>
      </c>
      <c r="R83" s="99">
        <v>105.1308948424882</v>
      </c>
      <c r="S83" s="99">
        <v>119.19817218372425</v>
      </c>
      <c r="T83" s="99">
        <v>128.08548550776618</v>
      </c>
      <c r="U83" s="99">
        <v>125.66400884781329</v>
      </c>
      <c r="V83" s="99">
        <v>116.62890355641227</v>
      </c>
      <c r="W83" s="99">
        <v>122.3711964885876</v>
      </c>
      <c r="X83" s="99">
        <v>117.26413096105725</v>
      </c>
      <c r="Y83" s="99">
        <v>111.48313843165685</v>
      </c>
      <c r="DA83" s="63" t="s">
        <v>2992</v>
      </c>
    </row>
    <row r="84" spans="1:105" ht="12" customHeight="1" x14ac:dyDescent="0.25">
      <c r="A84" s="97" t="s">
        <v>53</v>
      </c>
      <c r="B84" s="99">
        <v>1.0589001698416445</v>
      </c>
      <c r="C84" s="99">
        <v>1.1547511011210405</v>
      </c>
      <c r="D84" s="99">
        <v>1.1013195841686663</v>
      </c>
      <c r="E84" s="99">
        <v>1.1503136288147338</v>
      </c>
      <c r="F84" s="99">
        <v>1.1163648925768144</v>
      </c>
      <c r="G84" s="99">
        <v>1.1102496329334572</v>
      </c>
      <c r="H84" s="99">
        <v>1.0976320603645451</v>
      </c>
      <c r="I84" s="99">
        <v>1.0671080323487721</v>
      </c>
      <c r="J84" s="99">
        <v>1.0810455925217126</v>
      </c>
      <c r="K84" s="99">
        <v>1.2237513435841516</v>
      </c>
      <c r="L84" s="99">
        <v>0.86770449684392492</v>
      </c>
      <c r="M84" s="99">
        <v>0.95130861740709627</v>
      </c>
      <c r="N84" s="99">
        <v>1.0416604216973597</v>
      </c>
      <c r="O84" s="99">
        <v>0.93416405064656649</v>
      </c>
      <c r="P84" s="99">
        <v>0.92065123365075829</v>
      </c>
      <c r="Q84" s="99">
        <v>0.75879294523130925</v>
      </c>
      <c r="R84" s="99">
        <v>0.75550094581942739</v>
      </c>
      <c r="S84" s="99">
        <v>0.84588278461042088</v>
      </c>
      <c r="T84" s="99">
        <v>0.90394714477125071</v>
      </c>
      <c r="U84" s="99">
        <v>0.88530661603976746</v>
      </c>
      <c r="V84" s="99">
        <v>0.82237097405485304</v>
      </c>
      <c r="W84" s="99">
        <v>0.85813560383492571</v>
      </c>
      <c r="X84" s="99">
        <v>0.82430784392679823</v>
      </c>
      <c r="Y84" s="99">
        <v>0.7954113390424471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2.0481822001599075E-4</v>
      </c>
      <c r="C85" s="123">
        <f t="shared" si="34"/>
        <v>2.7088543203553024E-4</v>
      </c>
      <c r="D85" s="123">
        <f t="shared" si="34"/>
        <v>3.8309766437052083E-4</v>
      </c>
      <c r="E85" s="123">
        <f t="shared" si="34"/>
        <v>5.6312715791310888E-4</v>
      </c>
      <c r="F85" s="123">
        <f t="shared" si="34"/>
        <v>9.1084041772378525E-4</v>
      </c>
      <c r="G85" s="123">
        <f t="shared" si="34"/>
        <v>1.5078337258830287E-3</v>
      </c>
      <c r="H85" s="123">
        <f t="shared" si="34"/>
        <v>5.3764374060241817E-3</v>
      </c>
      <c r="I85" s="123">
        <f t="shared" si="34"/>
        <v>6.2574268677399259E-3</v>
      </c>
      <c r="J85" s="123">
        <f t="shared" si="34"/>
        <v>8.5713540801840137E-3</v>
      </c>
      <c r="K85" s="123">
        <f t="shared" si="34"/>
        <v>1.0399485190660803E-2</v>
      </c>
      <c r="L85" s="123">
        <f t="shared" si="34"/>
        <v>2.876609920051526E-2</v>
      </c>
      <c r="M85" s="123">
        <f t="shared" si="34"/>
        <v>1.6047905344678245E-2</v>
      </c>
      <c r="N85" s="123">
        <f t="shared" si="34"/>
        <v>1.8953486740587593E-2</v>
      </c>
      <c r="O85" s="123">
        <f t="shared" si="34"/>
        <v>1.8915937983291827E-2</v>
      </c>
      <c r="P85" s="123">
        <f t="shared" si="34"/>
        <v>2.8622962484277037E-2</v>
      </c>
      <c r="Q85" s="123">
        <f t="shared" si="34"/>
        <v>2.3326953946958769E-2</v>
      </c>
      <c r="R85" s="123">
        <f t="shared" si="34"/>
        <v>2.6511464545638186E-2</v>
      </c>
      <c r="S85" s="123">
        <f t="shared" si="34"/>
        <v>2.9544870802696674E-2</v>
      </c>
      <c r="T85" s="123">
        <f t="shared" si="34"/>
        <v>4.3118056180299735E-2</v>
      </c>
      <c r="U85" s="123">
        <f t="shared" si="34"/>
        <v>3.4295278908607799E-2</v>
      </c>
      <c r="V85" s="123">
        <f t="shared" si="34"/>
        <v>3.8788733428250607E-2</v>
      </c>
      <c r="W85" s="123">
        <f t="shared" si="34"/>
        <v>7.2636725444908068E-2</v>
      </c>
      <c r="X85" s="123">
        <f t="shared" si="34"/>
        <v>7.9599796587584981E-2</v>
      </c>
      <c r="Y85" s="123">
        <f t="shared" si="34"/>
        <v>8.3406437554335022E-2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2.0481822001599075E-4</v>
      </c>
      <c r="C86" s="99">
        <f>RES_hhdet_tesh!C86/RES_summary!C$19</f>
        <v>2.7088543203553024E-4</v>
      </c>
      <c r="D86" s="99">
        <f>RES_hhdet_tesh!D86/RES_summary!D$19</f>
        <v>3.8309766437052083E-4</v>
      </c>
      <c r="E86" s="99">
        <f>RES_hhdet_tesh!E86/RES_summary!E$19</f>
        <v>5.6312715791310888E-4</v>
      </c>
      <c r="F86" s="99">
        <f>RES_hhdet_tesh!F86/RES_summary!F$19</f>
        <v>9.1084041772378525E-4</v>
      </c>
      <c r="G86" s="99">
        <f>RES_hhdet_tesh!G86/RES_summary!G$19</f>
        <v>1.5078337258830287E-3</v>
      </c>
      <c r="H86" s="99">
        <f>RES_hhdet_tesh!H86/RES_summary!H$19</f>
        <v>5.3764374060241817E-3</v>
      </c>
      <c r="I86" s="99">
        <f>RES_hhdet_tesh!I86/RES_summary!I$19</f>
        <v>6.2574268677399259E-3</v>
      </c>
      <c r="J86" s="99">
        <f>RES_hhdet_tesh!J86/RES_summary!J$19</f>
        <v>8.5713540801840137E-3</v>
      </c>
      <c r="K86" s="99">
        <f>RES_hhdet_tesh!K86/RES_summary!K$19</f>
        <v>1.0399485190660803E-2</v>
      </c>
      <c r="L86" s="99">
        <f>RES_hhdet_tesh!L86/RES_summary!L$19</f>
        <v>2.876609920051526E-2</v>
      </c>
      <c r="M86" s="99">
        <f>RES_hhdet_tesh!M86/RES_summary!M$19</f>
        <v>1.6047905344678245E-2</v>
      </c>
      <c r="N86" s="99">
        <f>RES_hhdet_tesh!N86/RES_summary!N$19</f>
        <v>1.8953486740587593E-2</v>
      </c>
      <c r="O86" s="99">
        <f>RES_hhdet_tesh!O86/RES_summary!O$19</f>
        <v>1.8915937983291827E-2</v>
      </c>
      <c r="P86" s="99">
        <f>RES_hhdet_tesh!P86/RES_summary!P$19</f>
        <v>2.8622962484277037E-2</v>
      </c>
      <c r="Q86" s="99">
        <f>RES_hhdet_tesh!Q86/RES_summary!Q$19</f>
        <v>2.3326953946958769E-2</v>
      </c>
      <c r="R86" s="99">
        <f>RES_hhdet_tesh!R86/RES_summary!R$19</f>
        <v>2.6511464545638186E-2</v>
      </c>
      <c r="S86" s="99">
        <f>RES_hhdet_tesh!S86/RES_summary!S$19</f>
        <v>2.9544870802696674E-2</v>
      </c>
      <c r="T86" s="99">
        <f>RES_hhdet_tesh!T86/RES_summary!T$19</f>
        <v>4.3118056180299735E-2</v>
      </c>
      <c r="U86" s="99">
        <f>RES_hhdet_tesh!U86/RES_summary!U$19</f>
        <v>3.4295278908607799E-2</v>
      </c>
      <c r="V86" s="99">
        <f>RES_hhdet_tesh!V86/RES_summary!V$19</f>
        <v>3.8788733428250607E-2</v>
      </c>
      <c r="W86" s="99">
        <f>RES_hhdet_tesh!W86/RES_summary!W$19</f>
        <v>7.2636725444908068E-2</v>
      </c>
      <c r="X86" s="99">
        <f>RES_hhdet_tesh!X86/RES_summary!X$19</f>
        <v>7.9599796587584981E-2</v>
      </c>
      <c r="Y86" s="99">
        <f>RES_hhdet_tesh!Y86/RES_summary!Y$19</f>
        <v>8.3406437554335022E-2</v>
      </c>
      <c r="DA86" s="63" t="s">
        <v>2995</v>
      </c>
    </row>
    <row r="87" spans="1:105" ht="12" customHeight="1" x14ac:dyDescent="0.25">
      <c r="A87" s="121" t="s">
        <v>55</v>
      </c>
      <c r="B87" s="123">
        <v>21.084064754236703</v>
      </c>
      <c r="C87" s="123">
        <v>21.4486629670136</v>
      </c>
      <c r="D87" s="123">
        <v>21.495975078100454</v>
      </c>
      <c r="E87" s="123">
        <v>21.918569280901345</v>
      </c>
      <c r="F87" s="123">
        <v>21.539429643267063</v>
      </c>
      <c r="G87" s="123">
        <v>22.802316829139148</v>
      </c>
      <c r="H87" s="123">
        <v>23.208262083723703</v>
      </c>
      <c r="I87" s="123">
        <v>23.209341512128219</v>
      </c>
      <c r="J87" s="123">
        <v>25.362101768689602</v>
      </c>
      <c r="K87" s="123">
        <v>26.651199893160268</v>
      </c>
      <c r="L87" s="123">
        <v>25.88398783535839</v>
      </c>
      <c r="M87" s="123">
        <v>25.76268787989105</v>
      </c>
      <c r="N87" s="123">
        <v>28.110420628799993</v>
      </c>
      <c r="O87" s="123">
        <v>26.55419357044185</v>
      </c>
      <c r="P87" s="123">
        <v>26.195456168233687</v>
      </c>
      <c r="Q87" s="123">
        <v>24.329201290707957</v>
      </c>
      <c r="R87" s="123">
        <v>25.344309605834404</v>
      </c>
      <c r="S87" s="123">
        <v>25.503006399902649</v>
      </c>
      <c r="T87" s="123">
        <v>26.836170016488644</v>
      </c>
      <c r="U87" s="123">
        <v>25.937175181911059</v>
      </c>
      <c r="V87" s="123">
        <v>25.996232894811548</v>
      </c>
      <c r="W87" s="123">
        <v>27.622833464585753</v>
      </c>
      <c r="X87" s="123">
        <v>25.921845503420844</v>
      </c>
      <c r="Y87" s="123">
        <v>24.668653800800865</v>
      </c>
      <c r="DA87" s="130" t="s">
        <v>2996</v>
      </c>
    </row>
    <row r="88" spans="1:105" ht="12" customHeight="1" x14ac:dyDescent="0.25">
      <c r="A88" s="97" t="s">
        <v>132</v>
      </c>
      <c r="B88" s="99">
        <v>21.113258034309418</v>
      </c>
      <c r="C88" s="99">
        <v>21.549264341451021</v>
      </c>
      <c r="D88" s="99">
        <v>21.541917494612189</v>
      </c>
      <c r="E88" s="99">
        <v>21.718979001465929</v>
      </c>
      <c r="F88" s="99">
        <v>21.79499022582096</v>
      </c>
      <c r="G88" s="99">
        <v>23.295354659985055</v>
      </c>
      <c r="H88" s="99">
        <v>22.893781228945688</v>
      </c>
      <c r="I88" s="99">
        <v>22.805322920423929</v>
      </c>
      <c r="J88" s="99">
        <v>22.007685599921999</v>
      </c>
      <c r="K88" s="99">
        <v>25.628137362112543</v>
      </c>
      <c r="L88" s="99">
        <v>25.160068153607838</v>
      </c>
      <c r="M88" s="99">
        <v>26.482385693143577</v>
      </c>
      <c r="N88" s="99">
        <v>29.242461351744627</v>
      </c>
      <c r="O88" s="99">
        <v>26.355296377764152</v>
      </c>
      <c r="P88" s="99">
        <v>27.007298502638697</v>
      </c>
      <c r="Q88" s="99">
        <v>22.88479085216369</v>
      </c>
      <c r="R88" s="99">
        <v>23.283581299876658</v>
      </c>
      <c r="S88" s="99">
        <v>26.227997253250471</v>
      </c>
      <c r="T88" s="99">
        <v>27.418209133321664</v>
      </c>
      <c r="U88" s="99">
        <v>26.627629707003464</v>
      </c>
      <c r="V88" s="99">
        <v>25.315484072620038</v>
      </c>
      <c r="W88" s="99">
        <v>27.008114629119614</v>
      </c>
      <c r="X88" s="99">
        <v>26.023471985968541</v>
      </c>
      <c r="Y88" s="99">
        <v>24.770963286231716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3000</v>
      </c>
    </row>
    <row r="92" spans="1:105" ht="12" customHeight="1" x14ac:dyDescent="0.25">
      <c r="A92" s="106" t="s">
        <v>124</v>
      </c>
      <c r="B92" s="102">
        <v>22.845070248835583</v>
      </c>
      <c r="C92" s="102">
        <v>19.99715758207476</v>
      </c>
      <c r="D92" s="102">
        <v>20.174990229264097</v>
      </c>
      <c r="E92" s="102">
        <v>21.453000756903386</v>
      </c>
      <c r="F92" s="102">
        <v>21.455522673058809</v>
      </c>
      <c r="G92" s="102">
        <v>23.325926209372053</v>
      </c>
      <c r="H92" s="102">
        <v>24.897597181121991</v>
      </c>
      <c r="I92" s="102">
        <v>23.618306692770702</v>
      </c>
      <c r="J92" s="102">
        <v>26.061302943972123</v>
      </c>
      <c r="K92" s="102">
        <v>25.566102189114019</v>
      </c>
      <c r="L92" s="102">
        <v>20.522977716155815</v>
      </c>
      <c r="M92" s="102">
        <v>25.702840380981335</v>
      </c>
      <c r="N92" s="102">
        <v>26.319655189973499</v>
      </c>
      <c r="O92" s="102">
        <v>26.215942352422498</v>
      </c>
      <c r="P92" s="102">
        <v>28.833317102277082</v>
      </c>
      <c r="Q92" s="102">
        <v>23.77690213019256</v>
      </c>
      <c r="R92" s="102">
        <v>25.311359923114683</v>
      </c>
      <c r="S92" s="102">
        <v>27.419945657747522</v>
      </c>
      <c r="T92" s="102">
        <v>25.471195878892463</v>
      </c>
      <c r="U92" s="102">
        <v>24.358290200523637</v>
      </c>
      <c r="V92" s="102">
        <v>26.401726380293997</v>
      </c>
      <c r="W92" s="102">
        <v>25.240057069399079</v>
      </c>
      <c r="X92" s="102">
        <v>22.813835431390125</v>
      </c>
      <c r="Y92" s="102">
        <v>28.417584293811686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20.462321532009177</v>
      </c>
      <c r="C96" s="102">
        <v>20.514493320670585</v>
      </c>
      <c r="D96" s="102">
        <v>21.254649749206205</v>
      </c>
      <c r="E96" s="102">
        <v>23.040175743732579</v>
      </c>
      <c r="F96" s="102">
        <v>20.459900219324012</v>
      </c>
      <c r="G96" s="102">
        <v>21.167656713145291</v>
      </c>
      <c r="H96" s="102">
        <v>23.974804168482102</v>
      </c>
      <c r="I96" s="102">
        <v>24.178675370855611</v>
      </c>
      <c r="J96" s="102">
        <v>33.207037073731676</v>
      </c>
      <c r="K96" s="102">
        <v>29.081787344552126</v>
      </c>
      <c r="L96" s="102">
        <v>27.86011853820996</v>
      </c>
      <c r="M96" s="102">
        <v>23.498751295084993</v>
      </c>
      <c r="N96" s="102">
        <v>24.383799502327712</v>
      </c>
      <c r="O96" s="102">
        <v>27.25216191791192</v>
      </c>
      <c r="P96" s="102">
        <v>23.628360722691991</v>
      </c>
      <c r="Q96" s="102">
        <v>28.502383965727482</v>
      </c>
      <c r="R96" s="102">
        <v>31.041106686481744</v>
      </c>
      <c r="S96" s="102">
        <v>23.386712946041015</v>
      </c>
      <c r="T96" s="102">
        <v>24.998117427529625</v>
      </c>
      <c r="U96" s="102">
        <v>23.668247223644617</v>
      </c>
      <c r="V96" s="102">
        <v>28.038910651016582</v>
      </c>
      <c r="W96" s="102">
        <v>29.421996646397922</v>
      </c>
      <c r="X96" s="102">
        <v>25.752032006231449</v>
      </c>
      <c r="Y96" s="102">
        <v>24.213616177225379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3008</v>
      </c>
    </row>
    <row r="100" spans="1:105" ht="12" customHeight="1" x14ac:dyDescent="0.25">
      <c r="A100" s="121" t="s">
        <v>54</v>
      </c>
      <c r="B100" s="123">
        <v>6.7980221582755398</v>
      </c>
      <c r="C100" s="123">
        <v>6.8149847388140614</v>
      </c>
      <c r="D100" s="123">
        <v>7.4312187558405594</v>
      </c>
      <c r="E100" s="123">
        <v>8.1257484190595655</v>
      </c>
      <c r="F100" s="123">
        <v>8.8399586981409648</v>
      </c>
      <c r="G100" s="123">
        <v>8.4153559967870546</v>
      </c>
      <c r="H100" s="123">
        <v>8.6602325074485336</v>
      </c>
      <c r="I100" s="123">
        <v>8.5153612731731396</v>
      </c>
      <c r="J100" s="123">
        <v>8.3312907088437349</v>
      </c>
      <c r="K100" s="123">
        <v>9.0303592263208241</v>
      </c>
      <c r="L100" s="123">
        <v>8.5316026553203024</v>
      </c>
      <c r="M100" s="123">
        <v>8.4772527306384973</v>
      </c>
      <c r="N100" s="123">
        <v>8.9135164840170891</v>
      </c>
      <c r="O100" s="123">
        <v>8.0910113241256276</v>
      </c>
      <c r="P100" s="123">
        <v>8.0923419339451286</v>
      </c>
      <c r="Q100" s="123">
        <v>6.9918902622532446</v>
      </c>
      <c r="R100" s="123">
        <v>6.9693513581303455</v>
      </c>
      <c r="S100" s="123">
        <v>7.089161113825643</v>
      </c>
      <c r="T100" s="123">
        <v>7.2900646075623623</v>
      </c>
      <c r="U100" s="123">
        <v>6.9971290417940368</v>
      </c>
      <c r="V100" s="123">
        <v>6.5553926109916274</v>
      </c>
      <c r="W100" s="123">
        <v>6.9297804217628318</v>
      </c>
      <c r="X100" s="123">
        <v>6.8725102006233199</v>
      </c>
      <c r="Y100" s="123">
        <v>7.3231633909192482</v>
      </c>
      <c r="DA100" s="130" t="s">
        <v>3009</v>
      </c>
    </row>
    <row r="101" spans="1:105" ht="12" customHeight="1" x14ac:dyDescent="0.25">
      <c r="A101" s="97" t="s">
        <v>202</v>
      </c>
      <c r="B101" s="99">
        <v>6.7980074764042957</v>
      </c>
      <c r="C101" s="99">
        <v>6.8140677421163982</v>
      </c>
      <c r="D101" s="99">
        <v>7.4285582793520595</v>
      </c>
      <c r="E101" s="99">
        <v>8.1288029789207155</v>
      </c>
      <c r="F101" s="99">
        <v>8.878386643974471</v>
      </c>
      <c r="G101" s="99">
        <v>8.4024013665975978</v>
      </c>
      <c r="H101" s="99">
        <v>8.591513882713798</v>
      </c>
      <c r="I101" s="99">
        <v>8.5940588381343233</v>
      </c>
      <c r="J101" s="99">
        <v>8.1049530289491027</v>
      </c>
      <c r="K101" s="99">
        <v>9.1385997227012048</v>
      </c>
      <c r="L101" s="99">
        <v>8.400142009220831</v>
      </c>
      <c r="M101" s="99">
        <v>8.5140543836526632</v>
      </c>
      <c r="N101" s="99">
        <v>9.0078647402008336</v>
      </c>
      <c r="O101" s="99">
        <v>8.0627262760800171</v>
      </c>
      <c r="P101" s="99">
        <v>8.1029688030466769</v>
      </c>
      <c r="Q101" s="99">
        <v>6.8796052920591748</v>
      </c>
      <c r="R101" s="99">
        <v>6.7811419998736469</v>
      </c>
      <c r="S101" s="99">
        <v>7.1290450033874535</v>
      </c>
      <c r="T101" s="99">
        <v>7.377119664500567</v>
      </c>
      <c r="U101" s="99">
        <v>7.0985624131123988</v>
      </c>
      <c r="V101" s="99">
        <v>6.5247483135857074</v>
      </c>
      <c r="W101" s="99">
        <v>6.9413710766238061</v>
      </c>
      <c r="X101" s="99">
        <v>6.9553138695288279</v>
      </c>
      <c r="Y101" s="99">
        <v>7.1543595083286169</v>
      </c>
      <c r="DA101" s="63" t="s">
        <v>3010</v>
      </c>
    </row>
    <row r="102" spans="1:105" ht="12" customHeight="1" x14ac:dyDescent="0.25">
      <c r="A102" s="97" t="s">
        <v>50</v>
      </c>
      <c r="B102" s="99">
        <v>6.9012559500336241</v>
      </c>
      <c r="C102" s="99">
        <v>6.8830735467876583</v>
      </c>
      <c r="D102" s="99">
        <v>7.4481108569472481</v>
      </c>
      <c r="E102" s="99">
        <v>7.796582265761586</v>
      </c>
      <c r="F102" s="99">
        <v>8.3937246823976963</v>
      </c>
      <c r="G102" s="99">
        <v>8.7576942138861362</v>
      </c>
      <c r="H102" s="99">
        <v>9.1055766329958931</v>
      </c>
      <c r="I102" s="99">
        <v>8.3531310736015545</v>
      </c>
      <c r="J102" s="99">
        <v>8.6363245408799489</v>
      </c>
      <c r="K102" s="99">
        <v>8.0071895717061956</v>
      </c>
      <c r="L102" s="99">
        <v>8.022966788732834</v>
      </c>
      <c r="M102" s="99">
        <v>8.3104573739848231</v>
      </c>
      <c r="N102" s="99">
        <v>8.3354967537121549</v>
      </c>
      <c r="O102" s="99">
        <v>8.1074800322163263</v>
      </c>
      <c r="P102" s="99">
        <v>8.7522683346908359</v>
      </c>
      <c r="Q102" s="99">
        <v>6.9719062452505947</v>
      </c>
      <c r="R102" s="99">
        <v>7.2209217868988498</v>
      </c>
      <c r="S102" s="99">
        <v>8.1676362157949995</v>
      </c>
      <c r="T102" s="99">
        <v>6.8977432384939856</v>
      </c>
      <c r="U102" s="99">
        <v>6.4276162054037647</v>
      </c>
      <c r="V102" s="99">
        <v>6.6264637539295634</v>
      </c>
      <c r="W102" s="99">
        <v>6.4515624239719118</v>
      </c>
      <c r="X102" s="99">
        <v>6.1545849556769614</v>
      </c>
      <c r="Y102" s="99">
        <v>8.231145706822625</v>
      </c>
      <c r="DA102" s="63" t="s">
        <v>3011</v>
      </c>
    </row>
    <row r="103" spans="1:105" ht="12" customHeight="1" x14ac:dyDescent="0.25">
      <c r="A103" s="109" t="s">
        <v>120</v>
      </c>
      <c r="B103" s="110">
        <v>6.3758888148841448</v>
      </c>
      <c r="C103" s="110">
        <v>6.8377795813505626</v>
      </c>
      <c r="D103" s="110">
        <v>7.7296487592744816</v>
      </c>
      <c r="E103" s="110">
        <v>8.463154278563092</v>
      </c>
      <c r="F103" s="110">
        <v>8.0284697388680275</v>
      </c>
      <c r="G103" s="110">
        <v>8.0534594896507112</v>
      </c>
      <c r="H103" s="110">
        <v>8.8547714475739507</v>
      </c>
      <c r="I103" s="110">
        <v>7.9697676760250715</v>
      </c>
      <c r="J103" s="110">
        <v>10.237693606929268</v>
      </c>
      <c r="K103" s="110">
        <v>9.1246078564959241</v>
      </c>
      <c r="L103" s="110">
        <v>10.815500624294012</v>
      </c>
      <c r="M103" s="110">
        <v>8.0914266742465433</v>
      </c>
      <c r="N103" s="110">
        <v>8.0496239021835354</v>
      </c>
      <c r="O103" s="110">
        <v>8.4575819750940777</v>
      </c>
      <c r="P103" s="110">
        <v>7.1773409342774448</v>
      </c>
      <c r="Q103" s="110">
        <v>8.1046283673815775</v>
      </c>
      <c r="R103" s="110">
        <v>8.6028265139414106</v>
      </c>
      <c r="S103" s="110">
        <v>5.8403311911032167</v>
      </c>
      <c r="T103" s="110">
        <v>6.1597771817282538</v>
      </c>
      <c r="U103" s="110">
        <v>5.6597629119411064</v>
      </c>
      <c r="V103" s="110">
        <v>7.0286645404417829</v>
      </c>
      <c r="W103" s="110">
        <v>7.2220896124086869</v>
      </c>
      <c r="X103" s="110">
        <v>6.8591067909796264</v>
      </c>
      <c r="Y103" s="110">
        <v>7.0732818670503539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143.9478148225198</v>
      </c>
      <c r="C124" s="118">
        <f t="shared" si="42"/>
        <v>155.22864380048256</v>
      </c>
      <c r="D124" s="118">
        <f t="shared" si="42"/>
        <v>159.70575562381117</v>
      </c>
      <c r="E124" s="118">
        <f t="shared" si="42"/>
        <v>167.73657615219662</v>
      </c>
      <c r="F124" s="118">
        <f t="shared" si="42"/>
        <v>159.41863310470296</v>
      </c>
      <c r="G124" s="118">
        <f t="shared" si="42"/>
        <v>166.81148203436877</v>
      </c>
      <c r="H124" s="118">
        <f t="shared" si="42"/>
        <v>168.93057070388815</v>
      </c>
      <c r="I124" s="118">
        <f t="shared" si="42"/>
        <v>169.67711857568921</v>
      </c>
      <c r="J124" s="118">
        <f t="shared" si="42"/>
        <v>165.34764322817796</v>
      </c>
      <c r="K124" s="118">
        <f t="shared" si="42"/>
        <v>161.24915950604429</v>
      </c>
      <c r="L124" s="118">
        <f t="shared" si="42"/>
        <v>180.6844955206607</v>
      </c>
      <c r="M124" s="118">
        <f t="shared" si="42"/>
        <v>157.60451903364356</v>
      </c>
      <c r="N124" s="118">
        <f t="shared" si="42"/>
        <v>168.33701459186915</v>
      </c>
      <c r="O124" s="118">
        <f t="shared" si="42"/>
        <v>162.9987261926313</v>
      </c>
      <c r="P124" s="118">
        <f t="shared" si="42"/>
        <v>153.12084305824564</v>
      </c>
      <c r="Q124" s="118">
        <f t="shared" si="42"/>
        <v>151.31895616472565</v>
      </c>
      <c r="R124" s="118">
        <f t="shared" ref="R124:V124" si="43">R125+R128+R130+R139</f>
        <v>165.67985096456218</v>
      </c>
      <c r="S124" s="118">
        <f t="shared" si="43"/>
        <v>159.84531116566544</v>
      </c>
      <c r="T124" s="118">
        <f t="shared" si="43"/>
        <v>156.76077823754156</v>
      </c>
      <c r="U124" s="118">
        <f t="shared" si="43"/>
        <v>150.31421868745582</v>
      </c>
      <c r="V124" s="118">
        <f t="shared" si="43"/>
        <v>145.80562320190666</v>
      </c>
      <c r="W124" s="118">
        <f t="shared" ref="W124:Y124" si="44">W125+W128+W130+W139</f>
        <v>169.77258522082849</v>
      </c>
      <c r="X124" s="118">
        <f t="shared" si="44"/>
        <v>150.1666705810178</v>
      </c>
      <c r="Y124" s="118">
        <f t="shared" si="44"/>
        <v>143.88067324816322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115.87941625816414</v>
      </c>
      <c r="C125" s="123">
        <f t="shared" si="45"/>
        <v>127.17433317865155</v>
      </c>
      <c r="D125" s="123">
        <f t="shared" si="45"/>
        <v>130.15886435666806</v>
      </c>
      <c r="E125" s="123">
        <f t="shared" si="45"/>
        <v>137.32030437329408</v>
      </c>
      <c r="F125" s="123">
        <f t="shared" si="45"/>
        <v>130.43213073123738</v>
      </c>
      <c r="G125" s="123">
        <f t="shared" si="45"/>
        <v>136.06227372206774</v>
      </c>
      <c r="H125" s="123">
        <f t="shared" si="45"/>
        <v>136.29962088376718</v>
      </c>
      <c r="I125" s="123">
        <f t="shared" si="45"/>
        <v>137.19202010564592</v>
      </c>
      <c r="J125" s="123">
        <f t="shared" si="45"/>
        <v>129.8465186765699</v>
      </c>
      <c r="K125" s="123">
        <f t="shared" si="45"/>
        <v>128.69417831069185</v>
      </c>
      <c r="L125" s="123">
        <f t="shared" si="45"/>
        <v>143.43657616625347</v>
      </c>
      <c r="M125" s="123">
        <f t="shared" si="45"/>
        <v>123.65185009674697</v>
      </c>
      <c r="N125" s="123">
        <f t="shared" si="45"/>
        <v>133.15550259494154</v>
      </c>
      <c r="O125" s="123">
        <f t="shared" si="45"/>
        <v>127.75646143985821</v>
      </c>
      <c r="P125" s="123">
        <f t="shared" si="45"/>
        <v>120.76846742268444</v>
      </c>
      <c r="Q125" s="123">
        <f t="shared" si="45"/>
        <v>118.11559964787493</v>
      </c>
      <c r="R125" s="123">
        <f t="shared" ref="R125:V125" si="46">SUM(R126:R127)</f>
        <v>129.10777069500665</v>
      </c>
      <c r="S125" s="123">
        <f t="shared" si="46"/>
        <v>127.3778142201173</v>
      </c>
      <c r="T125" s="123">
        <f t="shared" si="46"/>
        <v>124.76008693908454</v>
      </c>
      <c r="U125" s="123">
        <f t="shared" si="46"/>
        <v>119.56556964470963</v>
      </c>
      <c r="V125" s="123">
        <f t="shared" si="46"/>
        <v>112.96305627202345</v>
      </c>
      <c r="W125" s="123">
        <f t="shared" ref="W125:Y125" si="47">SUM(W126:W127)</f>
        <v>132.64893506537385</v>
      </c>
      <c r="X125" s="123">
        <f t="shared" si="47"/>
        <v>117.78086107659483</v>
      </c>
      <c r="Y125" s="123">
        <f t="shared" si="47"/>
        <v>111.96697117608753</v>
      </c>
      <c r="DA125" s="130" t="s">
        <v>3032</v>
      </c>
    </row>
    <row r="126" spans="1:105" ht="12" customHeight="1" x14ac:dyDescent="0.25">
      <c r="A126" s="97" t="s">
        <v>198</v>
      </c>
      <c r="B126" s="99">
        <v>115.34743829655956</v>
      </c>
      <c r="C126" s="99">
        <v>126.60046704522389</v>
      </c>
      <c r="D126" s="99">
        <v>129.58992631531271</v>
      </c>
      <c r="E126" s="99">
        <v>136.73093309079985</v>
      </c>
      <c r="F126" s="99">
        <v>129.8869900991856</v>
      </c>
      <c r="G126" s="99">
        <v>135.5014607175153</v>
      </c>
      <c r="H126" s="99">
        <v>135.74838115636683</v>
      </c>
      <c r="I126" s="99">
        <v>136.64872336725188</v>
      </c>
      <c r="J126" s="99">
        <v>129.33619651709782</v>
      </c>
      <c r="K126" s="99">
        <v>128.19119828991381</v>
      </c>
      <c r="L126" s="99">
        <v>142.89945821081</v>
      </c>
      <c r="M126" s="99">
        <v>123.18706786294169</v>
      </c>
      <c r="N126" s="99">
        <v>132.6587485841581</v>
      </c>
      <c r="O126" s="99">
        <v>127.28421185756046</v>
      </c>
      <c r="P126" s="99">
        <v>120.32696865776335</v>
      </c>
      <c r="Q126" s="99">
        <v>117.68821714728308</v>
      </c>
      <c r="R126" s="99">
        <v>128.64552874989809</v>
      </c>
      <c r="S126" s="99">
        <v>126.92744765451256</v>
      </c>
      <c r="T126" s="99">
        <v>124.32139566116037</v>
      </c>
      <c r="U126" s="99">
        <v>119.14587655297503</v>
      </c>
      <c r="V126" s="99">
        <v>112.56619422510482</v>
      </c>
      <c r="W126" s="99">
        <v>132.18545571275169</v>
      </c>
      <c r="X126" s="99">
        <v>117.36834088297041</v>
      </c>
      <c r="Y126" s="99">
        <v>111.56895934847225</v>
      </c>
      <c r="DA126" s="63" t="s">
        <v>3033</v>
      </c>
    </row>
    <row r="127" spans="1:105" ht="12" customHeight="1" x14ac:dyDescent="0.25">
      <c r="A127" s="97" t="s">
        <v>53</v>
      </c>
      <c r="B127" s="99">
        <v>0.5319779616045851</v>
      </c>
      <c r="C127" s="99">
        <v>0.57386613342766102</v>
      </c>
      <c r="D127" s="99">
        <v>0.56893804135536408</v>
      </c>
      <c r="E127" s="99">
        <v>0.58937128249423754</v>
      </c>
      <c r="F127" s="99">
        <v>0.54514063205177665</v>
      </c>
      <c r="G127" s="99">
        <v>0.56081300455243921</v>
      </c>
      <c r="H127" s="99">
        <v>0.55123972740034921</v>
      </c>
      <c r="I127" s="99">
        <v>0.54329673839405657</v>
      </c>
      <c r="J127" s="99">
        <v>0.51032215947209092</v>
      </c>
      <c r="K127" s="99">
        <v>0.50298002077804005</v>
      </c>
      <c r="L127" s="99">
        <v>0.5371179554434774</v>
      </c>
      <c r="M127" s="99">
        <v>0.46478223380527811</v>
      </c>
      <c r="N127" s="99">
        <v>0.49675401078344528</v>
      </c>
      <c r="O127" s="99">
        <v>0.47224958229774455</v>
      </c>
      <c r="P127" s="99">
        <v>0.44149876492108592</v>
      </c>
      <c r="Q127" s="99">
        <v>0.42738250059184363</v>
      </c>
      <c r="R127" s="99">
        <v>0.46224194510855016</v>
      </c>
      <c r="S127" s="99">
        <v>0.45036656560473948</v>
      </c>
      <c r="T127" s="99">
        <v>0.43869127792418344</v>
      </c>
      <c r="U127" s="99">
        <v>0.41969309173460101</v>
      </c>
      <c r="V127" s="99">
        <v>0.39686204691863253</v>
      </c>
      <c r="W127" s="99">
        <v>0.46347935262214968</v>
      </c>
      <c r="X127" s="99">
        <v>0.41252019362440967</v>
      </c>
      <c r="Y127" s="99">
        <v>0.39801182761527454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2.0401504175024523E-4</v>
      </c>
      <c r="C128" s="123">
        <f t="shared" si="48"/>
        <v>2.6909937851833779E-4</v>
      </c>
      <c r="D128" s="123">
        <f t="shared" si="48"/>
        <v>3.7361595378019555E-4</v>
      </c>
      <c r="E128" s="123">
        <f t="shared" si="48"/>
        <v>4.9313088781404921E-4</v>
      </c>
      <c r="F128" s="123">
        <f t="shared" si="48"/>
        <v>6.8302313418296828E-4</v>
      </c>
      <c r="G128" s="123">
        <f t="shared" si="48"/>
        <v>1.0405435828595671E-3</v>
      </c>
      <c r="H128" s="123">
        <f t="shared" si="48"/>
        <v>3.9576122984425382E-3</v>
      </c>
      <c r="I128" s="123">
        <f t="shared" si="48"/>
        <v>4.8727166413879263E-3</v>
      </c>
      <c r="J128" s="123">
        <f t="shared" si="48"/>
        <v>7.2948339465696349E-3</v>
      </c>
      <c r="K128" s="123">
        <f t="shared" si="48"/>
        <v>9.5853589022098801E-3</v>
      </c>
      <c r="L128" s="123">
        <f t="shared" si="48"/>
        <v>2.8416807795150194E-2</v>
      </c>
      <c r="M128" s="123">
        <f t="shared" si="48"/>
        <v>1.7078027905442723E-2</v>
      </c>
      <c r="N128" s="123">
        <f t="shared" si="48"/>
        <v>2.1189304245736805E-2</v>
      </c>
      <c r="O128" s="123">
        <f t="shared" si="48"/>
        <v>2.2114118119893635E-2</v>
      </c>
      <c r="P128" s="123">
        <f t="shared" si="48"/>
        <v>3.3804405211256806E-2</v>
      </c>
      <c r="Q128" s="123">
        <f t="shared" si="48"/>
        <v>2.7628576240169705E-2</v>
      </c>
      <c r="R128" s="123">
        <f t="shared" si="48"/>
        <v>2.9887064335654523E-2</v>
      </c>
      <c r="S128" s="123">
        <f t="shared" si="48"/>
        <v>3.0632718195872134E-2</v>
      </c>
      <c r="T128" s="123">
        <f t="shared" si="48"/>
        <v>4.3672017975686872E-2</v>
      </c>
      <c r="U128" s="123">
        <f t="shared" si="48"/>
        <v>3.3293113563997681E-2</v>
      </c>
      <c r="V128" s="123">
        <f t="shared" si="48"/>
        <v>3.7418774463651237E-2</v>
      </c>
      <c r="W128" s="123">
        <f t="shared" si="48"/>
        <v>6.9997676583354609E-2</v>
      </c>
      <c r="X128" s="123">
        <f t="shared" si="48"/>
        <v>7.898353706996436E-2</v>
      </c>
      <c r="Y128" s="123">
        <f t="shared" si="48"/>
        <v>8.8222877220947862E-2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2.0401504175024523E-4</v>
      </c>
      <c r="C129" s="99">
        <f>RES_hhdet_tesh!C129/RES_summary!C$19</f>
        <v>2.6909937851833779E-4</v>
      </c>
      <c r="D129" s="99">
        <f>RES_hhdet_tesh!D129/RES_summary!D$19</f>
        <v>3.7361595378019555E-4</v>
      </c>
      <c r="E129" s="99">
        <f>RES_hhdet_tesh!E129/RES_summary!E$19</f>
        <v>4.9313088781404921E-4</v>
      </c>
      <c r="F129" s="99">
        <f>RES_hhdet_tesh!F129/RES_summary!F$19</f>
        <v>6.8302313418296828E-4</v>
      </c>
      <c r="G129" s="99">
        <f>RES_hhdet_tesh!G129/RES_summary!G$19</f>
        <v>1.0405435828595671E-3</v>
      </c>
      <c r="H129" s="99">
        <f>RES_hhdet_tesh!H129/RES_summary!H$19</f>
        <v>3.9576122984425382E-3</v>
      </c>
      <c r="I129" s="99">
        <f>RES_hhdet_tesh!I129/RES_summary!I$19</f>
        <v>4.8727166413879263E-3</v>
      </c>
      <c r="J129" s="99">
        <f>RES_hhdet_tesh!J129/RES_summary!J$19</f>
        <v>7.2948339465696349E-3</v>
      </c>
      <c r="K129" s="99">
        <f>RES_hhdet_tesh!K129/RES_summary!K$19</f>
        <v>9.5853589022098801E-3</v>
      </c>
      <c r="L129" s="99">
        <f>RES_hhdet_tesh!L129/RES_summary!L$19</f>
        <v>2.8416807795150194E-2</v>
      </c>
      <c r="M129" s="99">
        <f>RES_hhdet_tesh!M129/RES_summary!M$19</f>
        <v>1.7078027905442723E-2</v>
      </c>
      <c r="N129" s="99">
        <f>RES_hhdet_tesh!N129/RES_summary!N$19</f>
        <v>2.1189304245736805E-2</v>
      </c>
      <c r="O129" s="99">
        <f>RES_hhdet_tesh!O129/RES_summary!O$19</f>
        <v>2.2114118119893635E-2</v>
      </c>
      <c r="P129" s="99">
        <f>RES_hhdet_tesh!P129/RES_summary!P$19</f>
        <v>3.3804405211256806E-2</v>
      </c>
      <c r="Q129" s="99">
        <f>RES_hhdet_tesh!Q129/RES_summary!Q$19</f>
        <v>2.7628576240169705E-2</v>
      </c>
      <c r="R129" s="99">
        <f>RES_hhdet_tesh!R129/RES_summary!R$19</f>
        <v>2.9887064335654523E-2</v>
      </c>
      <c r="S129" s="99">
        <f>RES_hhdet_tesh!S129/RES_summary!S$19</f>
        <v>3.0632718195872134E-2</v>
      </c>
      <c r="T129" s="99">
        <f>RES_hhdet_tesh!T129/RES_summary!T$19</f>
        <v>4.3672017975686872E-2</v>
      </c>
      <c r="U129" s="99">
        <f>RES_hhdet_tesh!U129/RES_summary!U$19</f>
        <v>3.3293113563997681E-2</v>
      </c>
      <c r="V129" s="99">
        <f>RES_hhdet_tesh!V129/RES_summary!V$19</f>
        <v>3.7418774463651237E-2</v>
      </c>
      <c r="W129" s="99">
        <f>RES_hhdet_tesh!W129/RES_summary!W$19</f>
        <v>6.9997676583354609E-2</v>
      </c>
      <c r="X129" s="99">
        <f>RES_hhdet_tesh!X129/RES_summary!X$19</f>
        <v>7.898353706996436E-2</v>
      </c>
      <c r="Y129" s="99">
        <f>RES_hhdet_tesh!Y129/RES_summary!Y$19</f>
        <v>8.8222877220947862E-2</v>
      </c>
      <c r="DA129" s="63" t="s">
        <v>3036</v>
      </c>
    </row>
    <row r="130" spans="1:105" ht="12" customHeight="1" x14ac:dyDescent="0.25">
      <c r="A130" s="121" t="s">
        <v>55</v>
      </c>
      <c r="B130" s="123">
        <v>21.268759866334406</v>
      </c>
      <c r="C130" s="123">
        <v>21.180880989809069</v>
      </c>
      <c r="D130" s="123">
        <v>22.027636172119539</v>
      </c>
      <c r="E130" s="123">
        <v>22.43442180151219</v>
      </c>
      <c r="F130" s="123">
        <v>20.699443409740965</v>
      </c>
      <c r="G130" s="123">
        <v>22.213810284019505</v>
      </c>
      <c r="H130" s="123">
        <v>23.611672774154027</v>
      </c>
      <c r="I130" s="123">
        <v>24.282601940531567</v>
      </c>
      <c r="J130" s="123">
        <v>26.130189848884054</v>
      </c>
      <c r="K130" s="123">
        <v>24.013410408516581</v>
      </c>
      <c r="L130" s="123">
        <v>27.982370283384846</v>
      </c>
      <c r="M130" s="123">
        <v>25.72147404348242</v>
      </c>
      <c r="N130" s="123">
        <v>26.949300527057808</v>
      </c>
      <c r="O130" s="123">
        <v>26.961912712999748</v>
      </c>
      <c r="P130" s="123">
        <v>24.247703830730025</v>
      </c>
      <c r="Q130" s="123">
        <v>25.702534665612315</v>
      </c>
      <c r="R130" s="123">
        <v>28.687431234473571</v>
      </c>
      <c r="S130" s="123">
        <v>25.431887459337084</v>
      </c>
      <c r="T130" s="123">
        <v>25.424403116101995</v>
      </c>
      <c r="U130" s="123">
        <v>24.688123383956601</v>
      </c>
      <c r="V130" s="123">
        <v>25.976684946515004</v>
      </c>
      <c r="W130" s="123">
        <v>30.227377178986213</v>
      </c>
      <c r="X130" s="123">
        <v>25.831417370639926</v>
      </c>
      <c r="Y130" s="123">
        <v>24.059413219645695</v>
      </c>
      <c r="DA130" s="130" t="s">
        <v>3037</v>
      </c>
    </row>
    <row r="131" spans="1:105" ht="12" customHeight="1" x14ac:dyDescent="0.25">
      <c r="A131" s="97" t="s">
        <v>128</v>
      </c>
      <c r="B131" s="99">
        <v>21.30291482852035</v>
      </c>
      <c r="C131" s="99">
        <v>21.210669015700628</v>
      </c>
      <c r="D131" s="99">
        <v>22.058073006377178</v>
      </c>
      <c r="E131" s="99">
        <v>22.409967029896436</v>
      </c>
      <c r="F131" s="99">
        <v>20.706135765491894</v>
      </c>
      <c r="G131" s="99">
        <v>22.235830141843859</v>
      </c>
      <c r="H131" s="99">
        <v>23.595622760706942</v>
      </c>
      <c r="I131" s="99">
        <v>24.290179616958522</v>
      </c>
      <c r="J131" s="99">
        <v>25.64332663076587</v>
      </c>
      <c r="K131" s="99">
        <v>23.62637624052007</v>
      </c>
      <c r="L131" s="99">
        <v>27.992245773874096</v>
      </c>
      <c r="M131" s="99">
        <v>25.86052457742079</v>
      </c>
      <c r="N131" s="99">
        <v>27.060740620524157</v>
      </c>
      <c r="O131" s="99">
        <v>26.950645703816697</v>
      </c>
      <c r="P131" s="99">
        <v>24.258034835565411</v>
      </c>
      <c r="Q131" s="99">
        <v>25.697700352799341</v>
      </c>
      <c r="R131" s="99">
        <v>28.685404247191681</v>
      </c>
      <c r="S131" s="99">
        <v>25.432325408447323</v>
      </c>
      <c r="T131" s="99">
        <v>25.439022004794595</v>
      </c>
      <c r="U131" s="99">
        <v>24.738180420072311</v>
      </c>
      <c r="V131" s="99">
        <v>25.872124542827478</v>
      </c>
      <c r="W131" s="99">
        <v>30.278618341774457</v>
      </c>
      <c r="X131" s="99">
        <v>25.837670069639394</v>
      </c>
      <c r="Y131" s="99">
        <v>24.053187816858209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20.462321532009177</v>
      </c>
      <c r="C135" s="102">
        <v>20.51647878126613</v>
      </c>
      <c r="D135" s="102">
        <v>21.26512662698034</v>
      </c>
      <c r="E135" s="102">
        <v>23.056094889495334</v>
      </c>
      <c r="F135" s="102">
        <v>20.483455554092096</v>
      </c>
      <c r="G135" s="102">
        <v>21.200212653323092</v>
      </c>
      <c r="H135" s="102">
        <v>23.951446132232618</v>
      </c>
      <c r="I135" s="102">
        <v>24.147570404296307</v>
      </c>
      <c r="J135" s="102">
        <v>33.158859650962668</v>
      </c>
      <c r="K135" s="102">
        <v>29.034986126691937</v>
      </c>
      <c r="L135" s="102">
        <v>27.825438915467917</v>
      </c>
      <c r="M135" s="102">
        <v>23.481073513487669</v>
      </c>
      <c r="N135" s="102">
        <v>24.379254207360198</v>
      </c>
      <c r="O135" s="102">
        <v>27.277264257467422</v>
      </c>
      <c r="P135" s="102">
        <v>23.70212049678819</v>
      </c>
      <c r="Q135" s="102">
        <v>28.676029263421807</v>
      </c>
      <c r="R135" s="102">
        <v>31.32097225244291</v>
      </c>
      <c r="S135" s="102">
        <v>23.66063356506773</v>
      </c>
      <c r="T135" s="102">
        <v>24.716373308888354</v>
      </c>
      <c r="U135" s="102">
        <v>23.426845577368717</v>
      </c>
      <c r="V135" s="102">
        <v>27.768730654506555</v>
      </c>
      <c r="W135" s="102">
        <v>29.242191421721241</v>
      </c>
      <c r="X135" s="102">
        <v>25.68992400457044</v>
      </c>
      <c r="Y135" s="102">
        <v>24.260731725955704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6.799434682979526</v>
      </c>
      <c r="C139" s="123">
        <v>6.8731605326434151</v>
      </c>
      <c r="D139" s="123">
        <v>7.518881479069794</v>
      </c>
      <c r="E139" s="123">
        <v>7.9813568465025213</v>
      </c>
      <c r="F139" s="123">
        <v>8.2863759405904531</v>
      </c>
      <c r="G139" s="123">
        <v>8.5343574846986723</v>
      </c>
      <c r="H139" s="123">
        <v>9.0153194336685001</v>
      </c>
      <c r="I139" s="123">
        <v>8.1976238128703223</v>
      </c>
      <c r="J139" s="123">
        <v>9.3636398687774474</v>
      </c>
      <c r="K139" s="123">
        <v>8.53198542793365</v>
      </c>
      <c r="L139" s="123">
        <v>9.2371322632272488</v>
      </c>
      <c r="M139" s="123">
        <v>8.2141168655087053</v>
      </c>
      <c r="N139" s="123">
        <v>8.2110221656240832</v>
      </c>
      <c r="O139" s="123">
        <v>8.2582379216534569</v>
      </c>
      <c r="P139" s="123">
        <v>8.0708673996199174</v>
      </c>
      <c r="Q139" s="123">
        <v>7.473193274998251</v>
      </c>
      <c r="R139" s="123">
        <v>7.8547619707462957</v>
      </c>
      <c r="S139" s="123">
        <v>7.0049767680151724</v>
      </c>
      <c r="T139" s="123">
        <v>6.5326161643793395</v>
      </c>
      <c r="U139" s="123">
        <v>6.027232545225587</v>
      </c>
      <c r="V139" s="123">
        <v>6.828463208904564</v>
      </c>
      <c r="W139" s="123">
        <v>6.8262752998850704</v>
      </c>
      <c r="X139" s="123">
        <v>6.4754085967130584</v>
      </c>
      <c r="Y139" s="123">
        <v>7.7660659752090426</v>
      </c>
      <c r="DA139" s="130" t="s">
        <v>3046</v>
      </c>
    </row>
    <row r="140" spans="1:105" ht="12" customHeight="1" x14ac:dyDescent="0.25">
      <c r="A140" s="97" t="s">
        <v>50</v>
      </c>
      <c r="B140" s="99">
        <v>6.9012559500336215</v>
      </c>
      <c r="C140" s="99">
        <v>6.8830735467876591</v>
      </c>
      <c r="D140" s="99">
        <v>7.4481108569472489</v>
      </c>
      <c r="E140" s="99">
        <v>7.7965822657615886</v>
      </c>
      <c r="F140" s="99">
        <v>8.3937246823976963</v>
      </c>
      <c r="G140" s="99">
        <v>8.7576942138861416</v>
      </c>
      <c r="H140" s="99">
        <v>9.1055766329958949</v>
      </c>
      <c r="I140" s="99">
        <v>8.3531310736015563</v>
      </c>
      <c r="J140" s="99">
        <v>8.6363245408799525</v>
      </c>
      <c r="K140" s="99">
        <v>8.0071895717061849</v>
      </c>
      <c r="L140" s="99">
        <v>8.022966788732834</v>
      </c>
      <c r="M140" s="99">
        <v>8.3104573739848338</v>
      </c>
      <c r="N140" s="99">
        <v>8.3354967537121727</v>
      </c>
      <c r="O140" s="99">
        <v>8.1074800322163281</v>
      </c>
      <c r="P140" s="99">
        <v>8.7522683346908359</v>
      </c>
      <c r="Q140" s="99">
        <v>6.9719062452506098</v>
      </c>
      <c r="R140" s="99">
        <v>7.220921786898864</v>
      </c>
      <c r="S140" s="99">
        <v>8.1676362157950138</v>
      </c>
      <c r="T140" s="99">
        <v>6.8977432384939918</v>
      </c>
      <c r="U140" s="99">
        <v>6.4276162054037389</v>
      </c>
      <c r="V140" s="99">
        <v>6.6264637539295501</v>
      </c>
      <c r="W140" s="99">
        <v>6.4515624239719509</v>
      </c>
      <c r="X140" s="99">
        <v>6.1545849556769685</v>
      </c>
      <c r="Y140" s="99">
        <v>8.2311457068226517</v>
      </c>
      <c r="DA140" s="63" t="s">
        <v>3047</v>
      </c>
    </row>
    <row r="141" spans="1:105" ht="12" customHeight="1" x14ac:dyDescent="0.25">
      <c r="A141" s="109" t="s">
        <v>120</v>
      </c>
      <c r="B141" s="110">
        <v>6.3758888148841457</v>
      </c>
      <c r="C141" s="110">
        <v>6.8377795813505626</v>
      </c>
      <c r="D141" s="110">
        <v>7.7296487592744834</v>
      </c>
      <c r="E141" s="110">
        <v>8.4631542785630902</v>
      </c>
      <c r="F141" s="110">
        <v>8.0284697388680311</v>
      </c>
      <c r="G141" s="110">
        <v>8.0534594896507077</v>
      </c>
      <c r="H141" s="110">
        <v>8.854771447573949</v>
      </c>
      <c r="I141" s="110">
        <v>7.9697676760250609</v>
      </c>
      <c r="J141" s="110">
        <v>10.23769360692927</v>
      </c>
      <c r="K141" s="110">
        <v>9.1246078564959205</v>
      </c>
      <c r="L141" s="110">
        <v>10.815500624294005</v>
      </c>
      <c r="M141" s="110">
        <v>8.0914266742465468</v>
      </c>
      <c r="N141" s="110">
        <v>8.0496239021835123</v>
      </c>
      <c r="O141" s="110">
        <v>8.4575819750940653</v>
      </c>
      <c r="P141" s="110">
        <v>7.1773409342774466</v>
      </c>
      <c r="Q141" s="110">
        <v>8.1046283673815616</v>
      </c>
      <c r="R141" s="110">
        <v>8.6028265139413733</v>
      </c>
      <c r="S141" s="110">
        <v>5.8403311911032132</v>
      </c>
      <c r="T141" s="110">
        <v>6.1597771817282636</v>
      </c>
      <c r="U141" s="110">
        <v>5.6597629119410797</v>
      </c>
      <c r="V141" s="110">
        <v>7.0286645404417341</v>
      </c>
      <c r="W141" s="110">
        <v>7.2220896124087073</v>
      </c>
      <c r="X141" s="110">
        <v>6.8591067909796646</v>
      </c>
      <c r="Y141" s="110">
        <v>7.0732818670502873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132.8824042935365</v>
      </c>
      <c r="S143" s="118">
        <f t="shared" si="50"/>
        <v>131.90535800361926</v>
      </c>
      <c r="T143" s="118">
        <f t="shared" si="50"/>
        <v>148.09556162118963</v>
      </c>
      <c r="U143" s="118">
        <f t="shared" si="50"/>
        <v>151.22436225684223</v>
      </c>
      <c r="V143" s="118">
        <f t="shared" si="50"/>
        <v>160.02807178352037</v>
      </c>
      <c r="W143" s="118">
        <f t="shared" ref="W143:Y143" si="51">W144+W146+W148+W157</f>
        <v>168.71761753925406</v>
      </c>
      <c r="X143" s="118">
        <f t="shared" si="51"/>
        <v>151.26449491465164</v>
      </c>
      <c r="Y143" s="118">
        <f t="shared" si="51"/>
        <v>146.07448658497091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94.155226063832956</v>
      </c>
      <c r="S144" s="123">
        <f t="shared" si="52"/>
        <v>101.87340214772986</v>
      </c>
      <c r="T144" s="123">
        <f t="shared" si="52"/>
        <v>116.63204639388077</v>
      </c>
      <c r="U144" s="123">
        <f t="shared" si="52"/>
        <v>121.57507682216378</v>
      </c>
      <c r="V144" s="123">
        <f t="shared" si="52"/>
        <v>125.25901584534878</v>
      </c>
      <c r="W144" s="123">
        <f t="shared" si="52"/>
        <v>132.4029487319209</v>
      </c>
      <c r="X144" s="123">
        <f t="shared" si="52"/>
        <v>118.80816322360472</v>
      </c>
      <c r="Y144" s="123">
        <f t="shared" si="52"/>
        <v>113.46951902137377</v>
      </c>
      <c r="DA144" s="130" t="s">
        <v>3050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94.155226063832956</v>
      </c>
      <c r="S145" s="99">
        <v>101.87340214772986</v>
      </c>
      <c r="T145" s="99">
        <v>116.63204639388077</v>
      </c>
      <c r="U145" s="99">
        <v>121.57507682216378</v>
      </c>
      <c r="V145" s="99">
        <v>125.25901584534878</v>
      </c>
      <c r="W145" s="99">
        <v>132.4029487319209</v>
      </c>
      <c r="X145" s="99">
        <v>118.80816322360472</v>
      </c>
      <c r="Y145" s="99">
        <v>113.46951902137377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4.3830838987590583E-2</v>
      </c>
      <c r="S146" s="123">
        <f t="shared" si="53"/>
        <v>8.4928884269478713E-2</v>
      </c>
      <c r="T146" s="123">
        <f t="shared" si="53"/>
        <v>0.14591407300919065</v>
      </c>
      <c r="U146" s="123">
        <f t="shared" si="53"/>
        <v>0.11751621100807626</v>
      </c>
      <c r="V146" s="123">
        <f t="shared" si="53"/>
        <v>0.13742554078945018</v>
      </c>
      <c r="W146" s="123">
        <f t="shared" si="53"/>
        <v>0.28052957691598335</v>
      </c>
      <c r="X146" s="123">
        <f t="shared" si="53"/>
        <v>0.2959113004892529</v>
      </c>
      <c r="Y146" s="123">
        <f t="shared" si="53"/>
        <v>0.33955558917549838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4.3830838987590583E-2</v>
      </c>
      <c r="S147" s="99">
        <f>RES_hhdet_tesh!S147/RES_summary!S$19</f>
        <v>8.4928884269478713E-2</v>
      </c>
      <c r="T147" s="99">
        <f>RES_hhdet_tesh!T147/RES_summary!T$19</f>
        <v>0.14591407300919065</v>
      </c>
      <c r="U147" s="99">
        <f>RES_hhdet_tesh!U147/RES_summary!U$19</f>
        <v>0.11751621100807626</v>
      </c>
      <c r="V147" s="99">
        <f>RES_hhdet_tesh!V147/RES_summary!V$19</f>
        <v>0.13742554078945018</v>
      </c>
      <c r="W147" s="99">
        <f>RES_hhdet_tesh!W147/RES_summary!W$19</f>
        <v>0.28052957691598335</v>
      </c>
      <c r="X147" s="99">
        <f>RES_hhdet_tesh!X147/RES_summary!X$19</f>
        <v>0.2959113004892529</v>
      </c>
      <c r="Y147" s="99">
        <f>RES_hhdet_tesh!Y147/RES_summary!Y$19</f>
        <v>0.33955558917549838</v>
      </c>
      <c r="DA147" s="63" t="s">
        <v>3053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30.650830764125441</v>
      </c>
      <c r="S148" s="123">
        <v>23.186598445173434</v>
      </c>
      <c r="T148" s="123">
        <v>24.780784546188929</v>
      </c>
      <c r="U148" s="123">
        <v>23.509101585135959</v>
      </c>
      <c r="V148" s="123">
        <v>27.816201618755034</v>
      </c>
      <c r="W148" s="123">
        <v>29.232593761147957</v>
      </c>
      <c r="X148" s="123">
        <v>25.70089314795867</v>
      </c>
      <c r="Y148" s="123">
        <v>24.492587370842205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26.857854150889416</v>
      </c>
      <c r="T149" s="99">
        <v>24.972632063609428</v>
      </c>
      <c r="U149" s="99">
        <v>24.039981144717153</v>
      </c>
      <c r="V149" s="99">
        <v>26.0625579043061</v>
      </c>
      <c r="W149" s="99">
        <v>24.963331937749906</v>
      </c>
      <c r="X149" s="99">
        <v>22.599141957799542</v>
      </c>
      <c r="Y149" s="99">
        <v>28.286202397090392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30.650830764125441</v>
      </c>
      <c r="S153" s="102">
        <v>23.128783394689712</v>
      </c>
      <c r="T153" s="102">
        <v>24.773839839675968</v>
      </c>
      <c r="U153" s="102">
        <v>23.491721599554424</v>
      </c>
      <c r="V153" s="102">
        <v>27.862758531528016</v>
      </c>
      <c r="W153" s="102">
        <v>29.344942756500533</v>
      </c>
      <c r="X153" s="102">
        <v>25.785438325203213</v>
      </c>
      <c r="Y153" s="102">
        <v>24.392755396467255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3062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8.032516626590505</v>
      </c>
      <c r="S157" s="123">
        <v>6.7604285264464776</v>
      </c>
      <c r="T157" s="123">
        <v>6.5368166081107413</v>
      </c>
      <c r="U157" s="123">
        <v>6.0226676385344149</v>
      </c>
      <c r="V157" s="123">
        <v>6.8154287786271048</v>
      </c>
      <c r="W157" s="123">
        <v>6.8015454692691941</v>
      </c>
      <c r="X157" s="123">
        <v>6.4595272425990071</v>
      </c>
      <c r="Y157" s="123">
        <v>7.7728246035794353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7.220921786898848</v>
      </c>
      <c r="S158" s="99">
        <v>8.167636215794996</v>
      </c>
      <c r="T158" s="99">
        <v>6.897743238493983</v>
      </c>
      <c r="U158" s="99">
        <v>6.4276162054037664</v>
      </c>
      <c r="V158" s="99">
        <v>6.6264637539295546</v>
      </c>
      <c r="W158" s="99">
        <v>6.4515624239719171</v>
      </c>
      <c r="X158" s="99">
        <v>6.1545849556769516</v>
      </c>
      <c r="Y158" s="99">
        <v>8.2311457068226215</v>
      </c>
      <c r="DA158" s="63" t="s">
        <v>3064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8.6028265139414</v>
      </c>
      <c r="S159" s="110">
        <v>5.8403311911032159</v>
      </c>
      <c r="T159" s="110">
        <v>6.1597771817282441</v>
      </c>
      <c r="U159" s="110">
        <v>5.6597629119411152</v>
      </c>
      <c r="V159" s="110">
        <v>7.028664540441774</v>
      </c>
      <c r="W159" s="110">
        <v>7.2220896124086638</v>
      </c>
      <c r="X159" s="110">
        <v>6.8591067909796344</v>
      </c>
      <c r="Y159" s="110">
        <v>7.0732818670503601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136.84884806796947</v>
      </c>
      <c r="C161" s="118">
        <f t="shared" si="54"/>
        <v>153.78437948534588</v>
      </c>
      <c r="D161" s="118">
        <f t="shared" si="54"/>
        <v>145.66791621297989</v>
      </c>
      <c r="E161" s="118">
        <f t="shared" si="54"/>
        <v>160.94994594808054</v>
      </c>
      <c r="F161" s="118">
        <f t="shared" si="54"/>
        <v>162.36922166231386</v>
      </c>
      <c r="G161" s="118">
        <f t="shared" si="54"/>
        <v>131.13950575495062</v>
      </c>
      <c r="H161" s="118">
        <f t="shared" si="54"/>
        <v>159.36270455863141</v>
      </c>
      <c r="I161" s="118">
        <f t="shared" si="54"/>
        <v>192.88672233630933</v>
      </c>
      <c r="J161" s="118">
        <f t="shared" si="54"/>
        <v>174.16703949928848</v>
      </c>
      <c r="K161" s="118">
        <f t="shared" si="54"/>
        <v>182.60369413063739</v>
      </c>
      <c r="L161" s="118">
        <f t="shared" si="54"/>
        <v>139.02254332595928</v>
      </c>
      <c r="M161" s="118">
        <f t="shared" si="54"/>
        <v>85.150313961121611</v>
      </c>
      <c r="N161" s="118">
        <f t="shared" si="54"/>
        <v>192.57231666873869</v>
      </c>
      <c r="O161" s="118">
        <f t="shared" si="54"/>
        <v>149.52580444810295</v>
      </c>
      <c r="P161" s="118">
        <f t="shared" si="54"/>
        <v>240.743971153871</v>
      </c>
      <c r="Q161" s="118">
        <f t="shared" si="54"/>
        <v>191.68564010978676</v>
      </c>
      <c r="R161" s="118">
        <f t="shared" ref="R161:V161" si="55">R162+R164+R166+R175</f>
        <v>202.85995750151406</v>
      </c>
      <c r="S161" s="118">
        <f t="shared" si="55"/>
        <v>138.07009496792233</v>
      </c>
      <c r="T161" s="118">
        <f t="shared" si="55"/>
        <v>136.17840084758271</v>
      </c>
      <c r="U161" s="118">
        <f t="shared" si="55"/>
        <v>126.44527460464619</v>
      </c>
      <c r="V161" s="118">
        <f t="shared" si="55"/>
        <v>170.05790006222102</v>
      </c>
      <c r="W161" s="118">
        <f t="shared" ref="W161:Y161" si="56">W162+W164+W166+W175</f>
        <v>168.85651069955577</v>
      </c>
      <c r="X161" s="118">
        <f t="shared" si="56"/>
        <v>147.65647632972301</v>
      </c>
      <c r="Y161" s="118">
        <f t="shared" si="56"/>
        <v>144.54040871617721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109.31465132272923</v>
      </c>
      <c r="C162" s="123">
        <f t="shared" si="57"/>
        <v>126.43923456397395</v>
      </c>
      <c r="D162" s="123">
        <f t="shared" si="57"/>
        <v>116.92895669937913</v>
      </c>
      <c r="E162" s="123">
        <f t="shared" si="57"/>
        <v>129.94328439722074</v>
      </c>
      <c r="F162" s="123">
        <f t="shared" si="57"/>
        <v>133.60590826953219</v>
      </c>
      <c r="G162" s="123">
        <f t="shared" si="57"/>
        <v>101.39899717341544</v>
      </c>
      <c r="H162" s="123">
        <f t="shared" si="57"/>
        <v>126.36045450755067</v>
      </c>
      <c r="I162" s="123">
        <f t="shared" si="57"/>
        <v>160.55952886924425</v>
      </c>
      <c r="J162" s="123">
        <f t="shared" si="57"/>
        <v>131.61272314583925</v>
      </c>
      <c r="K162" s="123">
        <f t="shared" si="57"/>
        <v>144.97562497187857</v>
      </c>
      <c r="L162" s="123">
        <f t="shared" si="57"/>
        <v>102.28792616244783</v>
      </c>
      <c r="M162" s="123">
        <f t="shared" si="57"/>
        <v>53.381069142746242</v>
      </c>
      <c r="N162" s="123">
        <f t="shared" si="57"/>
        <v>159.91386705551369</v>
      </c>
      <c r="O162" s="123">
        <f t="shared" si="57"/>
        <v>114.05001932818409</v>
      </c>
      <c r="P162" s="123">
        <f t="shared" si="57"/>
        <v>208.73178768661154</v>
      </c>
      <c r="Q162" s="123">
        <f t="shared" si="57"/>
        <v>155.67265123573918</v>
      </c>
      <c r="R162" s="123">
        <f t="shared" si="57"/>
        <v>163.85659684039882</v>
      </c>
      <c r="S162" s="123">
        <f t="shared" si="57"/>
        <v>107.23022949988864</v>
      </c>
      <c r="T162" s="123">
        <f t="shared" si="57"/>
        <v>104.28036532997987</v>
      </c>
      <c r="U162" s="123">
        <f t="shared" si="57"/>
        <v>96.415763062302929</v>
      </c>
      <c r="V162" s="123">
        <f t="shared" si="57"/>
        <v>134.83787900037376</v>
      </c>
      <c r="W162" s="123">
        <f t="shared" si="57"/>
        <v>132.21929654018865</v>
      </c>
      <c r="X162" s="123">
        <f t="shared" si="57"/>
        <v>114.95180884772286</v>
      </c>
      <c r="Y162" s="123">
        <f t="shared" si="57"/>
        <v>111.74216671892999</v>
      </c>
      <c r="DA162" s="130" t="s">
        <v>3067</v>
      </c>
    </row>
    <row r="163" spans="1:105" ht="12" customHeight="1" x14ac:dyDescent="0.25">
      <c r="A163" s="97" t="s">
        <v>53</v>
      </c>
      <c r="B163" s="110">
        <v>109.31465132272923</v>
      </c>
      <c r="C163" s="110">
        <v>126.43923456397395</v>
      </c>
      <c r="D163" s="110">
        <v>116.92895669937913</v>
      </c>
      <c r="E163" s="110">
        <v>129.94328439722074</v>
      </c>
      <c r="F163" s="110">
        <v>133.60590826953219</v>
      </c>
      <c r="G163" s="110">
        <v>101.39899717341544</v>
      </c>
      <c r="H163" s="110">
        <v>126.36045450755067</v>
      </c>
      <c r="I163" s="110">
        <v>160.55952886924425</v>
      </c>
      <c r="J163" s="110">
        <v>131.61272314583925</v>
      </c>
      <c r="K163" s="110">
        <v>144.97562497187857</v>
      </c>
      <c r="L163" s="110">
        <v>102.28792616244783</v>
      </c>
      <c r="M163" s="110">
        <v>53.381069142746242</v>
      </c>
      <c r="N163" s="110">
        <v>159.91386705551369</v>
      </c>
      <c r="O163" s="110">
        <v>114.05001932818409</v>
      </c>
      <c r="P163" s="110">
        <v>208.73178768661154</v>
      </c>
      <c r="Q163" s="110">
        <v>155.67265123573918</v>
      </c>
      <c r="R163" s="110">
        <v>163.85659684039882</v>
      </c>
      <c r="S163" s="110">
        <v>107.23022949988864</v>
      </c>
      <c r="T163" s="110">
        <v>104.28036532997987</v>
      </c>
      <c r="U163" s="110">
        <v>96.415763062302929</v>
      </c>
      <c r="V163" s="110">
        <v>134.83787900037376</v>
      </c>
      <c r="W163" s="110">
        <v>132.21929654018865</v>
      </c>
      <c r="X163" s="110">
        <v>114.95180884772286</v>
      </c>
      <c r="Y163" s="110">
        <v>111.74216671892999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1.2425451230694395E-2</v>
      </c>
      <c r="K164" s="123">
        <f t="shared" si="58"/>
        <v>1.7290998590307829E-2</v>
      </c>
      <c r="L164" s="123">
        <f t="shared" si="58"/>
        <v>4.6402928420819743E-2</v>
      </c>
      <c r="M164" s="123">
        <f t="shared" si="58"/>
        <v>2.8747405324409038E-2</v>
      </c>
      <c r="N164" s="123">
        <f t="shared" si="58"/>
        <v>3.5314155826844773E-2</v>
      </c>
      <c r="O164" s="123">
        <f t="shared" si="58"/>
        <v>4.3165987921198239E-2</v>
      </c>
      <c r="P164" s="123">
        <f t="shared" si="58"/>
        <v>8.4155725231068609E-2</v>
      </c>
      <c r="Q164" s="123">
        <f t="shared" si="58"/>
        <v>7.1504565658179212E-2</v>
      </c>
      <c r="R164" s="123">
        <f t="shared" si="58"/>
        <v>7.3901033857531384E-2</v>
      </c>
      <c r="S164" s="123">
        <f t="shared" si="58"/>
        <v>7.2870400614889003E-2</v>
      </c>
      <c r="T164" s="123">
        <f t="shared" si="58"/>
        <v>9.8147212972818865E-2</v>
      </c>
      <c r="U164" s="123">
        <f t="shared" si="58"/>
        <v>6.8045923143975853E-2</v>
      </c>
      <c r="V164" s="123">
        <f t="shared" si="58"/>
        <v>6.9138464807722941E-2</v>
      </c>
      <c r="W164" s="123">
        <f t="shared" si="58"/>
        <v>0.12591016972391403</v>
      </c>
      <c r="X164" s="123">
        <f t="shared" si="58"/>
        <v>0.12296079590630682</v>
      </c>
      <c r="Y164" s="123">
        <f t="shared" si="58"/>
        <v>0.13880834082048471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0</v>
      </c>
      <c r="C165" s="99">
        <f>RES_hhdet_tesh!C165/RES_summary!C$19</f>
        <v>0</v>
      </c>
      <c r="D165" s="99">
        <f>RES_hhdet_tesh!D165/RES_summary!D$19</f>
        <v>0</v>
      </c>
      <c r="E165" s="99">
        <f>RES_hhdet_tesh!E165/RES_summary!E$19</f>
        <v>0</v>
      </c>
      <c r="F165" s="99">
        <f>RES_hhdet_tesh!F165/RES_summary!F$19</f>
        <v>0</v>
      </c>
      <c r="G165" s="99">
        <f>RES_hhdet_tesh!G165/RES_summary!G$19</f>
        <v>0</v>
      </c>
      <c r="H165" s="99">
        <f>RES_hhdet_tesh!H165/RES_summary!H$19</f>
        <v>0</v>
      </c>
      <c r="I165" s="99">
        <f>RES_hhdet_tesh!I165/RES_summary!I$19</f>
        <v>0</v>
      </c>
      <c r="J165" s="99">
        <f>RES_hhdet_tesh!J165/RES_summary!J$19</f>
        <v>1.2425451230694395E-2</v>
      </c>
      <c r="K165" s="99">
        <f>RES_hhdet_tesh!K165/RES_summary!K$19</f>
        <v>1.7290998590307829E-2</v>
      </c>
      <c r="L165" s="99">
        <f>RES_hhdet_tesh!L165/RES_summary!L$19</f>
        <v>4.6402928420819743E-2</v>
      </c>
      <c r="M165" s="99">
        <f>RES_hhdet_tesh!M165/RES_summary!M$19</f>
        <v>2.8747405324409038E-2</v>
      </c>
      <c r="N165" s="99">
        <f>RES_hhdet_tesh!N165/RES_summary!N$19</f>
        <v>3.5314155826844773E-2</v>
      </c>
      <c r="O165" s="99">
        <f>RES_hhdet_tesh!O165/RES_summary!O$19</f>
        <v>4.3165987921198239E-2</v>
      </c>
      <c r="P165" s="99">
        <f>RES_hhdet_tesh!P165/RES_summary!P$19</f>
        <v>8.4155725231068609E-2</v>
      </c>
      <c r="Q165" s="99">
        <f>RES_hhdet_tesh!Q165/RES_summary!Q$19</f>
        <v>7.1504565658179212E-2</v>
      </c>
      <c r="R165" s="99">
        <f>RES_hhdet_tesh!R165/RES_summary!R$19</f>
        <v>7.3901033857531384E-2</v>
      </c>
      <c r="S165" s="99">
        <f>RES_hhdet_tesh!S165/RES_summary!S$19</f>
        <v>7.2870400614889003E-2</v>
      </c>
      <c r="T165" s="99">
        <f>RES_hhdet_tesh!T165/RES_summary!T$19</f>
        <v>9.8147212972818865E-2</v>
      </c>
      <c r="U165" s="99">
        <f>RES_hhdet_tesh!U165/RES_summary!U$19</f>
        <v>6.8045923143975853E-2</v>
      </c>
      <c r="V165" s="99">
        <f>RES_hhdet_tesh!V165/RES_summary!V$19</f>
        <v>6.9138464807722941E-2</v>
      </c>
      <c r="W165" s="99">
        <f>RES_hhdet_tesh!W165/RES_summary!W$19</f>
        <v>0.12591016972391403</v>
      </c>
      <c r="X165" s="99">
        <f>RES_hhdet_tesh!X165/RES_summary!X$19</f>
        <v>0.12296079590630682</v>
      </c>
      <c r="Y165" s="99">
        <f>RES_hhdet_tesh!Y165/RES_summary!Y$19</f>
        <v>0.13880834082048471</v>
      </c>
      <c r="DA165" s="63" t="s">
        <v>3070</v>
      </c>
    </row>
    <row r="166" spans="1:105" ht="12" customHeight="1" x14ac:dyDescent="0.25">
      <c r="A166" s="121" t="s">
        <v>55</v>
      </c>
      <c r="B166" s="123">
        <v>20.73206666976311</v>
      </c>
      <c r="C166" s="123">
        <v>20.472819095196481</v>
      </c>
      <c r="D166" s="123">
        <v>21.204221609783598</v>
      </c>
      <c r="E166" s="123">
        <v>22.983444800745687</v>
      </c>
      <c r="F166" s="123">
        <v>20.49497473577475</v>
      </c>
      <c r="G166" s="123">
        <v>21.22744327185713</v>
      </c>
      <c r="H166" s="123">
        <v>23.991743975735773</v>
      </c>
      <c r="I166" s="123">
        <v>24.15512320656693</v>
      </c>
      <c r="J166" s="123">
        <v>33.062740537102108</v>
      </c>
      <c r="K166" s="123">
        <v>29.024967380195921</v>
      </c>
      <c r="L166" s="123">
        <v>27.629632445291108</v>
      </c>
      <c r="M166" s="123">
        <v>23.514157580524053</v>
      </c>
      <c r="N166" s="123">
        <v>24.396172092876675</v>
      </c>
      <c r="O166" s="123">
        <v>27.187412836019409</v>
      </c>
      <c r="P166" s="123">
        <v>23.80324304497535</v>
      </c>
      <c r="Q166" s="123">
        <v>28.50258576585588</v>
      </c>
      <c r="R166" s="123">
        <v>31.107303588785388</v>
      </c>
      <c r="S166" s="123">
        <v>23.68837119230502</v>
      </c>
      <c r="T166" s="123">
        <v>25.239698956621773</v>
      </c>
      <c r="U166" s="123">
        <v>23.916677383318373</v>
      </c>
      <c r="V166" s="123">
        <v>28.33407586547802</v>
      </c>
      <c r="W166" s="123">
        <v>29.704187652305837</v>
      </c>
      <c r="X166" s="123">
        <v>26.111206108887451</v>
      </c>
      <c r="Y166" s="123">
        <v>24.903218954997719</v>
      </c>
      <c r="DA166" s="130" t="s">
        <v>3071</v>
      </c>
    </row>
    <row r="167" spans="1:105" ht="12" customHeight="1" x14ac:dyDescent="0.25">
      <c r="A167" s="97" t="s">
        <v>124</v>
      </c>
      <c r="B167" s="99">
        <v>22.845070248835579</v>
      </c>
      <c r="C167" s="99">
        <v>20.000030582768829</v>
      </c>
      <c r="D167" s="99">
        <v>20.181729229390321</v>
      </c>
      <c r="E167" s="99">
        <v>21.468780727835856</v>
      </c>
      <c r="F167" s="99">
        <v>21.485242182218823</v>
      </c>
      <c r="G167" s="99">
        <v>23.314798193565473</v>
      </c>
      <c r="H167" s="99">
        <v>24.868856428707055</v>
      </c>
      <c r="I167" s="99">
        <v>23.613323069646622</v>
      </c>
      <c r="J167" s="99">
        <v>26.063133819708469</v>
      </c>
      <c r="K167" s="99">
        <v>25.590581711316293</v>
      </c>
      <c r="L167" s="99">
        <v>20.480686840613636</v>
      </c>
      <c r="M167" s="99">
        <v>25.630076273594565</v>
      </c>
      <c r="N167" s="99">
        <v>26.248818434150646</v>
      </c>
      <c r="O167" s="99">
        <v>26.172338699396928</v>
      </c>
      <c r="P167" s="99">
        <v>28.82270959966284</v>
      </c>
      <c r="Q167" s="99">
        <v>23.79832031680191</v>
      </c>
      <c r="R167" s="99">
        <v>25.377457851476716</v>
      </c>
      <c r="S167" s="99">
        <v>27.606534067876723</v>
      </c>
      <c r="T167" s="99">
        <v>25.653910207814654</v>
      </c>
      <c r="U167" s="99">
        <v>24.575551628685883</v>
      </c>
      <c r="V167" s="99">
        <v>26.742660780032566</v>
      </c>
      <c r="W167" s="99">
        <v>25.647596171024514</v>
      </c>
      <c r="X167" s="99">
        <v>23.268733262795219</v>
      </c>
      <c r="Y167" s="99">
        <v>29.108670475326072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20.462321532009177</v>
      </c>
      <c r="C171" s="102">
        <v>20.51659580931015</v>
      </c>
      <c r="D171" s="102">
        <v>21.259491468183235</v>
      </c>
      <c r="E171" s="102">
        <v>23.046555803783594</v>
      </c>
      <c r="F171" s="102">
        <v>20.464504968191854</v>
      </c>
      <c r="G171" s="102">
        <v>21.171028273973125</v>
      </c>
      <c r="H171" s="102">
        <v>23.969004023251326</v>
      </c>
      <c r="I171" s="102">
        <v>24.166806228387312</v>
      </c>
      <c r="J171" s="102">
        <v>33.193269333696854</v>
      </c>
      <c r="K171" s="102">
        <v>29.083549651733311</v>
      </c>
      <c r="L171" s="102">
        <v>27.842082537554926</v>
      </c>
      <c r="M171" s="102">
        <v>23.472119460794172</v>
      </c>
      <c r="N171" s="102">
        <v>24.346198797746677</v>
      </c>
      <c r="O171" s="102">
        <v>27.217011259442419</v>
      </c>
      <c r="P171" s="102">
        <v>23.662475717242415</v>
      </c>
      <c r="Q171" s="102">
        <v>28.629916643787265</v>
      </c>
      <c r="R171" s="102">
        <v>31.247208714295475</v>
      </c>
      <c r="S171" s="102">
        <v>23.594144016187542</v>
      </c>
      <c r="T171" s="102">
        <v>25.225028974808691</v>
      </c>
      <c r="U171" s="102">
        <v>23.892347045210506</v>
      </c>
      <c r="V171" s="102">
        <v>28.390597287541738</v>
      </c>
      <c r="W171" s="102">
        <v>29.851175114584546</v>
      </c>
      <c r="X171" s="102">
        <v>26.217448722910607</v>
      </c>
      <c r="Y171" s="102">
        <v>24.735177779632341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3079</v>
      </c>
    </row>
    <row r="175" spans="1:105" ht="12" customHeight="1" x14ac:dyDescent="0.25">
      <c r="A175" s="121" t="s">
        <v>54</v>
      </c>
      <c r="B175" s="123">
        <v>6.802130075477117</v>
      </c>
      <c r="C175" s="123">
        <v>6.8723258261754658</v>
      </c>
      <c r="D175" s="123">
        <v>7.5347379038171649</v>
      </c>
      <c r="E175" s="123">
        <v>8.0232167501140985</v>
      </c>
      <c r="F175" s="123">
        <v>8.2683386570069146</v>
      </c>
      <c r="G175" s="123">
        <v>8.5130653096780442</v>
      </c>
      <c r="H175" s="123">
        <v>9.0105060753449742</v>
      </c>
      <c r="I175" s="123">
        <v>8.1720702604981508</v>
      </c>
      <c r="J175" s="123">
        <v>9.4791503651164319</v>
      </c>
      <c r="K175" s="123">
        <v>8.5858107799725722</v>
      </c>
      <c r="L175" s="123">
        <v>9.0585817897995309</v>
      </c>
      <c r="M175" s="123">
        <v>8.2263398325268984</v>
      </c>
      <c r="N175" s="123">
        <v>8.2269633645214935</v>
      </c>
      <c r="O175" s="123">
        <v>8.2452062959782619</v>
      </c>
      <c r="P175" s="123">
        <v>8.1247846970530624</v>
      </c>
      <c r="Q175" s="123">
        <v>7.4388985425334964</v>
      </c>
      <c r="R175" s="123">
        <v>7.8221560384723148</v>
      </c>
      <c r="S175" s="123">
        <v>7.0786238751137693</v>
      </c>
      <c r="T175" s="123">
        <v>6.5601893480082305</v>
      </c>
      <c r="U175" s="123">
        <v>6.0447882358809126</v>
      </c>
      <c r="V175" s="123">
        <v>6.8168067315615204</v>
      </c>
      <c r="W175" s="123">
        <v>6.8071163373373746</v>
      </c>
      <c r="X175" s="123">
        <v>6.4705005772063942</v>
      </c>
      <c r="Y175" s="123">
        <v>7.7562147014289886</v>
      </c>
      <c r="DA175" s="130" t="s">
        <v>3080</v>
      </c>
    </row>
    <row r="176" spans="1:105" ht="12" customHeight="1" x14ac:dyDescent="0.25">
      <c r="A176" s="97" t="s">
        <v>50</v>
      </c>
      <c r="B176" s="99">
        <v>6.9012559500336232</v>
      </c>
      <c r="C176" s="99">
        <v>6.8830735467876591</v>
      </c>
      <c r="D176" s="99">
        <v>7.4481108569472463</v>
      </c>
      <c r="E176" s="99">
        <v>7.7965822657615904</v>
      </c>
      <c r="F176" s="99">
        <v>8.3937246823976963</v>
      </c>
      <c r="G176" s="99">
        <v>8.7576942138861416</v>
      </c>
      <c r="H176" s="99">
        <v>9.1055766329958896</v>
      </c>
      <c r="I176" s="99">
        <v>8.3531310736015598</v>
      </c>
      <c r="J176" s="99">
        <v>8.6363245408799489</v>
      </c>
      <c r="K176" s="99">
        <v>8.0071895717061921</v>
      </c>
      <c r="L176" s="99">
        <v>8.0229667887328286</v>
      </c>
      <c r="M176" s="99">
        <v>8.3104573739848302</v>
      </c>
      <c r="N176" s="99">
        <v>8.3354967537121674</v>
      </c>
      <c r="O176" s="99">
        <v>8.1074800322163245</v>
      </c>
      <c r="P176" s="99">
        <v>8.7522683346908643</v>
      </c>
      <c r="Q176" s="99">
        <v>6.9719062452506133</v>
      </c>
      <c r="R176" s="99">
        <v>7.2209217868988391</v>
      </c>
      <c r="S176" s="99">
        <v>8.1676362157949924</v>
      </c>
      <c r="T176" s="99">
        <v>6.8977432384939741</v>
      </c>
      <c r="U176" s="99">
        <v>6.4276162054037878</v>
      </c>
      <c r="V176" s="99">
        <v>6.6264637539295306</v>
      </c>
      <c r="W176" s="99">
        <v>6.4515624239719678</v>
      </c>
      <c r="X176" s="99">
        <v>6.1545849556769303</v>
      </c>
      <c r="Y176" s="99">
        <v>8.231145706822586</v>
      </c>
      <c r="DA176" s="63" t="s">
        <v>3081</v>
      </c>
    </row>
    <row r="177" spans="1:105" ht="12" customHeight="1" x14ac:dyDescent="0.25">
      <c r="A177" s="109" t="s">
        <v>120</v>
      </c>
      <c r="B177" s="110">
        <v>6.3758888148841457</v>
      </c>
      <c r="C177" s="110">
        <v>6.8377795813505644</v>
      </c>
      <c r="D177" s="110">
        <v>7.7296487592744816</v>
      </c>
      <c r="E177" s="110">
        <v>8.4631542785630902</v>
      </c>
      <c r="F177" s="110">
        <v>8.0284697388680293</v>
      </c>
      <c r="G177" s="110">
        <v>8.0534594896507077</v>
      </c>
      <c r="H177" s="110">
        <v>8.8547714475739525</v>
      </c>
      <c r="I177" s="110">
        <v>7.969767676025068</v>
      </c>
      <c r="J177" s="110">
        <v>10.237693606929264</v>
      </c>
      <c r="K177" s="110">
        <v>9.1246078564959223</v>
      </c>
      <c r="L177" s="110">
        <v>10.815500624294012</v>
      </c>
      <c r="M177" s="110">
        <v>8.0914266742465415</v>
      </c>
      <c r="N177" s="110">
        <v>8.0496239021835247</v>
      </c>
      <c r="O177" s="110">
        <v>8.4575819750940848</v>
      </c>
      <c r="P177" s="110">
        <v>7.1773409342774253</v>
      </c>
      <c r="Q177" s="110">
        <v>8.1046283673815989</v>
      </c>
      <c r="R177" s="110">
        <v>8.6028265139413893</v>
      </c>
      <c r="S177" s="110">
        <v>5.8403311911032132</v>
      </c>
      <c r="T177" s="110">
        <v>6.1597771817282201</v>
      </c>
      <c r="U177" s="110">
        <v>5.659762911941133</v>
      </c>
      <c r="V177" s="110">
        <v>7.0286645404418069</v>
      </c>
      <c r="W177" s="110">
        <v>7.2220896124086353</v>
      </c>
      <c r="X177" s="110">
        <v>6.8591067909796717</v>
      </c>
      <c r="Y177" s="110">
        <v>7.0732818670503601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46.279471931696101</v>
      </c>
      <c r="C3" s="118">
        <f t="shared" si="0"/>
        <v>117.57159711193609</v>
      </c>
      <c r="D3" s="118">
        <f t="shared" si="0"/>
        <v>77.834645958706545</v>
      </c>
      <c r="E3" s="118">
        <f t="shared" si="0"/>
        <v>77.809467085640051</v>
      </c>
      <c r="F3" s="118">
        <f t="shared" si="0"/>
        <v>79.843326158247024</v>
      </c>
      <c r="G3" s="118">
        <f t="shared" si="0"/>
        <v>96.131851037449294</v>
      </c>
      <c r="H3" s="118">
        <f t="shared" si="0"/>
        <v>84.977749412463623</v>
      </c>
      <c r="I3" s="118">
        <f t="shared" si="0"/>
        <v>85.774484245086796</v>
      </c>
      <c r="J3" s="118">
        <f t="shared" si="0"/>
        <v>83.500208733343001</v>
      </c>
      <c r="K3" s="118">
        <f t="shared" si="0"/>
        <v>83.659982848780416</v>
      </c>
      <c r="L3" s="118">
        <f t="shared" si="0"/>
        <v>111.1783351838536</v>
      </c>
      <c r="M3" s="118">
        <f t="shared" si="0"/>
        <v>103.2881836958574</v>
      </c>
      <c r="N3" s="118">
        <f t="shared" si="0"/>
        <v>65.50221916928254</v>
      </c>
      <c r="O3" s="118">
        <f t="shared" si="0"/>
        <v>70.552944935984868</v>
      </c>
      <c r="P3" s="118">
        <f t="shared" si="0"/>
        <v>75.631351743802085</v>
      </c>
      <c r="Q3" s="118">
        <f t="shared" si="0"/>
        <v>71.686206800105481</v>
      </c>
      <c r="R3" s="118">
        <f t="shared" ref="R3:V3" si="1">R4+R7+R9+R19</f>
        <v>77.198941067706699</v>
      </c>
      <c r="S3" s="118">
        <f t="shared" si="1"/>
        <v>76.362698959192372</v>
      </c>
      <c r="T3" s="118">
        <f t="shared" si="1"/>
        <v>70.652102216552763</v>
      </c>
      <c r="U3" s="118">
        <f t="shared" si="1"/>
        <v>74.77119449589506</v>
      </c>
      <c r="V3" s="118">
        <f t="shared" si="1"/>
        <v>38.531844887205871</v>
      </c>
      <c r="W3" s="118">
        <f t="shared" ref="W3:Y3" si="2">W4+W7+W9+W19</f>
        <v>57.203042224363969</v>
      </c>
      <c r="X3" s="118">
        <f t="shared" si="2"/>
        <v>71.501882208368116</v>
      </c>
      <c r="Y3" s="118">
        <f t="shared" si="2"/>
        <v>64.79481513446423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39.057729092497929</v>
      </c>
      <c r="C4" s="123">
        <f t="shared" si="3"/>
        <v>103.90146950273207</v>
      </c>
      <c r="D4" s="123">
        <f t="shared" si="3"/>
        <v>67.528096834063106</v>
      </c>
      <c r="E4" s="123">
        <f t="shared" si="3"/>
        <v>67.415139501412156</v>
      </c>
      <c r="F4" s="123">
        <f t="shared" si="3"/>
        <v>68.615959600215064</v>
      </c>
      <c r="G4" s="123">
        <f t="shared" si="3"/>
        <v>82.995889974734482</v>
      </c>
      <c r="H4" s="123">
        <f t="shared" si="3"/>
        <v>72.824612190556067</v>
      </c>
      <c r="I4" s="123">
        <f t="shared" si="3"/>
        <v>73.490324574207662</v>
      </c>
      <c r="J4" s="123">
        <f t="shared" si="3"/>
        <v>71.418390744274959</v>
      </c>
      <c r="K4" s="123">
        <f t="shared" si="3"/>
        <v>71.879422298764865</v>
      </c>
      <c r="L4" s="123">
        <f t="shared" si="3"/>
        <v>95.496759728160725</v>
      </c>
      <c r="M4" s="123">
        <f t="shared" si="3"/>
        <v>91.052629272464984</v>
      </c>
      <c r="N4" s="123">
        <f t="shared" si="3"/>
        <v>56.411933839992358</v>
      </c>
      <c r="O4" s="123">
        <f t="shared" si="3"/>
        <v>60.652078770741348</v>
      </c>
      <c r="P4" s="123">
        <f t="shared" si="3"/>
        <v>65.342291138118583</v>
      </c>
      <c r="Q4" s="123">
        <f t="shared" si="3"/>
        <v>61.659938140046329</v>
      </c>
      <c r="R4" s="123">
        <f t="shared" ref="R4:V4" si="4">SUM(R5:R6)</f>
        <v>65.902487369296537</v>
      </c>
      <c r="S4" s="123">
        <f t="shared" si="4"/>
        <v>66.958677335518288</v>
      </c>
      <c r="T4" s="123">
        <f t="shared" si="4"/>
        <v>61.943680858363734</v>
      </c>
      <c r="U4" s="123">
        <f t="shared" si="4"/>
        <v>65.996997581724713</v>
      </c>
      <c r="V4" s="123">
        <f t="shared" si="4"/>
        <v>32.844972490260986</v>
      </c>
      <c r="W4" s="123">
        <f t="shared" ref="W4:Y4" si="5">SUM(W5:W6)</f>
        <v>49.225354312714735</v>
      </c>
      <c r="X4" s="123">
        <f t="shared" si="5"/>
        <v>62.523860941226843</v>
      </c>
      <c r="Y4" s="123">
        <f t="shared" si="5"/>
        <v>56.14007888134752</v>
      </c>
      <c r="DA4" s="130" t="s">
        <v>3085</v>
      </c>
    </row>
    <row r="5" spans="1:105" ht="12" customHeight="1" x14ac:dyDescent="0.25">
      <c r="A5" s="97" t="s">
        <v>51</v>
      </c>
      <c r="B5" s="99">
        <v>39.057729092497929</v>
      </c>
      <c r="C5" s="99">
        <v>103.90146950273207</v>
      </c>
      <c r="D5" s="99">
        <v>67.528096834063106</v>
      </c>
      <c r="E5" s="99">
        <v>67.415139501412156</v>
      </c>
      <c r="F5" s="99">
        <v>68.615959600215064</v>
      </c>
      <c r="G5" s="99">
        <v>82.995889974734482</v>
      </c>
      <c r="H5" s="99">
        <v>72.824612190556067</v>
      </c>
      <c r="I5" s="99">
        <v>73.490324574207662</v>
      </c>
      <c r="J5" s="99">
        <v>71.418390744274959</v>
      </c>
      <c r="K5" s="99">
        <v>71.879422298764865</v>
      </c>
      <c r="L5" s="99">
        <v>95.496759728160725</v>
      </c>
      <c r="M5" s="99">
        <v>91.052629272464984</v>
      </c>
      <c r="N5" s="99">
        <v>56.411933839992358</v>
      </c>
      <c r="O5" s="99">
        <v>60.652078770741348</v>
      </c>
      <c r="P5" s="99">
        <v>65.342291138118583</v>
      </c>
      <c r="Q5" s="99">
        <v>61.659938140046329</v>
      </c>
      <c r="R5" s="99">
        <v>65.902487369296537</v>
      </c>
      <c r="S5" s="99">
        <v>66.958677335518288</v>
      </c>
      <c r="T5" s="99">
        <v>61.943680858363734</v>
      </c>
      <c r="U5" s="99">
        <v>65.996997581724713</v>
      </c>
      <c r="V5" s="99">
        <v>32.844972490260986</v>
      </c>
      <c r="W5" s="99">
        <v>49.225354312714735</v>
      </c>
      <c r="X5" s="99">
        <v>62.523860941226843</v>
      </c>
      <c r="Y5" s="99">
        <v>56.14007888134752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5.0507084868660925</v>
      </c>
      <c r="C9" s="123">
        <v>11.553918963985208</v>
      </c>
      <c r="D9" s="123">
        <v>8.124937191976306</v>
      </c>
      <c r="E9" s="123">
        <v>8.1865729451881926</v>
      </c>
      <c r="F9" s="123">
        <v>8.9115230436324406</v>
      </c>
      <c r="G9" s="123">
        <v>10.806860528381778</v>
      </c>
      <c r="H9" s="123">
        <v>9.892830855576765</v>
      </c>
      <c r="I9" s="123">
        <v>10.370559592493345</v>
      </c>
      <c r="J9" s="123">
        <v>10.286000326024064</v>
      </c>
      <c r="K9" s="123">
        <v>10.157300171921991</v>
      </c>
      <c r="L9" s="123">
        <v>13.926636789819097</v>
      </c>
      <c r="M9" s="123">
        <v>10.436725220090361</v>
      </c>
      <c r="N9" s="123">
        <v>7.2888272267909189</v>
      </c>
      <c r="O9" s="123">
        <v>8.1313628668784634</v>
      </c>
      <c r="P9" s="123">
        <v>8.3614645396239879</v>
      </c>
      <c r="Q9" s="123">
        <v>8.5248193570475461</v>
      </c>
      <c r="R9" s="123">
        <v>9.761360878009139</v>
      </c>
      <c r="S9" s="123">
        <v>7.7639054968959824</v>
      </c>
      <c r="T9" s="123">
        <v>7.4147587599877571</v>
      </c>
      <c r="U9" s="123">
        <v>7.6290291643532067</v>
      </c>
      <c r="V9" s="123">
        <v>4.5441697238638987</v>
      </c>
      <c r="W9" s="123">
        <v>6.8957187255506049</v>
      </c>
      <c r="X9" s="123">
        <v>7.9600795684423797</v>
      </c>
      <c r="Y9" s="123">
        <v>6.8364518492579798</v>
      </c>
      <c r="DA9" s="130" t="s">
        <v>3090</v>
      </c>
    </row>
    <row r="10" spans="1:105" ht="12" customHeight="1" x14ac:dyDescent="0.25">
      <c r="A10" s="97" t="s">
        <v>143</v>
      </c>
      <c r="B10" s="99">
        <v>7.6928383479621978</v>
      </c>
      <c r="C10" s="99">
        <v>17.810479090704284</v>
      </c>
      <c r="D10" s="99">
        <v>11.943637306236125</v>
      </c>
      <c r="E10" s="99">
        <v>11.495768768898433</v>
      </c>
      <c r="F10" s="99">
        <v>12.099192309528537</v>
      </c>
      <c r="G10" s="99">
        <v>14.546869136913113</v>
      </c>
      <c r="H10" s="99">
        <v>13.03120776331312</v>
      </c>
      <c r="I10" s="99">
        <v>13.680614754828108</v>
      </c>
      <c r="J10" s="99">
        <v>13.927817600555628</v>
      </c>
      <c r="K10" s="99">
        <v>13.365172859148753</v>
      </c>
      <c r="L10" s="99">
        <v>18.752095684106656</v>
      </c>
      <c r="M10" s="99">
        <v>14.950481070648518</v>
      </c>
      <c r="N10" s="99">
        <v>12.006645085355602</v>
      </c>
      <c r="O10" s="99">
        <v>13.472809706480183</v>
      </c>
      <c r="P10" s="99">
        <v>13.62840991677345</v>
      </c>
      <c r="Q10" s="99">
        <v>14.065815532650628</v>
      </c>
      <c r="R10" s="99">
        <v>16.141186569771225</v>
      </c>
      <c r="S10" s="99">
        <v>13.151898581000866</v>
      </c>
      <c r="T10" s="99">
        <v>12.571373453524966</v>
      </c>
      <c r="U10" s="99">
        <v>12.923334182668141</v>
      </c>
      <c r="V10" s="99">
        <v>7.3654355799321154</v>
      </c>
      <c r="W10" s="99">
        <v>10.812419406288628</v>
      </c>
      <c r="X10" s="99">
        <v>12.447206005556977</v>
      </c>
      <c r="Y10" s="99">
        <v>11.060456258575151</v>
      </c>
      <c r="DA10" s="63" t="s">
        <v>3091</v>
      </c>
    </row>
    <row r="11" spans="1:105" ht="12" customHeight="1" x14ac:dyDescent="0.25">
      <c r="A11" s="97" t="s">
        <v>124</v>
      </c>
      <c r="B11" s="99">
        <v>9.3545804616544377</v>
      </c>
      <c r="C11" s="99">
        <v>8.1754368462850042</v>
      </c>
      <c r="D11" s="99">
        <v>8.2383808794623494</v>
      </c>
      <c r="E11" s="99">
        <v>8.7474773051273047</v>
      </c>
      <c r="F11" s="99">
        <v>8.7119254224031177</v>
      </c>
      <c r="G11" s="99">
        <v>9.3758476755376332</v>
      </c>
      <c r="H11" s="99">
        <v>9.792004154122802</v>
      </c>
      <c r="I11" s="99">
        <v>9.1090091513761688</v>
      </c>
      <c r="J11" s="99">
        <v>10.024775347916899</v>
      </c>
      <c r="K11" s="99">
        <v>9.7962991902338068</v>
      </c>
      <c r="L11" s="99">
        <v>7.722994035206149</v>
      </c>
      <c r="M11" s="99">
        <v>9.6161593153527782</v>
      </c>
      <c r="N11" s="99">
        <v>9.4817753991241602</v>
      </c>
      <c r="O11" s="99">
        <v>9.350587924162312</v>
      </c>
      <c r="P11" s="99">
        <v>10.160190921465931</v>
      </c>
      <c r="Q11" s="99">
        <v>8.3005324782287797</v>
      </c>
      <c r="R11" s="99">
        <v>8.7533577905795923</v>
      </c>
      <c r="S11" s="99">
        <v>9.3863562818912651</v>
      </c>
      <c r="T11" s="99">
        <v>8.4980552701088037</v>
      </c>
      <c r="U11" s="99">
        <v>7.9277170088997249</v>
      </c>
      <c r="V11" s="99">
        <v>7.504791324852274</v>
      </c>
      <c r="W11" s="99">
        <v>7.2059787755872247</v>
      </c>
      <c r="X11" s="99">
        <v>6.4447032416747732</v>
      </c>
      <c r="Y11" s="99">
        <v>7.2921866466937475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2.1710343523320783</v>
      </c>
      <c r="C19" s="123">
        <v>2.1162086452188076</v>
      </c>
      <c r="D19" s="123">
        <v>2.1816119326671424</v>
      </c>
      <c r="E19" s="123">
        <v>2.2077546390397105</v>
      </c>
      <c r="F19" s="123">
        <v>2.3158435143995173</v>
      </c>
      <c r="G19" s="123">
        <v>2.3291005343330391</v>
      </c>
      <c r="H19" s="123">
        <v>2.2603063663307892</v>
      </c>
      <c r="I19" s="123">
        <v>1.9136000783857905</v>
      </c>
      <c r="J19" s="123">
        <v>1.7958176630439826</v>
      </c>
      <c r="K19" s="123">
        <v>1.6232603780935644</v>
      </c>
      <c r="L19" s="123">
        <v>1.7549386658737816</v>
      </c>
      <c r="M19" s="123">
        <v>1.7988292033020539</v>
      </c>
      <c r="N19" s="123">
        <v>1.801458102499268</v>
      </c>
      <c r="O19" s="123">
        <v>1.7695032983650487</v>
      </c>
      <c r="P19" s="123">
        <v>1.9275960660595135</v>
      </c>
      <c r="Q19" s="123">
        <v>1.5014493030116083</v>
      </c>
      <c r="R19" s="123">
        <v>1.5350928204010159</v>
      </c>
      <c r="S19" s="123">
        <v>1.6401161267780981</v>
      </c>
      <c r="T19" s="123">
        <v>1.2936625982012644</v>
      </c>
      <c r="U19" s="123">
        <v>1.145167749817128</v>
      </c>
      <c r="V19" s="123">
        <v>1.1427026730809808</v>
      </c>
      <c r="W19" s="123">
        <v>1.0819691860986307</v>
      </c>
      <c r="X19" s="123">
        <v>1.0179416986988905</v>
      </c>
      <c r="Y19" s="123">
        <v>1.8182844038587254</v>
      </c>
      <c r="DA19" s="130" t="s">
        <v>3100</v>
      </c>
    </row>
    <row r="20" spans="1:105" ht="12" customHeight="1" x14ac:dyDescent="0.25">
      <c r="A20" s="97" t="s">
        <v>51</v>
      </c>
      <c r="B20" s="99">
        <v>2.3203859787620749</v>
      </c>
      <c r="C20" s="99">
        <v>5.7811370262095307</v>
      </c>
      <c r="D20" s="99">
        <v>4.3619016392356071</v>
      </c>
      <c r="E20" s="99">
        <v>4.0840254024302078</v>
      </c>
      <c r="F20" s="99">
        <v>4.6277954147297597</v>
      </c>
      <c r="G20" s="99">
        <v>5.4129977835996295</v>
      </c>
      <c r="H20" s="99">
        <v>4.8722629674376643</v>
      </c>
      <c r="I20" s="99">
        <v>5.0933065023259436</v>
      </c>
      <c r="J20" s="99">
        <v>4.9204118526771978</v>
      </c>
      <c r="K20" s="99">
        <v>5.0753800657531194</v>
      </c>
      <c r="L20" s="99">
        <v>8.3975151784444737</v>
      </c>
      <c r="M20" s="99">
        <v>7.4556151185067865</v>
      </c>
      <c r="N20" s="99">
        <v>4.8567419524530191</v>
      </c>
      <c r="O20" s="99">
        <v>4.6677367940243881</v>
      </c>
      <c r="P20" s="99">
        <v>4.6835548985774942</v>
      </c>
      <c r="Q20" s="99">
        <v>4.7455013464742777</v>
      </c>
      <c r="R20" s="99">
        <v>5.2648332040250994</v>
      </c>
      <c r="S20" s="99">
        <v>4.3435602104949282</v>
      </c>
      <c r="T20" s="99">
        <v>3.9073254943345073</v>
      </c>
      <c r="U20" s="99">
        <v>3.2228982129531594</v>
      </c>
      <c r="V20" s="99">
        <v>4.2847834007767096</v>
      </c>
      <c r="W20" s="99">
        <v>5.0235035419731515</v>
      </c>
      <c r="X20" s="99">
        <v>4.0515126881507459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2.6923441318547785</v>
      </c>
      <c r="C21" s="99">
        <v>2.682222728902695</v>
      </c>
      <c r="D21" s="99">
        <v>2.8986999335467862</v>
      </c>
      <c r="E21" s="99">
        <v>3.02991542529946</v>
      </c>
      <c r="F21" s="99">
        <v>3.2550064539488854</v>
      </c>
      <c r="G21" s="99">
        <v>3.3874748071522052</v>
      </c>
      <c r="H21" s="99">
        <v>3.511931238486516</v>
      </c>
      <c r="I21" s="99">
        <v>3.2171608797454354</v>
      </c>
      <c r="J21" s="99">
        <v>3.3251082560350556</v>
      </c>
      <c r="K21" s="99">
        <v>3.0808359201783344</v>
      </c>
      <c r="L21" s="99">
        <v>3.0841494372626239</v>
      </c>
      <c r="M21" s="99">
        <v>3.1924387893921655</v>
      </c>
      <c r="N21" s="99">
        <v>3.1997854789924918</v>
      </c>
      <c r="O21" s="99">
        <v>3.1106120138983937</v>
      </c>
      <c r="P21" s="99">
        <v>3.3571150845861477</v>
      </c>
      <c r="Q21" s="99">
        <v>2.6730724384364648</v>
      </c>
      <c r="R21" s="99">
        <v>2.7660029644589272</v>
      </c>
      <c r="S21" s="99">
        <v>3.1247521694905709</v>
      </c>
      <c r="T21" s="99">
        <v>2.6333411536433342</v>
      </c>
      <c r="U21" s="99">
        <v>2.4480332150290116</v>
      </c>
      <c r="V21" s="99">
        <v>2.5140175183824285</v>
      </c>
      <c r="W21" s="99">
        <v>2.4437315040011045</v>
      </c>
      <c r="X21" s="99">
        <v>2.3226377590959522</v>
      </c>
      <c r="Y21" s="99">
        <v>3.0681639352506895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60.382866945379575</v>
      </c>
      <c r="C24" s="118">
        <f t="shared" si="7"/>
        <v>61.370593627876396</v>
      </c>
      <c r="D24" s="118">
        <f t="shared" si="7"/>
        <v>55.830973097731324</v>
      </c>
      <c r="E24" s="118">
        <f t="shared" si="7"/>
        <v>59.303686521299483</v>
      </c>
      <c r="F24" s="118">
        <f t="shared" si="7"/>
        <v>58.747137260102868</v>
      </c>
      <c r="G24" s="118">
        <f t="shared" si="7"/>
        <v>64.945433247054879</v>
      </c>
      <c r="H24" s="118">
        <f t="shared" si="7"/>
        <v>67.288805560932303</v>
      </c>
      <c r="I24" s="118">
        <f t="shared" si="7"/>
        <v>59.208571436013209</v>
      </c>
      <c r="J24" s="118">
        <f t="shared" si="7"/>
        <v>62.193346404416637</v>
      </c>
      <c r="K24" s="118">
        <f t="shared" si="7"/>
        <v>60.757169157064148</v>
      </c>
      <c r="L24" s="118">
        <f t="shared" si="7"/>
        <v>53.468077335211042</v>
      </c>
      <c r="M24" s="118">
        <f t="shared" si="7"/>
        <v>54.281364825267651</v>
      </c>
      <c r="N24" s="118">
        <f t="shared" si="7"/>
        <v>53.176188933263745</v>
      </c>
      <c r="O24" s="118">
        <f t="shared" si="7"/>
        <v>52.166506653894537</v>
      </c>
      <c r="P24" s="118">
        <f t="shared" si="7"/>
        <v>56.987938342454619</v>
      </c>
      <c r="Q24" s="118">
        <f t="shared" si="7"/>
        <v>43.785346166639442</v>
      </c>
      <c r="R24" s="118">
        <f t="shared" ref="R24:V24" si="8">R25+R28+R30+R39</f>
        <v>44.356339742980374</v>
      </c>
      <c r="S24" s="118">
        <f t="shared" si="8"/>
        <v>48.375684894481381</v>
      </c>
      <c r="T24" s="118">
        <f t="shared" si="8"/>
        <v>44.180726433825477</v>
      </c>
      <c r="U24" s="118">
        <f t="shared" si="8"/>
        <v>41.38540847268856</v>
      </c>
      <c r="V24" s="118">
        <f t="shared" si="8"/>
        <v>41.905633147052981</v>
      </c>
      <c r="W24" s="118">
        <f t="shared" ref="W24:Y24" si="9">W25+W28+W30+W39</f>
        <v>38.707633995010845</v>
      </c>
      <c r="X24" s="118">
        <f t="shared" si="9"/>
        <v>34.725028653941465</v>
      </c>
      <c r="Y24" s="118">
        <f t="shared" si="9"/>
        <v>43.325911835990844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57.221954898042476</v>
      </c>
      <c r="C25" s="123">
        <f t="shared" si="10"/>
        <v>58.459382661802856</v>
      </c>
      <c r="D25" s="123">
        <f t="shared" si="10"/>
        <v>52.967857272096076</v>
      </c>
      <c r="E25" s="123">
        <f t="shared" si="10"/>
        <v>56.477007146696678</v>
      </c>
      <c r="F25" s="123">
        <f t="shared" si="10"/>
        <v>55.907793209533658</v>
      </c>
      <c r="G25" s="123">
        <f t="shared" si="10"/>
        <v>62.15626866544671</v>
      </c>
      <c r="H25" s="123">
        <f t="shared" si="10"/>
        <v>64.63884133277422</v>
      </c>
      <c r="I25" s="123">
        <f t="shared" si="10"/>
        <v>56.974589209236854</v>
      </c>
      <c r="J25" s="123">
        <f t="shared" si="10"/>
        <v>59.971967800092884</v>
      </c>
      <c r="K25" s="123">
        <f t="shared" si="10"/>
        <v>58.778382745124169</v>
      </c>
      <c r="L25" s="123">
        <f t="shared" si="10"/>
        <v>51.406905253132756</v>
      </c>
      <c r="M25" s="123">
        <f t="shared" si="10"/>
        <v>52.198606304259158</v>
      </c>
      <c r="N25" s="123">
        <f t="shared" si="10"/>
        <v>51.073368910102381</v>
      </c>
      <c r="O25" s="123">
        <f t="shared" si="10"/>
        <v>50.104712182857469</v>
      </c>
      <c r="P25" s="123">
        <f t="shared" si="10"/>
        <v>54.789466956943869</v>
      </c>
      <c r="Q25" s="123">
        <f t="shared" si="10"/>
        <v>42.081732040507546</v>
      </c>
      <c r="R25" s="123">
        <f t="shared" ref="R25:V25" si="11">SUM(R26:R27)</f>
        <v>42.642335897406028</v>
      </c>
      <c r="S25" s="123">
        <f t="shared" si="11"/>
        <v>46.571655245354059</v>
      </c>
      <c r="T25" s="123">
        <f t="shared" si="11"/>
        <v>42.641349103114166</v>
      </c>
      <c r="U25" s="123">
        <f t="shared" si="11"/>
        <v>40.04329411969087</v>
      </c>
      <c r="V25" s="123">
        <f t="shared" si="11"/>
        <v>40.449877912487182</v>
      </c>
      <c r="W25" s="123">
        <f t="shared" ref="W25:Y25" si="12">SUM(W26:W27)</f>
        <v>37.240744504476091</v>
      </c>
      <c r="X25" s="123">
        <f t="shared" si="12"/>
        <v>33.210529435687363</v>
      </c>
      <c r="Y25" s="123">
        <f t="shared" si="12"/>
        <v>40.992852477853233</v>
      </c>
      <c r="DA25" s="130" t="s">
        <v>3105</v>
      </c>
    </row>
    <row r="26" spans="1:105" ht="12" customHeight="1" x14ac:dyDescent="0.25">
      <c r="A26" s="97" t="s">
        <v>74</v>
      </c>
      <c r="B26" s="99">
        <v>57.221954898042476</v>
      </c>
      <c r="C26" s="99">
        <v>58.459382661802856</v>
      </c>
      <c r="D26" s="99">
        <v>52.967857272096076</v>
      </c>
      <c r="E26" s="99">
        <v>56.477007146696678</v>
      </c>
      <c r="F26" s="99">
        <v>55.907793209533658</v>
      </c>
      <c r="G26" s="99">
        <v>62.15626866544671</v>
      </c>
      <c r="H26" s="99">
        <v>64.63884133277422</v>
      </c>
      <c r="I26" s="99">
        <v>56.974589209236854</v>
      </c>
      <c r="J26" s="99">
        <v>59.971967800092884</v>
      </c>
      <c r="K26" s="99">
        <v>58.778382745124169</v>
      </c>
      <c r="L26" s="99">
        <v>51.406905253132756</v>
      </c>
      <c r="M26" s="99">
        <v>52.198606304259158</v>
      </c>
      <c r="N26" s="99">
        <v>51.073368910102381</v>
      </c>
      <c r="O26" s="99">
        <v>50.104712182857469</v>
      </c>
      <c r="P26" s="99">
        <v>54.789466956943869</v>
      </c>
      <c r="Q26" s="99">
        <v>42.081732040507546</v>
      </c>
      <c r="R26" s="99">
        <v>42.642335897406028</v>
      </c>
      <c r="S26" s="99">
        <v>46.571655245354059</v>
      </c>
      <c r="T26" s="99">
        <v>42.641349103114166</v>
      </c>
      <c r="U26" s="99">
        <v>40.04329411969087</v>
      </c>
      <c r="V26" s="99">
        <v>40.449877912487182</v>
      </c>
      <c r="W26" s="99">
        <v>37.240744504476091</v>
      </c>
      <c r="X26" s="99">
        <v>33.210529435687363</v>
      </c>
      <c r="Y26" s="99">
        <v>40.992852477853233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0.99010037836781861</v>
      </c>
      <c r="C30" s="123">
        <v>0.81585044474454615</v>
      </c>
      <c r="D30" s="123">
        <v>0.71345629733181726</v>
      </c>
      <c r="E30" s="123">
        <v>0.66110712752602319</v>
      </c>
      <c r="F30" s="123">
        <v>0.56597144436082114</v>
      </c>
      <c r="G30" s="123">
        <v>0.49758951697512854</v>
      </c>
      <c r="H30" s="123">
        <v>0.40550747761578504</v>
      </c>
      <c r="I30" s="123">
        <v>0.30697655703724447</v>
      </c>
      <c r="J30" s="123">
        <v>0.31734018963650712</v>
      </c>
      <c r="K30" s="123">
        <v>0.25593772184965219</v>
      </c>
      <c r="L30" s="123">
        <v>0.22948845050439509</v>
      </c>
      <c r="M30" s="123">
        <v>0.21442251930403777</v>
      </c>
      <c r="N30" s="123">
        <v>0.21417282501512805</v>
      </c>
      <c r="O30" s="123">
        <v>0.22047448956015528</v>
      </c>
      <c r="P30" s="123">
        <v>0.2333825064184312</v>
      </c>
      <c r="Q30" s="123">
        <v>0.18662769621996003</v>
      </c>
      <c r="R30" s="123">
        <v>0.1899816360208913</v>
      </c>
      <c r="S30" s="123">
        <v>0.1729278869597545</v>
      </c>
      <c r="T30" s="123">
        <v>0.18976042298727736</v>
      </c>
      <c r="U30" s="123">
        <v>0.17285635850009917</v>
      </c>
      <c r="V30" s="123">
        <v>0.157457894658252</v>
      </c>
      <c r="W30" s="123">
        <v>0.15529015606143393</v>
      </c>
      <c r="X30" s="123">
        <v>0.17342765254635376</v>
      </c>
      <c r="Y30" s="123">
        <v>0.29696917950775309</v>
      </c>
      <c r="DA30" s="130" t="s">
        <v>3110</v>
      </c>
    </row>
    <row r="31" spans="1:105" ht="12" customHeight="1" x14ac:dyDescent="0.25">
      <c r="A31" s="97" t="s">
        <v>141</v>
      </c>
      <c r="B31" s="99">
        <v>9.3545804616544377</v>
      </c>
      <c r="C31" s="99">
        <v>8.1585044474454609</v>
      </c>
      <c r="D31" s="99">
        <v>8.2109334565760008</v>
      </c>
      <c r="E31" s="99">
        <v>8.6957624173922934</v>
      </c>
      <c r="F31" s="99">
        <v>8.6387424336934657</v>
      </c>
      <c r="G31" s="99">
        <v>9.2945966378373068</v>
      </c>
      <c r="H31" s="99">
        <v>9.7625925236000253</v>
      </c>
      <c r="I31" s="99">
        <v>9.1597843632081002</v>
      </c>
      <c r="J31" s="99">
        <v>10.090242696405236</v>
      </c>
      <c r="K31" s="99">
        <v>9.8663991773040909</v>
      </c>
      <c r="L31" s="99">
        <v>7.8135353386020236</v>
      </c>
      <c r="M31" s="99">
        <v>9.7043482123730662</v>
      </c>
      <c r="N31" s="99">
        <v>9.5574623163000894</v>
      </c>
      <c r="O31" s="99">
        <v>9.1276438677904288</v>
      </c>
      <c r="P31" s="99">
        <v>9.9530774796095649</v>
      </c>
      <c r="Q31" s="99">
        <v>8.2003078642103642</v>
      </c>
      <c r="R31" s="99">
        <v>8.7207699373460752</v>
      </c>
      <c r="S31" s="99">
        <v>9.1582608933885989</v>
      </c>
      <c r="T31" s="99">
        <v>7.7612013001796436</v>
      </c>
      <c r="U31" s="99">
        <v>7.0692290062454353</v>
      </c>
      <c r="V31" s="99">
        <v>7.1730818677648127</v>
      </c>
      <c r="W31" s="99">
        <v>6.5504211284095772</v>
      </c>
      <c r="X31" s="99">
        <v>5.8434500888577556</v>
      </c>
      <c r="Y31" s="99">
        <v>7.157290899372251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2.1708116689692791</v>
      </c>
      <c r="C39" s="123">
        <v>2.0953605213289888</v>
      </c>
      <c r="D39" s="123">
        <v>2.1496595283034332</v>
      </c>
      <c r="E39" s="123">
        <v>2.1655722470767786</v>
      </c>
      <c r="F39" s="123">
        <v>2.2733726062083921</v>
      </c>
      <c r="G39" s="123">
        <v>2.2915750646330482</v>
      </c>
      <c r="H39" s="123">
        <v>2.2444567505422941</v>
      </c>
      <c r="I39" s="123">
        <v>1.927005669739112</v>
      </c>
      <c r="J39" s="123">
        <v>1.9040384146872429</v>
      </c>
      <c r="K39" s="123">
        <v>1.722848690090321</v>
      </c>
      <c r="L39" s="123">
        <v>1.8316836315738902</v>
      </c>
      <c r="M39" s="123">
        <v>1.8683360017044572</v>
      </c>
      <c r="N39" s="123">
        <v>1.8886471981462367</v>
      </c>
      <c r="O39" s="123">
        <v>1.8413199814769114</v>
      </c>
      <c r="P39" s="123">
        <v>1.965088879092318</v>
      </c>
      <c r="Q39" s="123">
        <v>1.5169864299119353</v>
      </c>
      <c r="R39" s="123">
        <v>1.5240222095534601</v>
      </c>
      <c r="S39" s="123">
        <v>1.6311017621675663</v>
      </c>
      <c r="T39" s="123">
        <v>1.3496169077240363</v>
      </c>
      <c r="U39" s="123">
        <v>1.1692579944975949</v>
      </c>
      <c r="V39" s="123">
        <v>1.2982973399075524</v>
      </c>
      <c r="W39" s="123">
        <v>1.3115993344733223</v>
      </c>
      <c r="X39" s="123">
        <v>1.3410715657077528</v>
      </c>
      <c r="Y39" s="123">
        <v>2.0360901786298577</v>
      </c>
      <c r="DA39" s="130" t="s">
        <v>3119</v>
      </c>
    </row>
    <row r="40" spans="1:105" ht="12" customHeight="1" x14ac:dyDescent="0.25">
      <c r="A40" s="97" t="s">
        <v>50</v>
      </c>
      <c r="B40" s="99">
        <v>2.6923441318547781</v>
      </c>
      <c r="C40" s="99">
        <v>2.6818447525736251</v>
      </c>
      <c r="D40" s="99">
        <v>2.8977468658443706</v>
      </c>
      <c r="E40" s="99">
        <v>3.0281176778756089</v>
      </c>
      <c r="F40" s="99">
        <v>3.2531036785060494</v>
      </c>
      <c r="G40" s="99">
        <v>3.3860586775921164</v>
      </c>
      <c r="H40" s="99">
        <v>3.5116358257875371</v>
      </c>
      <c r="I40" s="99">
        <v>3.217473365539131</v>
      </c>
      <c r="J40" s="99">
        <v>3.3257720834364153</v>
      </c>
      <c r="K40" s="99">
        <v>3.0819404641754931</v>
      </c>
      <c r="L40" s="99">
        <v>3.0851679542410633</v>
      </c>
      <c r="M40" s="99">
        <v>3.1927836910978726</v>
      </c>
      <c r="N40" s="99">
        <v>3.1992742573580379</v>
      </c>
      <c r="O40" s="99">
        <v>3.109641786899819</v>
      </c>
      <c r="P40" s="99">
        <v>3.3561588629963026</v>
      </c>
      <c r="Q40" s="99">
        <v>2.6726978412786226</v>
      </c>
      <c r="R40" s="99">
        <v>2.7661780665747115</v>
      </c>
      <c r="S40" s="99">
        <v>3.1252948380750469</v>
      </c>
      <c r="T40" s="99">
        <v>2.6285395964720517</v>
      </c>
      <c r="U40" s="99">
        <v>2.4371528672656373</v>
      </c>
      <c r="V40" s="99">
        <v>2.4873920998228809</v>
      </c>
      <c r="W40" s="99">
        <v>2.4054628110498872</v>
      </c>
      <c r="X40" s="99">
        <v>2.2849423684040246</v>
      </c>
      <c r="Y40" s="99">
        <v>3.0477414048576725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77.519880348442442</v>
      </c>
      <c r="C43" s="118">
        <f t="shared" si="14"/>
        <v>87.976857750791268</v>
      </c>
      <c r="D43" s="118">
        <f t="shared" si="14"/>
        <v>91.616445594494621</v>
      </c>
      <c r="E43" s="118">
        <f t="shared" si="14"/>
        <v>81.160209854731775</v>
      </c>
      <c r="F43" s="118">
        <f t="shared" si="14"/>
        <v>77.113948312788466</v>
      </c>
      <c r="G43" s="118">
        <f t="shared" si="14"/>
        <v>89.443707638586716</v>
      </c>
      <c r="H43" s="118">
        <f t="shared" si="14"/>
        <v>89.580991914736941</v>
      </c>
      <c r="I43" s="118">
        <f t="shared" si="14"/>
        <v>71.157313246321138</v>
      </c>
      <c r="J43" s="118">
        <f t="shared" si="14"/>
        <v>50.948370117236074</v>
      </c>
      <c r="K43" s="118">
        <f t="shared" si="14"/>
        <v>94.414582327699776</v>
      </c>
      <c r="L43" s="118">
        <f t="shared" si="14"/>
        <v>88.724257274836646</v>
      </c>
      <c r="M43" s="118">
        <f t="shared" si="14"/>
        <v>79.325494910367894</v>
      </c>
      <c r="N43" s="118">
        <f t="shared" si="14"/>
        <v>77.415963903773346</v>
      </c>
      <c r="O43" s="118">
        <f t="shared" si="14"/>
        <v>74.663055069238794</v>
      </c>
      <c r="P43" s="118">
        <f t="shared" si="14"/>
        <v>71.860889970718503</v>
      </c>
      <c r="Q43" s="118">
        <f t="shared" si="14"/>
        <v>65.530522365625814</v>
      </c>
      <c r="R43" s="118">
        <f t="shared" ref="R43:V43" si="15">R44+R47+R49+R58</f>
        <v>66.631535927592665</v>
      </c>
      <c r="S43" s="118">
        <f t="shared" si="15"/>
        <v>68.000216465735335</v>
      </c>
      <c r="T43" s="118">
        <f t="shared" si="15"/>
        <v>69.174074859142493</v>
      </c>
      <c r="U43" s="118">
        <f t="shared" si="15"/>
        <v>66.313841125456904</v>
      </c>
      <c r="V43" s="118">
        <f t="shared" si="15"/>
        <v>65.099386340428012</v>
      </c>
      <c r="W43" s="118">
        <f t="shared" ref="W43:Y43" si="16">W44+W47+W49+W58</f>
        <v>61.365500241318045</v>
      </c>
      <c r="X43" s="118">
        <f t="shared" si="16"/>
        <v>59.773294833945826</v>
      </c>
      <c r="Y43" s="118">
        <f t="shared" si="16"/>
        <v>56.650962274162964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65.072028551116631</v>
      </c>
      <c r="C44" s="123">
        <f t="shared" si="17"/>
        <v>75.090505953187062</v>
      </c>
      <c r="D44" s="123">
        <f t="shared" si="17"/>
        <v>77.962457631609325</v>
      </c>
      <c r="E44" s="123">
        <f t="shared" si="17"/>
        <v>69.122656848579581</v>
      </c>
      <c r="F44" s="123">
        <f t="shared" si="17"/>
        <v>65.589074918857534</v>
      </c>
      <c r="G44" s="123">
        <f t="shared" si="17"/>
        <v>75.90318723617537</v>
      </c>
      <c r="H44" s="123">
        <f t="shared" si="17"/>
        <v>75.626018962334783</v>
      </c>
      <c r="I44" s="123">
        <f t="shared" si="17"/>
        <v>59.870176354526556</v>
      </c>
      <c r="J44" s="123">
        <f t="shared" si="17"/>
        <v>41.990583867437557</v>
      </c>
      <c r="K44" s="123">
        <f t="shared" si="17"/>
        <v>79.751522994547116</v>
      </c>
      <c r="L44" s="123">
        <f t="shared" si="17"/>
        <v>72.797376687097895</v>
      </c>
      <c r="M44" s="123">
        <f t="shared" si="17"/>
        <v>64.983222294931252</v>
      </c>
      <c r="N44" s="123">
        <f t="shared" si="17"/>
        <v>63.453397424012614</v>
      </c>
      <c r="O44" s="123">
        <f t="shared" si="17"/>
        <v>60.715453459500246</v>
      </c>
      <c r="P44" s="123">
        <f t="shared" si="17"/>
        <v>58.59680984605545</v>
      </c>
      <c r="Q44" s="123">
        <f t="shared" si="17"/>
        <v>52.829993574336342</v>
      </c>
      <c r="R44" s="123">
        <f t="shared" ref="R44:V44" si="18">SUM(R45:R46)</f>
        <v>53.52308869027901</v>
      </c>
      <c r="S44" s="123">
        <f t="shared" si="18"/>
        <v>55.722172591664304</v>
      </c>
      <c r="T44" s="123">
        <f t="shared" si="18"/>
        <v>56.944449542138173</v>
      </c>
      <c r="U44" s="123">
        <f t="shared" si="18"/>
        <v>54.69131599333766</v>
      </c>
      <c r="V44" s="123">
        <f t="shared" si="18"/>
        <v>52.838734054507661</v>
      </c>
      <c r="W44" s="123">
        <f t="shared" ref="W44:Y44" si="19">SUM(W45:W46)</f>
        <v>49.857492202316678</v>
      </c>
      <c r="X44" s="123">
        <f t="shared" si="19"/>
        <v>48.848312698931657</v>
      </c>
      <c r="Y44" s="123">
        <f t="shared" si="19"/>
        <v>45.872744182843469</v>
      </c>
      <c r="DA44" s="130" t="s">
        <v>3123</v>
      </c>
    </row>
    <row r="45" spans="1:105" ht="12" customHeight="1" x14ac:dyDescent="0.25">
      <c r="A45" s="97" t="s">
        <v>211</v>
      </c>
      <c r="B45" s="99">
        <v>65.072028551116631</v>
      </c>
      <c r="C45" s="99">
        <v>75.090505953187062</v>
      </c>
      <c r="D45" s="99">
        <v>77.962457631609325</v>
      </c>
      <c r="E45" s="99">
        <v>69.122656848579581</v>
      </c>
      <c r="F45" s="99">
        <v>65.589074918857534</v>
      </c>
      <c r="G45" s="99">
        <v>75.90318723617537</v>
      </c>
      <c r="H45" s="99">
        <v>75.626018962334783</v>
      </c>
      <c r="I45" s="99">
        <v>59.870176354526556</v>
      </c>
      <c r="J45" s="99">
        <v>41.990583867437557</v>
      </c>
      <c r="K45" s="99">
        <v>79.751522994547116</v>
      </c>
      <c r="L45" s="99">
        <v>72.797376687097895</v>
      </c>
      <c r="M45" s="99">
        <v>64.983222294931252</v>
      </c>
      <c r="N45" s="99">
        <v>63.453397424012614</v>
      </c>
      <c r="O45" s="99">
        <v>60.715453459500246</v>
      </c>
      <c r="P45" s="99">
        <v>58.59680984605545</v>
      </c>
      <c r="Q45" s="99">
        <v>52.829993574336342</v>
      </c>
      <c r="R45" s="99">
        <v>53.52308869027901</v>
      </c>
      <c r="S45" s="99">
        <v>55.722172591664304</v>
      </c>
      <c r="T45" s="99">
        <v>56.944449542138173</v>
      </c>
      <c r="U45" s="99">
        <v>54.69131599333766</v>
      </c>
      <c r="V45" s="99">
        <v>52.838734054507661</v>
      </c>
      <c r="W45" s="99">
        <v>49.857492202316678</v>
      </c>
      <c r="X45" s="99">
        <v>48.848312698931657</v>
      </c>
      <c r="Y45" s="99">
        <v>45.872744182843469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10.277637727981132</v>
      </c>
      <c r="C49" s="123">
        <v>10.80681265636402</v>
      </c>
      <c r="D49" s="123">
        <v>11.491446916839983</v>
      </c>
      <c r="E49" s="123">
        <v>9.8508557714089875</v>
      </c>
      <c r="F49" s="123">
        <v>9.2327596142930979</v>
      </c>
      <c r="G49" s="123">
        <v>11.235619932877903</v>
      </c>
      <c r="H49" s="123">
        <v>11.718327189422642</v>
      </c>
      <c r="I49" s="123">
        <v>9.5353636450718291</v>
      </c>
      <c r="J49" s="123">
        <v>7.4877238154899404</v>
      </c>
      <c r="K49" s="123">
        <v>13.220432091313118</v>
      </c>
      <c r="L49" s="123">
        <v>14.164813182959564</v>
      </c>
      <c r="M49" s="123">
        <v>12.508105451386543</v>
      </c>
      <c r="N49" s="123">
        <v>12.099715952683063</v>
      </c>
      <c r="O49" s="123">
        <v>12.121421014611638</v>
      </c>
      <c r="P49" s="123">
        <v>11.317244511724395</v>
      </c>
      <c r="Q49" s="123">
        <v>11.242079292416895</v>
      </c>
      <c r="R49" s="123">
        <v>11.670404401210043</v>
      </c>
      <c r="S49" s="123">
        <v>10.793200089228298</v>
      </c>
      <c r="T49" s="123">
        <v>10.966632397536134</v>
      </c>
      <c r="U49" s="123">
        <v>10.490103405508853</v>
      </c>
      <c r="V49" s="123">
        <v>11.044082476516978</v>
      </c>
      <c r="W49" s="123">
        <v>10.283748486107653</v>
      </c>
      <c r="X49" s="123">
        <v>9.6702265447568418</v>
      </c>
      <c r="Y49" s="123">
        <v>8.8712854298605937</v>
      </c>
      <c r="DA49" s="130" t="s">
        <v>3128</v>
      </c>
    </row>
    <row r="50" spans="1:105" ht="12" customHeight="1" x14ac:dyDescent="0.25">
      <c r="A50" s="97" t="s">
        <v>138</v>
      </c>
      <c r="B50" s="99">
        <v>10.648509291702704</v>
      </c>
      <c r="C50" s="99">
        <v>11.195236433948988</v>
      </c>
      <c r="D50" s="99">
        <v>11.899125743158033</v>
      </c>
      <c r="E50" s="99">
        <v>10.194916579915112</v>
      </c>
      <c r="F50" s="99">
        <v>9.5537246416232211</v>
      </c>
      <c r="G50" s="99">
        <v>11.621484294989617</v>
      </c>
      <c r="H50" s="99">
        <v>12.117929139616082</v>
      </c>
      <c r="I50" s="99">
        <v>9.8556354010895078</v>
      </c>
      <c r="J50" s="99">
        <v>8.233597723303907</v>
      </c>
      <c r="K50" s="99">
        <v>13.682728355477787</v>
      </c>
      <c r="L50" s="99">
        <v>14.670574796239332</v>
      </c>
      <c r="M50" s="99">
        <v>12.934463435874951</v>
      </c>
      <c r="N50" s="99">
        <v>12.501868499674465</v>
      </c>
      <c r="O50" s="99">
        <v>12.513126403073615</v>
      </c>
      <c r="P50" s="99">
        <v>11.682500157010685</v>
      </c>
      <c r="Q50" s="99">
        <v>11.600172267012981</v>
      </c>
      <c r="R50" s="99">
        <v>12.038510454699958</v>
      </c>
      <c r="S50" s="99">
        <v>11.127592231083774</v>
      </c>
      <c r="T50" s="99">
        <v>11.296561706578501</v>
      </c>
      <c r="U50" s="99">
        <v>11.015229646787441</v>
      </c>
      <c r="V50" s="99">
        <v>11.589196961092568</v>
      </c>
      <c r="W50" s="99">
        <v>10.639584742080464</v>
      </c>
      <c r="X50" s="99">
        <v>9.9138712844589296</v>
      </c>
      <c r="Y50" s="99">
        <v>9.0804611365656118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2.1702140693446834</v>
      </c>
      <c r="C58" s="123">
        <v>2.0795391412401871</v>
      </c>
      <c r="D58" s="123">
        <v>2.1625410460453014</v>
      </c>
      <c r="E58" s="123">
        <v>2.1866972347432108</v>
      </c>
      <c r="F58" s="123">
        <v>2.2921137796378277</v>
      </c>
      <c r="G58" s="123">
        <v>2.3049004695334361</v>
      </c>
      <c r="H58" s="123">
        <v>2.2366457629795171</v>
      </c>
      <c r="I58" s="123">
        <v>1.7517732467227536</v>
      </c>
      <c r="J58" s="123">
        <v>1.4700624343085731</v>
      </c>
      <c r="K58" s="123">
        <v>1.4426272418395405</v>
      </c>
      <c r="L58" s="123">
        <v>1.7620674047791867</v>
      </c>
      <c r="M58" s="123">
        <v>1.8341671640501036</v>
      </c>
      <c r="N58" s="123">
        <v>1.8628505270776665</v>
      </c>
      <c r="O58" s="123">
        <v>1.8261805951269166</v>
      </c>
      <c r="P58" s="123">
        <v>1.9468356129386504</v>
      </c>
      <c r="Q58" s="123">
        <v>1.4584494988725827</v>
      </c>
      <c r="R58" s="123">
        <v>1.4380428361036266</v>
      </c>
      <c r="S58" s="123">
        <v>1.4848437848427352</v>
      </c>
      <c r="T58" s="123">
        <v>1.262992919468191</v>
      </c>
      <c r="U58" s="123">
        <v>1.1324217266103827</v>
      </c>
      <c r="V58" s="123">
        <v>1.2165698094033786</v>
      </c>
      <c r="W58" s="123">
        <v>1.2242595528937146</v>
      </c>
      <c r="X58" s="123">
        <v>1.2547555902573229</v>
      </c>
      <c r="Y58" s="123">
        <v>1.9069326614589002</v>
      </c>
      <c r="DA58" s="130" t="s">
        <v>3137</v>
      </c>
    </row>
    <row r="59" spans="1:105" ht="12" customHeight="1" x14ac:dyDescent="0.25">
      <c r="A59" s="97" t="s">
        <v>50</v>
      </c>
      <c r="B59" s="99">
        <v>2.6923441318547785</v>
      </c>
      <c r="C59" s="99">
        <v>2.681075811320599</v>
      </c>
      <c r="D59" s="99">
        <v>2.8978670545284237</v>
      </c>
      <c r="E59" s="99">
        <v>3.0287013423742173</v>
      </c>
      <c r="F59" s="99">
        <v>3.2524966482011632</v>
      </c>
      <c r="G59" s="99">
        <v>3.3840058687767476</v>
      </c>
      <c r="H59" s="99">
        <v>3.5097688363443127</v>
      </c>
      <c r="I59" s="99">
        <v>3.2158946647429159</v>
      </c>
      <c r="J59" s="99">
        <v>3.3230429881107852</v>
      </c>
      <c r="K59" s="99">
        <v>3.0773876829308482</v>
      </c>
      <c r="L59" s="99">
        <v>3.0809625876122468</v>
      </c>
      <c r="M59" s="99">
        <v>3.1902025327000554</v>
      </c>
      <c r="N59" s="99">
        <v>3.1988813305520316</v>
      </c>
      <c r="O59" s="99">
        <v>3.1104808659850409</v>
      </c>
      <c r="P59" s="99">
        <v>3.3569733558896857</v>
      </c>
      <c r="Q59" s="99">
        <v>2.6728344632858265</v>
      </c>
      <c r="R59" s="99">
        <v>2.7643251344414792</v>
      </c>
      <c r="S59" s="99">
        <v>3.1175263066269512</v>
      </c>
      <c r="T59" s="99">
        <v>2.618559033100301</v>
      </c>
      <c r="U59" s="99">
        <v>2.4313315698145943</v>
      </c>
      <c r="V59" s="99">
        <v>2.495165005409016</v>
      </c>
      <c r="W59" s="99">
        <v>2.4175344761447426</v>
      </c>
      <c r="X59" s="99">
        <v>2.295619777944423</v>
      </c>
      <c r="Y59" s="99">
        <v>3.0571562525892175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56.654889503508798</v>
      </c>
      <c r="C62" s="118">
        <f t="shared" si="21"/>
        <v>61.378731996810536</v>
      </c>
      <c r="D62" s="118">
        <f t="shared" si="21"/>
        <v>61.735116140629962</v>
      </c>
      <c r="E62" s="118">
        <f t="shared" si="21"/>
        <v>63.519018263412889</v>
      </c>
      <c r="F62" s="118">
        <f t="shared" si="21"/>
        <v>63.329007646946494</v>
      </c>
      <c r="G62" s="118">
        <f t="shared" si="21"/>
        <v>63.315385459970479</v>
      </c>
      <c r="H62" s="118">
        <f t="shared" si="21"/>
        <v>62.179407664105</v>
      </c>
      <c r="I62" s="118">
        <f t="shared" si="21"/>
        <v>63.845011530906568</v>
      </c>
      <c r="J62" s="118">
        <f t="shared" si="21"/>
        <v>63.20573322705706</v>
      </c>
      <c r="K62" s="118">
        <f t="shared" si="21"/>
        <v>56.576356132220099</v>
      </c>
      <c r="L62" s="118">
        <f t="shared" si="21"/>
        <v>67.721076524915318</v>
      </c>
      <c r="M62" s="118">
        <f t="shared" si="21"/>
        <v>57.778960693419265</v>
      </c>
      <c r="N62" s="118">
        <f t="shared" si="21"/>
        <v>57.174407311727684</v>
      </c>
      <c r="O62" s="118">
        <f t="shared" si="21"/>
        <v>53.942405389567831</v>
      </c>
      <c r="P62" s="118">
        <f t="shared" si="21"/>
        <v>51.605171392969822</v>
      </c>
      <c r="Q62" s="118">
        <f t="shared" si="21"/>
        <v>46.984776582588339</v>
      </c>
      <c r="R62" s="118">
        <f t="shared" ref="R62:V62" si="22">R63+R66+R68+R77</f>
        <v>48.054974404456992</v>
      </c>
      <c r="S62" s="118">
        <f t="shared" si="22"/>
        <v>47.789249066574079</v>
      </c>
      <c r="T62" s="118">
        <f t="shared" si="22"/>
        <v>48.872953870232806</v>
      </c>
      <c r="U62" s="118">
        <f t="shared" si="22"/>
        <v>44.431689603439942</v>
      </c>
      <c r="V62" s="118">
        <f t="shared" si="22"/>
        <v>43.004047940729698</v>
      </c>
      <c r="W62" s="118">
        <f t="shared" ref="W62:Y62" si="23">W63+W66+W68+W77</f>
        <v>45.942484448463922</v>
      </c>
      <c r="X62" s="118">
        <f t="shared" si="23"/>
        <v>42.654557267679664</v>
      </c>
      <c r="Y62" s="118">
        <f t="shared" si="23"/>
        <v>36.654490871875979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46.608372067402655</v>
      </c>
      <c r="C63" s="123">
        <f t="shared" si="24"/>
        <v>51.353574755867697</v>
      </c>
      <c r="D63" s="123">
        <f t="shared" si="24"/>
        <v>51.316616628804674</v>
      </c>
      <c r="E63" s="123">
        <f t="shared" si="24"/>
        <v>52.995721572199045</v>
      </c>
      <c r="F63" s="123">
        <f t="shared" si="24"/>
        <v>52.760208531866439</v>
      </c>
      <c r="G63" s="123">
        <f t="shared" si="24"/>
        <v>52.589387814014394</v>
      </c>
      <c r="H63" s="123">
        <f t="shared" si="24"/>
        <v>51.322682126850644</v>
      </c>
      <c r="I63" s="123">
        <f t="shared" si="24"/>
        <v>52.712864130210292</v>
      </c>
      <c r="J63" s="123">
        <f t="shared" si="24"/>
        <v>51.343134392853706</v>
      </c>
      <c r="K63" s="123">
        <f t="shared" si="24"/>
        <v>46.631929099080722</v>
      </c>
      <c r="L63" s="123">
        <f t="shared" si="24"/>
        <v>54.18162607390925</v>
      </c>
      <c r="M63" s="123">
        <f t="shared" si="24"/>
        <v>46.519604252508621</v>
      </c>
      <c r="N63" s="123">
        <f t="shared" si="24"/>
        <v>46.178212418875916</v>
      </c>
      <c r="O63" s="123">
        <f t="shared" si="24"/>
        <v>43.19518153068541</v>
      </c>
      <c r="P63" s="123">
        <f t="shared" si="24"/>
        <v>41.454272441089714</v>
      </c>
      <c r="Q63" s="123">
        <f t="shared" si="24"/>
        <v>37.126610871893249</v>
      </c>
      <c r="R63" s="123">
        <f t="shared" ref="R63:V63" si="25">SUM(R64:R65)</f>
        <v>37.783068973433544</v>
      </c>
      <c r="S63" s="123">
        <f t="shared" si="25"/>
        <v>38.364954672266478</v>
      </c>
      <c r="T63" s="123">
        <f t="shared" si="25"/>
        <v>39.243779563779313</v>
      </c>
      <c r="U63" s="123">
        <f t="shared" si="25"/>
        <v>35.689301709941589</v>
      </c>
      <c r="V63" s="123">
        <f t="shared" si="25"/>
        <v>33.840877369476935</v>
      </c>
      <c r="W63" s="123">
        <f t="shared" ref="W63:Y63" si="26">SUM(W64:W65)</f>
        <v>36.227344805010851</v>
      </c>
      <c r="X63" s="123">
        <f t="shared" si="26"/>
        <v>33.660153625205382</v>
      </c>
      <c r="Y63" s="123">
        <f t="shared" si="26"/>
        <v>28.691762298447493</v>
      </c>
      <c r="DA63" s="130" t="s">
        <v>3141</v>
      </c>
    </row>
    <row r="64" spans="1:105" ht="12" customHeight="1" x14ac:dyDescent="0.25">
      <c r="A64" s="97" t="s">
        <v>212</v>
      </c>
      <c r="B64" s="99">
        <v>46.608372067402655</v>
      </c>
      <c r="C64" s="99">
        <v>51.353574755867697</v>
      </c>
      <c r="D64" s="99">
        <v>51.316616628804674</v>
      </c>
      <c r="E64" s="99">
        <v>52.995721572199045</v>
      </c>
      <c r="F64" s="99">
        <v>52.760208531866439</v>
      </c>
      <c r="G64" s="99">
        <v>52.589387814014394</v>
      </c>
      <c r="H64" s="99">
        <v>51.322682126850644</v>
      </c>
      <c r="I64" s="99">
        <v>52.712864130210292</v>
      </c>
      <c r="J64" s="99">
        <v>51.343134392853706</v>
      </c>
      <c r="K64" s="99">
        <v>46.631929099080722</v>
      </c>
      <c r="L64" s="99">
        <v>54.18162607390925</v>
      </c>
      <c r="M64" s="99">
        <v>46.519604252508621</v>
      </c>
      <c r="N64" s="99">
        <v>46.178212418875916</v>
      </c>
      <c r="O64" s="99">
        <v>43.19518153068541</v>
      </c>
      <c r="P64" s="99">
        <v>41.454272441089714</v>
      </c>
      <c r="Q64" s="99">
        <v>37.126610871893249</v>
      </c>
      <c r="R64" s="99">
        <v>37.783068973433544</v>
      </c>
      <c r="S64" s="99">
        <v>38.364954672266478</v>
      </c>
      <c r="T64" s="99">
        <v>39.243779563779313</v>
      </c>
      <c r="U64" s="99">
        <v>35.689301709941589</v>
      </c>
      <c r="V64" s="99">
        <v>33.840877369476935</v>
      </c>
      <c r="W64" s="99">
        <v>36.227344805010851</v>
      </c>
      <c r="X64" s="99">
        <v>33.660153625205382</v>
      </c>
      <c r="Y64" s="99">
        <v>28.691762298447493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7.8141256903349428</v>
      </c>
      <c r="C68" s="123">
        <v>7.7905397436716255</v>
      </c>
      <c r="D68" s="123">
        <v>7.9392071030047715</v>
      </c>
      <c r="E68" s="123">
        <v>7.8869567687470834</v>
      </c>
      <c r="F68" s="123">
        <v>7.6742878628066657</v>
      </c>
      <c r="G68" s="123">
        <v>7.9261923134668093</v>
      </c>
      <c r="H68" s="123">
        <v>7.9916126202981506</v>
      </c>
      <c r="I68" s="123">
        <v>8.3124910024050678</v>
      </c>
      <c r="J68" s="123">
        <v>8.8957055448066651</v>
      </c>
      <c r="K68" s="123">
        <v>7.4273232915286229</v>
      </c>
      <c r="L68" s="123">
        <v>10.176320676301463</v>
      </c>
      <c r="M68" s="123">
        <v>8.4838528454560898</v>
      </c>
      <c r="N68" s="123">
        <v>8.3262691837342562</v>
      </c>
      <c r="O68" s="123">
        <v>8.1427909723306264</v>
      </c>
      <c r="P68" s="123">
        <v>7.5766403011923318</v>
      </c>
      <c r="Q68" s="123">
        <v>7.4967199068358097</v>
      </c>
      <c r="R68" s="123">
        <v>7.8563179656747675</v>
      </c>
      <c r="S68" s="123">
        <v>7.1462813485231997</v>
      </c>
      <c r="T68" s="123">
        <v>7.3363502181255225</v>
      </c>
      <c r="U68" s="123">
        <v>6.6756499220964987</v>
      </c>
      <c r="V68" s="123">
        <v>6.9590898295071284</v>
      </c>
      <c r="W68" s="123">
        <v>7.4839037625822167</v>
      </c>
      <c r="X68" s="123">
        <v>6.8105272687408078</v>
      </c>
      <c r="Y68" s="123">
        <v>5.7685727754836273</v>
      </c>
      <c r="DA68" s="130" t="s">
        <v>3146</v>
      </c>
    </row>
    <row r="69" spans="1:105" ht="12" customHeight="1" x14ac:dyDescent="0.25">
      <c r="A69" s="97" t="s">
        <v>134</v>
      </c>
      <c r="B69" s="99">
        <v>8.1233155460342736</v>
      </c>
      <c r="C69" s="99">
        <v>8.0996561266848097</v>
      </c>
      <c r="D69" s="99">
        <v>8.2554329527571149</v>
      </c>
      <c r="E69" s="99">
        <v>8.2020788575441657</v>
      </c>
      <c r="F69" s="99">
        <v>7.9816630762956047</v>
      </c>
      <c r="G69" s="99">
        <v>8.245042961487929</v>
      </c>
      <c r="H69" s="99">
        <v>8.3152578781524173</v>
      </c>
      <c r="I69" s="99">
        <v>8.6512220554759196</v>
      </c>
      <c r="J69" s="99">
        <v>9.252369194968681</v>
      </c>
      <c r="K69" s="99">
        <v>7.715878987611938</v>
      </c>
      <c r="L69" s="99">
        <v>10.247309843135881</v>
      </c>
      <c r="M69" s="99">
        <v>8.6933882522909034</v>
      </c>
      <c r="N69" s="99">
        <v>8.6735162677793927</v>
      </c>
      <c r="O69" s="99">
        <v>8.4900265860331992</v>
      </c>
      <c r="P69" s="99">
        <v>7.8927184512512154</v>
      </c>
      <c r="Q69" s="99">
        <v>7.8011837316136914</v>
      </c>
      <c r="R69" s="99">
        <v>8.1622051258204369</v>
      </c>
      <c r="S69" s="99">
        <v>7.4114870434095232</v>
      </c>
      <c r="T69" s="99">
        <v>7.5980700112581747</v>
      </c>
      <c r="U69" s="99">
        <v>6.907754569659283</v>
      </c>
      <c r="V69" s="99">
        <v>7.1905793389946906</v>
      </c>
      <c r="W69" s="99">
        <v>7.7161737331746174</v>
      </c>
      <c r="X69" s="99">
        <v>6.9935746796179563</v>
      </c>
      <c r="Y69" s="99">
        <v>5.9076358839514178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2.2323917457712033</v>
      </c>
      <c r="C77" s="123">
        <v>2.2346174972712163</v>
      </c>
      <c r="D77" s="123">
        <v>2.4792924088205175</v>
      </c>
      <c r="E77" s="123">
        <v>2.6363399224667616</v>
      </c>
      <c r="F77" s="123">
        <v>2.8945112522733876</v>
      </c>
      <c r="G77" s="123">
        <v>2.7998053324892771</v>
      </c>
      <c r="H77" s="123">
        <v>2.865112916956206</v>
      </c>
      <c r="I77" s="123">
        <v>2.8196563982912095</v>
      </c>
      <c r="J77" s="123">
        <v>2.9668932893966899</v>
      </c>
      <c r="K77" s="123">
        <v>2.5171037416107538</v>
      </c>
      <c r="L77" s="123">
        <v>3.3631297747046056</v>
      </c>
      <c r="M77" s="123">
        <v>2.7755035954545502</v>
      </c>
      <c r="N77" s="123">
        <v>2.6699257091175164</v>
      </c>
      <c r="O77" s="123">
        <v>2.6044328865517961</v>
      </c>
      <c r="P77" s="123">
        <v>2.5742586506877734</v>
      </c>
      <c r="Q77" s="123">
        <v>2.3614458038592843</v>
      </c>
      <c r="R77" s="123">
        <v>2.4155874653486782</v>
      </c>
      <c r="S77" s="123">
        <v>2.2780130457843972</v>
      </c>
      <c r="T77" s="123">
        <v>2.2928240883279685</v>
      </c>
      <c r="U77" s="123">
        <v>2.0667379714018561</v>
      </c>
      <c r="V77" s="123">
        <v>2.2040807417456367</v>
      </c>
      <c r="W77" s="123">
        <v>2.2312358808708543</v>
      </c>
      <c r="X77" s="123">
        <v>2.183876373733475</v>
      </c>
      <c r="Y77" s="123">
        <v>2.1941557979448554</v>
      </c>
      <c r="DA77" s="130" t="s">
        <v>3155</v>
      </c>
    </row>
    <row r="78" spans="1:105" ht="12" customHeight="1" x14ac:dyDescent="0.25">
      <c r="A78" s="97" t="s">
        <v>189</v>
      </c>
      <c r="B78" s="99">
        <v>2.3300084627907283</v>
      </c>
      <c r="C78" s="99">
        <v>2.3290846399247087</v>
      </c>
      <c r="D78" s="99">
        <v>2.5846471651104834</v>
      </c>
      <c r="E78" s="99">
        <v>2.7495501917197167</v>
      </c>
      <c r="F78" s="99">
        <v>3.0212535640067983</v>
      </c>
      <c r="G78" s="99">
        <v>2.9242514055956246</v>
      </c>
      <c r="H78" s="99">
        <v>2.9946722217315789</v>
      </c>
      <c r="I78" s="99">
        <v>2.9492356668756954</v>
      </c>
      <c r="J78" s="99">
        <v>3.1009177045419296</v>
      </c>
      <c r="K78" s="99">
        <v>2.6268488792207214</v>
      </c>
      <c r="L78" s="99">
        <v>3.452924263003978</v>
      </c>
      <c r="M78" s="99">
        <v>2.8605368694380284</v>
      </c>
      <c r="N78" s="99">
        <v>2.8002876783360482</v>
      </c>
      <c r="O78" s="99">
        <v>2.7371253999133702</v>
      </c>
      <c r="P78" s="99">
        <v>2.7033155768673103</v>
      </c>
      <c r="Q78" s="99">
        <v>2.4770789309939523</v>
      </c>
      <c r="R78" s="99">
        <v>2.5294043528217411</v>
      </c>
      <c r="S78" s="99">
        <v>2.3804818363643272</v>
      </c>
      <c r="T78" s="99">
        <v>2.3913388918399616</v>
      </c>
      <c r="U78" s="99">
        <v>2.1256649840682562</v>
      </c>
      <c r="V78" s="99">
        <v>2.2938766238167552</v>
      </c>
      <c r="W78" s="99">
        <v>2.3271683801425422</v>
      </c>
      <c r="X78" s="99">
        <v>2.2906753915414715</v>
      </c>
      <c r="Y78" s="99">
        <v>2.3243280315814649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9.5459029329952733E-2</v>
      </c>
      <c r="C81" s="118">
        <f t="shared" si="28"/>
        <v>0.10041639632579133</v>
      </c>
      <c r="D81" s="118">
        <f t="shared" si="28"/>
        <v>0.1123826306815195</v>
      </c>
      <c r="E81" s="118">
        <f t="shared" si="28"/>
        <v>0.13614603200793696</v>
      </c>
      <c r="F81" s="118">
        <f t="shared" si="28"/>
        <v>0.21721350562884967</v>
      </c>
      <c r="G81" s="118">
        <f t="shared" si="28"/>
        <v>0.33162985522787564</v>
      </c>
      <c r="H81" s="118">
        <f t="shared" si="28"/>
        <v>0.45956818599553578</v>
      </c>
      <c r="I81" s="118">
        <f t="shared" si="28"/>
        <v>0.44444053812690776</v>
      </c>
      <c r="J81" s="118">
        <f t="shared" si="28"/>
        <v>0.43267668001774984</v>
      </c>
      <c r="K81" s="118">
        <f t="shared" si="28"/>
        <v>0.36747115505026934</v>
      </c>
      <c r="L81" s="118">
        <f t="shared" si="28"/>
        <v>0.33353823012688466</v>
      </c>
      <c r="M81" s="118">
        <f t="shared" si="28"/>
        <v>0.27067135009698462</v>
      </c>
      <c r="N81" s="118">
        <f t="shared" si="28"/>
        <v>0.26874732768607645</v>
      </c>
      <c r="O81" s="118">
        <f t="shared" si="28"/>
        <v>0.30183749774921803</v>
      </c>
      <c r="P81" s="118">
        <f t="shared" si="28"/>
        <v>0.34841510639716133</v>
      </c>
      <c r="Q81" s="118">
        <f t="shared" si="28"/>
        <v>0.29694603275301013</v>
      </c>
      <c r="R81" s="118">
        <f t="shared" ref="R81:V81" si="29">R82+R85+R87+R100</f>
        <v>0.28784337563991136</v>
      </c>
      <c r="S81" s="118">
        <f t="shared" si="29"/>
        <v>0.20317877812003476</v>
      </c>
      <c r="T81" s="118">
        <f t="shared" si="29"/>
        <v>0.1563960663981932</v>
      </c>
      <c r="U81" s="118">
        <f t="shared" si="29"/>
        <v>0.14713311934526838</v>
      </c>
      <c r="V81" s="118">
        <f t="shared" si="29"/>
        <v>0.15930789293177913</v>
      </c>
      <c r="W81" s="118">
        <f t="shared" ref="W81:Y81" si="30">W82+W85+W87+W100</f>
        <v>0.19383820200297333</v>
      </c>
      <c r="X81" s="118">
        <f t="shared" si="30"/>
        <v>0.27102872574971093</v>
      </c>
      <c r="Y81" s="118">
        <f t="shared" si="30"/>
        <v>0.58100769033969191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7.260472257249255E-2</v>
      </c>
      <c r="C87" s="123">
        <v>6.8914513260134952E-2</v>
      </c>
      <c r="D87" s="123">
        <v>6.82264406680754E-2</v>
      </c>
      <c r="E87" s="123">
        <v>7.383199896100294E-2</v>
      </c>
      <c r="F87" s="123">
        <v>7.9051999259839578E-2</v>
      </c>
      <c r="G87" s="123">
        <v>8.9999817434856411E-2</v>
      </c>
      <c r="H87" s="123">
        <v>9.9331728907974468E-2</v>
      </c>
      <c r="I87" s="123">
        <v>8.798488702076479E-2</v>
      </c>
      <c r="J87" s="123">
        <v>8.7310458162797158E-2</v>
      </c>
      <c r="K87" s="123">
        <v>7.5534063961601991E-2</v>
      </c>
      <c r="L87" s="123">
        <v>6.3583117692413565E-2</v>
      </c>
      <c r="M87" s="123">
        <v>6.4056322694405962E-2</v>
      </c>
      <c r="N87" s="123">
        <v>6.2318025559312117E-2</v>
      </c>
      <c r="O87" s="123">
        <v>6.2563307486139558E-2</v>
      </c>
      <c r="P87" s="123">
        <v>6.9564181763223903E-2</v>
      </c>
      <c r="Q87" s="123">
        <v>5.4994028978122882E-2</v>
      </c>
      <c r="R87" s="123">
        <v>5.5837459118402648E-2</v>
      </c>
      <c r="S87" s="123">
        <v>5.698458467200776E-2</v>
      </c>
      <c r="T87" s="123">
        <v>4.8088168637472298E-2</v>
      </c>
      <c r="U87" s="123">
        <v>4.4597265035330173E-2</v>
      </c>
      <c r="V87" s="123">
        <v>4.9101459195739966E-2</v>
      </c>
      <c r="W87" s="123">
        <v>5.2214307601291504E-2</v>
      </c>
      <c r="X87" s="123">
        <v>5.4938199800587652E-2</v>
      </c>
      <c r="Y87" s="123">
        <v>8.4474644969482968E-2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9.3545804616544377</v>
      </c>
      <c r="C92" s="102">
        <v>8.1123471310607247</v>
      </c>
      <c r="D92" s="102">
        <v>8.1307067428435147</v>
      </c>
      <c r="E92" s="102">
        <v>8.5710528730148656</v>
      </c>
      <c r="F92" s="102">
        <v>8.4825957285778255</v>
      </c>
      <c r="G92" s="102">
        <v>9.1327180654092306</v>
      </c>
      <c r="H92" s="102">
        <v>9.6555263542035732</v>
      </c>
      <c r="I92" s="102">
        <v>9.1176891876301891</v>
      </c>
      <c r="J92" s="102">
        <v>10.040891111614929</v>
      </c>
      <c r="K92" s="102">
        <v>9.7936088154375192</v>
      </c>
      <c r="L92" s="102">
        <v>7.7627803518669927</v>
      </c>
      <c r="M92" s="102">
        <v>9.6713426019878383</v>
      </c>
      <c r="N92" s="102">
        <v>9.6415517623808089</v>
      </c>
      <c r="O92" s="102">
        <v>9.2560660574456133</v>
      </c>
      <c r="P92" s="102">
        <v>9.825301031162688</v>
      </c>
      <c r="Q92" s="102">
        <v>7.9760096857643665</v>
      </c>
      <c r="R92" s="102">
        <v>8.2943599966351069</v>
      </c>
      <c r="S92" s="102">
        <v>8.603697053374546</v>
      </c>
      <c r="T92" s="102">
        <v>7.6088785019624465</v>
      </c>
      <c r="U92" s="102">
        <v>7.0292463716755673</v>
      </c>
      <c r="V92" s="102">
        <v>7.2179735652772186</v>
      </c>
      <c r="W92" s="102">
        <v>6.6027849872720816</v>
      </c>
      <c r="X92" s="102">
        <v>5.8400932159539432</v>
      </c>
      <c r="Y92" s="102">
        <v>7.1966696188129768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2.2854306757460183E-2</v>
      </c>
      <c r="C100" s="123">
        <v>3.1501883065656384E-2</v>
      </c>
      <c r="D100" s="123">
        <v>4.4156190013444105E-2</v>
      </c>
      <c r="E100" s="123">
        <v>6.2314033046934024E-2</v>
      </c>
      <c r="F100" s="123">
        <v>0.13816150636901009</v>
      </c>
      <c r="G100" s="123">
        <v>0.24163003779301923</v>
      </c>
      <c r="H100" s="123">
        <v>0.3602364570875613</v>
      </c>
      <c r="I100" s="123">
        <v>0.35645565110614297</v>
      </c>
      <c r="J100" s="123">
        <v>0.34536622185495269</v>
      </c>
      <c r="K100" s="123">
        <v>0.29193709108866733</v>
      </c>
      <c r="L100" s="123">
        <v>0.26995511243447112</v>
      </c>
      <c r="M100" s="123">
        <v>0.20661502740257867</v>
      </c>
      <c r="N100" s="123">
        <v>0.20642930212676433</v>
      </c>
      <c r="O100" s="123">
        <v>0.23927419026307847</v>
      </c>
      <c r="P100" s="123">
        <v>0.27885092463393746</v>
      </c>
      <c r="Q100" s="123">
        <v>0.24195200377488724</v>
      </c>
      <c r="R100" s="123">
        <v>0.23200591652150873</v>
      </c>
      <c r="S100" s="123">
        <v>0.146194193448027</v>
      </c>
      <c r="T100" s="123">
        <v>0.10830789776072092</v>
      </c>
      <c r="U100" s="123">
        <v>0.1025358543099382</v>
      </c>
      <c r="V100" s="123">
        <v>0.11020643373603917</v>
      </c>
      <c r="W100" s="123">
        <v>0.14162389440168183</v>
      </c>
      <c r="X100" s="123">
        <v>0.21609052594912329</v>
      </c>
      <c r="Y100" s="123">
        <v>0.49653304537020893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2.6923441318547785</v>
      </c>
      <c r="C102" s="99">
        <v>2.6738509864781661</v>
      </c>
      <c r="D102" s="99">
        <v>2.88552228663018</v>
      </c>
      <c r="E102" s="99">
        <v>3.0139997383388581</v>
      </c>
      <c r="F102" s="99">
        <v>3.2374172348691745</v>
      </c>
      <c r="G102" s="99">
        <v>3.3741886201941016</v>
      </c>
      <c r="H102" s="99">
        <v>3.5058884476281018</v>
      </c>
      <c r="I102" s="99">
        <v>3.2153100242656514</v>
      </c>
      <c r="J102" s="99">
        <v>3.3240943295249918</v>
      </c>
      <c r="K102" s="99">
        <v>3.0815117289280423</v>
      </c>
      <c r="L102" s="99">
        <v>3.0866236282085002</v>
      </c>
      <c r="M102" s="99">
        <v>3.1955751037904179</v>
      </c>
      <c r="N102" s="99">
        <v>3.2021190104529276</v>
      </c>
      <c r="O102" s="99">
        <v>3.1098245513397518</v>
      </c>
      <c r="P102" s="99">
        <v>3.3552451072359455</v>
      </c>
      <c r="Q102" s="99">
        <v>2.6713738235999691</v>
      </c>
      <c r="R102" s="99">
        <v>2.7662813389844634</v>
      </c>
      <c r="S102" s="99">
        <v>3.1109101759716471</v>
      </c>
      <c r="T102" s="99">
        <v>2.6098878885281316</v>
      </c>
      <c r="U102" s="99">
        <v>2.4129406210466855</v>
      </c>
      <c r="V102" s="99">
        <v>2.4863995657071021</v>
      </c>
      <c r="W102" s="99">
        <v>2.4106794419950828</v>
      </c>
      <c r="X102" s="99">
        <v>2.2878556058320685</v>
      </c>
      <c r="Y102" s="99">
        <v>3.0490549353468928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2.1705416198397907</v>
      </c>
      <c r="C124" s="118">
        <f t="shared" si="42"/>
        <v>2.0948725950918057</v>
      </c>
      <c r="D124" s="118">
        <f t="shared" si="42"/>
        <v>2.1698059209994245</v>
      </c>
      <c r="E124" s="118">
        <f t="shared" si="42"/>
        <v>2.1893579449990344</v>
      </c>
      <c r="F124" s="118">
        <f t="shared" si="42"/>
        <v>2.2980430015364348</v>
      </c>
      <c r="G124" s="118">
        <f t="shared" si="42"/>
        <v>2.3132581911121455</v>
      </c>
      <c r="H124" s="118">
        <f t="shared" si="42"/>
        <v>2.2482538420326712</v>
      </c>
      <c r="I124" s="118">
        <f t="shared" si="42"/>
        <v>1.912317909823976</v>
      </c>
      <c r="J124" s="118">
        <f t="shared" si="42"/>
        <v>1.815078623643027</v>
      </c>
      <c r="K124" s="118">
        <f t="shared" si="42"/>
        <v>1.6338711495259044</v>
      </c>
      <c r="L124" s="118">
        <f t="shared" si="42"/>
        <v>1.7431980046545272</v>
      </c>
      <c r="M124" s="118">
        <f t="shared" si="42"/>
        <v>1.7880699736923888</v>
      </c>
      <c r="N124" s="118">
        <f t="shared" si="42"/>
        <v>1.8063276488889337</v>
      </c>
      <c r="O124" s="118">
        <f t="shared" si="42"/>
        <v>1.7708469443214798</v>
      </c>
      <c r="P124" s="118">
        <f t="shared" si="42"/>
        <v>1.904309630242478</v>
      </c>
      <c r="Q124" s="118">
        <f t="shared" si="42"/>
        <v>1.4900333897374975</v>
      </c>
      <c r="R124" s="118">
        <f t="shared" ref="R124:V124" si="43">R125+R128+R130+R139</f>
        <v>1.4969802715117944</v>
      </c>
      <c r="S124" s="118">
        <f t="shared" si="43"/>
        <v>1.5611066142959868</v>
      </c>
      <c r="T124" s="118">
        <f t="shared" si="43"/>
        <v>1.3243911967737159</v>
      </c>
      <c r="U124" s="118">
        <f t="shared" si="43"/>
        <v>1.1633544728329226</v>
      </c>
      <c r="V124" s="118">
        <f t="shared" si="43"/>
        <v>1.2404772770595172</v>
      </c>
      <c r="W124" s="118">
        <f t="shared" ref="W124:Y124" si="44">W125+W128+W130+W139</f>
        <v>1.2399475719741477</v>
      </c>
      <c r="X124" s="118">
        <f t="shared" si="44"/>
        <v>1.2495574315764315</v>
      </c>
      <c r="Y124" s="118">
        <f t="shared" si="44"/>
        <v>1.8302817258110393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2.1705416198397907</v>
      </c>
      <c r="C139" s="123">
        <v>2.0948725950918057</v>
      </c>
      <c r="D139" s="123">
        <v>2.1698059209994245</v>
      </c>
      <c r="E139" s="123">
        <v>2.1893579449990344</v>
      </c>
      <c r="F139" s="123">
        <v>2.2980430015364348</v>
      </c>
      <c r="G139" s="123">
        <v>2.3132581911121455</v>
      </c>
      <c r="H139" s="123">
        <v>2.2482538420326712</v>
      </c>
      <c r="I139" s="123">
        <v>1.912317909823976</v>
      </c>
      <c r="J139" s="123">
        <v>1.815078623643027</v>
      </c>
      <c r="K139" s="123">
        <v>1.6338711495259044</v>
      </c>
      <c r="L139" s="123">
        <v>1.7431980046545272</v>
      </c>
      <c r="M139" s="123">
        <v>1.7880699736923888</v>
      </c>
      <c r="N139" s="123">
        <v>1.8063276488889337</v>
      </c>
      <c r="O139" s="123">
        <v>1.7708469443214798</v>
      </c>
      <c r="P139" s="123">
        <v>1.904309630242478</v>
      </c>
      <c r="Q139" s="123">
        <v>1.4900333897374975</v>
      </c>
      <c r="R139" s="123">
        <v>1.4969802715117944</v>
      </c>
      <c r="S139" s="123">
        <v>1.5611066142959868</v>
      </c>
      <c r="T139" s="123">
        <v>1.3243911967737159</v>
      </c>
      <c r="U139" s="123">
        <v>1.1633544728329226</v>
      </c>
      <c r="V139" s="123">
        <v>1.2404772770595172</v>
      </c>
      <c r="W139" s="123">
        <v>1.2399475719741477</v>
      </c>
      <c r="X139" s="123">
        <v>1.2495574315764315</v>
      </c>
      <c r="Y139" s="123">
        <v>1.8302817258110393</v>
      </c>
      <c r="DA139" s="130" t="s">
        <v>3214</v>
      </c>
    </row>
    <row r="140" spans="1:105" ht="12" customHeight="1" x14ac:dyDescent="0.25">
      <c r="A140" s="97" t="s">
        <v>50</v>
      </c>
      <c r="B140" s="99">
        <v>2.6923441318547781</v>
      </c>
      <c r="C140" s="99">
        <v>2.6818127678884185</v>
      </c>
      <c r="D140" s="99">
        <v>2.8983749605826983</v>
      </c>
      <c r="E140" s="99">
        <v>3.0290006443153987</v>
      </c>
      <c r="F140" s="99">
        <v>3.2545613915028166</v>
      </c>
      <c r="G140" s="99">
        <v>3.3875723356690983</v>
      </c>
      <c r="H140" s="99">
        <v>3.5121818432186731</v>
      </c>
      <c r="I140" s="99">
        <v>3.217436674327367</v>
      </c>
      <c r="J140" s="99">
        <v>3.3254371367317943</v>
      </c>
      <c r="K140" s="99">
        <v>3.0807431671122227</v>
      </c>
      <c r="L140" s="99">
        <v>3.0841592686199277</v>
      </c>
      <c r="M140" s="99">
        <v>3.1921232943717723</v>
      </c>
      <c r="N140" s="99">
        <v>3.1994150666502081</v>
      </c>
      <c r="O140" s="99">
        <v>3.1100850265933255</v>
      </c>
      <c r="P140" s="99">
        <v>3.3565311514197367</v>
      </c>
      <c r="Q140" s="99">
        <v>2.6729489754821278</v>
      </c>
      <c r="R140" s="99">
        <v>2.7653818541591528</v>
      </c>
      <c r="S140" s="99">
        <v>3.1195509943582591</v>
      </c>
      <c r="T140" s="99">
        <v>2.6213883058816529</v>
      </c>
      <c r="U140" s="99">
        <v>2.4309098834778093</v>
      </c>
      <c r="V140" s="99">
        <v>2.4920959948320962</v>
      </c>
      <c r="W140" s="99">
        <v>2.4137917357022531</v>
      </c>
      <c r="X140" s="99">
        <v>2.2943566275911662</v>
      </c>
      <c r="Y140" s="99">
        <v>3.0589862006868214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1.1337548628789522</v>
      </c>
      <c r="S143" s="118">
        <f t="shared" si="50"/>
        <v>1.3367289124725037</v>
      </c>
      <c r="T143" s="118">
        <f t="shared" si="50"/>
        <v>1.5587213784205378</v>
      </c>
      <c r="U143" s="118">
        <f t="shared" si="50"/>
        <v>1.3406881335017335</v>
      </c>
      <c r="V143" s="118">
        <f t="shared" si="50"/>
        <v>1.4893512654474992</v>
      </c>
      <c r="W143" s="118">
        <f t="shared" ref="W143:Y143" si="51">W144+W146+W148+W157</f>
        <v>1.4794018841245209</v>
      </c>
      <c r="X143" s="118">
        <f t="shared" si="51"/>
        <v>1.4539577724377493</v>
      </c>
      <c r="Y143" s="118">
        <f t="shared" si="51"/>
        <v>2.0333576693272128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0.11246857941029742</v>
      </c>
      <c r="T148" s="123">
        <v>0.23101974532359779</v>
      </c>
      <c r="U148" s="123">
        <v>0.20023213291914202</v>
      </c>
      <c r="V148" s="123">
        <v>0.17658493733290467</v>
      </c>
      <c r="W148" s="123">
        <v>0.16664603593910551</v>
      </c>
      <c r="X148" s="123">
        <v>0.15535025439234446</v>
      </c>
      <c r="Y148" s="123">
        <v>0.18670459477934445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7.2542233719641835</v>
      </c>
      <c r="T149" s="99">
        <v>6.612940209887987</v>
      </c>
      <c r="U149" s="99">
        <v>6.3164136475402071</v>
      </c>
      <c r="V149" s="99">
        <v>6.8279509102056473</v>
      </c>
      <c r="W149" s="99">
        <v>6.4991954016251148</v>
      </c>
      <c r="X149" s="99">
        <v>5.8547627124114818</v>
      </c>
      <c r="Y149" s="99">
        <v>7.2814791963944341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1.1337548628789522</v>
      </c>
      <c r="S157" s="123">
        <v>1.2242603330622064</v>
      </c>
      <c r="T157" s="123">
        <v>1.32770163309694</v>
      </c>
      <c r="U157" s="123">
        <v>1.1404560005825914</v>
      </c>
      <c r="V157" s="123">
        <v>1.3127663281145945</v>
      </c>
      <c r="W157" s="123">
        <v>1.3127558481854154</v>
      </c>
      <c r="X157" s="123">
        <v>1.2986075180454049</v>
      </c>
      <c r="Y157" s="123">
        <v>1.8466530745478684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2.74717524466823</v>
      </c>
      <c r="S158" s="99">
        <v>3.0966584895102871</v>
      </c>
      <c r="T158" s="99">
        <v>2.598663880164096</v>
      </c>
      <c r="U158" s="99">
        <v>2.4130380012326786</v>
      </c>
      <c r="V158" s="99">
        <v>2.4761120985576093</v>
      </c>
      <c r="W158" s="99">
        <v>2.405250648017573</v>
      </c>
      <c r="X158" s="99">
        <v>2.2896500976063718</v>
      </c>
      <c r="Y158" s="99">
        <v>3.0565292268378514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3.2433637818807943</v>
      </c>
      <c r="C161" s="118">
        <f t="shared" si="54"/>
        <v>2.7377379180625505</v>
      </c>
      <c r="D161" s="118">
        <f t="shared" si="54"/>
        <v>2.4255178488363125</v>
      </c>
      <c r="E161" s="118">
        <f t="shared" si="54"/>
        <v>2.3396918945264398</v>
      </c>
      <c r="F161" s="118">
        <f t="shared" si="54"/>
        <v>2.3851000300931537</v>
      </c>
      <c r="G161" s="118">
        <f t="shared" si="54"/>
        <v>2.4436177608513852</v>
      </c>
      <c r="H161" s="118">
        <f t="shared" si="54"/>
        <v>2.4188075035372574</v>
      </c>
      <c r="I161" s="118">
        <f t="shared" si="54"/>
        <v>1.8876634595500985</v>
      </c>
      <c r="J161" s="118">
        <f t="shared" si="54"/>
        <v>1.7570060355050838</v>
      </c>
      <c r="K161" s="118">
        <f t="shared" si="54"/>
        <v>1.6493431554757381</v>
      </c>
      <c r="L161" s="118">
        <f t="shared" si="54"/>
        <v>2.1583050560606969</v>
      </c>
      <c r="M161" s="118">
        <f t="shared" si="54"/>
        <v>2.1490326707296172</v>
      </c>
      <c r="N161" s="118">
        <f t="shared" si="54"/>
        <v>2.2250120418288692</v>
      </c>
      <c r="O161" s="118">
        <f t="shared" si="54"/>
        <v>2.1395331296539353</v>
      </c>
      <c r="P161" s="118">
        <f t="shared" si="54"/>
        <v>2.2863286378909957</v>
      </c>
      <c r="Q161" s="118">
        <f t="shared" si="54"/>
        <v>1.783849741461792</v>
      </c>
      <c r="R161" s="118">
        <f t="shared" ref="R161:V161" si="55">R162+R164+R166+R175</f>
        <v>1.7670850661939068</v>
      </c>
      <c r="S161" s="118">
        <f t="shared" si="55"/>
        <v>1.8745367272302633</v>
      </c>
      <c r="T161" s="118">
        <f t="shared" si="55"/>
        <v>1.6804414170948976</v>
      </c>
      <c r="U161" s="118">
        <f t="shared" si="55"/>
        <v>1.4623175185784509</v>
      </c>
      <c r="V161" s="118">
        <f t="shared" si="55"/>
        <v>1.5517875091870466</v>
      </c>
      <c r="W161" s="118">
        <f t="shared" ref="W161:Y161" si="56">W162+W164+W166+W175</f>
        <v>1.5294691512050835</v>
      </c>
      <c r="X161" s="118">
        <f t="shared" si="56"/>
        <v>1.482252923401308</v>
      </c>
      <c r="Y161" s="118">
        <f t="shared" si="56"/>
        <v>2.0936031174464138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1.0590091088665401</v>
      </c>
      <c r="C166" s="123">
        <v>0.6940335570683771</v>
      </c>
      <c r="D166" s="123">
        <v>0.42379475819863704</v>
      </c>
      <c r="E166" s="123">
        <v>0.34723137613602262</v>
      </c>
      <c r="F166" s="123">
        <v>0.25565288026882849</v>
      </c>
      <c r="G166" s="123">
        <v>0.23965156745285587</v>
      </c>
      <c r="H166" s="123">
        <v>0.24123568000989726</v>
      </c>
      <c r="I166" s="123">
        <v>0.19096914522112732</v>
      </c>
      <c r="J166" s="123">
        <v>0.1828060236359523</v>
      </c>
      <c r="K166" s="123">
        <v>0.16443985465449271</v>
      </c>
      <c r="L166" s="123">
        <v>0.21971286730346459</v>
      </c>
      <c r="M166" s="123">
        <v>0.18453883670221974</v>
      </c>
      <c r="N166" s="123">
        <v>0.24188598446443044</v>
      </c>
      <c r="O166" s="123">
        <v>0.25379004724653131</v>
      </c>
      <c r="P166" s="123">
        <v>0.26768836947562535</v>
      </c>
      <c r="Q166" s="123">
        <v>0.21306918715125509</v>
      </c>
      <c r="R166" s="123">
        <v>0.20427823866459538</v>
      </c>
      <c r="S166" s="123">
        <v>0.21230935109324151</v>
      </c>
      <c r="T166" s="123">
        <v>0.25703280371922038</v>
      </c>
      <c r="U166" s="123">
        <v>0.24360676537874904</v>
      </c>
      <c r="V166" s="123">
        <v>0.24337045809242783</v>
      </c>
      <c r="W166" s="123">
        <v>0.23293163915603174</v>
      </c>
      <c r="X166" s="123">
        <v>0.21745215181493055</v>
      </c>
      <c r="Y166" s="123">
        <v>0.28860576906726865</v>
      </c>
      <c r="DA166" s="130" t="s">
        <v>3239</v>
      </c>
    </row>
    <row r="167" spans="1:105" ht="12" customHeight="1" x14ac:dyDescent="0.25">
      <c r="A167" s="97" t="s">
        <v>124</v>
      </c>
      <c r="B167" s="99">
        <v>9.3545804616544359</v>
      </c>
      <c r="C167" s="99">
        <v>8.1895959734068491</v>
      </c>
      <c r="D167" s="99">
        <v>8.263997784873423</v>
      </c>
      <c r="E167" s="99">
        <v>8.6807844034005655</v>
      </c>
      <c r="F167" s="99">
        <v>8.5643714890057545</v>
      </c>
      <c r="G167" s="99">
        <v>9.1067595632085236</v>
      </c>
      <c r="H167" s="99">
        <v>9.5460404803916479</v>
      </c>
      <c r="I167" s="99">
        <v>9.047163254850906</v>
      </c>
      <c r="J167" s="99">
        <v>9.9857790411138954</v>
      </c>
      <c r="K167" s="99">
        <v>9.8047263337741271</v>
      </c>
      <c r="L167" s="99">
        <v>7.6130508520650482</v>
      </c>
      <c r="M167" s="99">
        <v>9.4729936173806131</v>
      </c>
      <c r="N167" s="99">
        <v>9.2092591176094079</v>
      </c>
      <c r="O167" s="99">
        <v>8.9574871803807774</v>
      </c>
      <c r="P167" s="99">
        <v>9.8128920705143727</v>
      </c>
      <c r="Q167" s="99">
        <v>8.0849540877942001</v>
      </c>
      <c r="R167" s="99">
        <v>8.5705392371071287</v>
      </c>
      <c r="S167" s="99">
        <v>9.0405758010301192</v>
      </c>
      <c r="T167" s="99">
        <v>7.514429614614853</v>
      </c>
      <c r="U167" s="99">
        <v>6.84056497425148</v>
      </c>
      <c r="V167" s="99">
        <v>7.0957001451168402</v>
      </c>
      <c r="W167" s="99">
        <v>6.6614289305068723</v>
      </c>
      <c r="X167" s="99">
        <v>6.0352856317362091</v>
      </c>
      <c r="Y167" s="99">
        <v>7.5113448844086497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2.1843546730142545</v>
      </c>
      <c r="C175" s="123">
        <v>2.0437043609941736</v>
      </c>
      <c r="D175" s="123">
        <v>2.0017230906376753</v>
      </c>
      <c r="E175" s="123">
        <v>1.9924605183904172</v>
      </c>
      <c r="F175" s="123">
        <v>2.1294471498243253</v>
      </c>
      <c r="G175" s="123">
        <v>2.2039661933985291</v>
      </c>
      <c r="H175" s="123">
        <v>2.17757182352736</v>
      </c>
      <c r="I175" s="123">
        <v>1.6966943143289712</v>
      </c>
      <c r="J175" s="123">
        <v>1.5742000118691315</v>
      </c>
      <c r="K175" s="123">
        <v>1.4849033008212453</v>
      </c>
      <c r="L175" s="123">
        <v>1.9385921887572322</v>
      </c>
      <c r="M175" s="123">
        <v>1.9644938340273976</v>
      </c>
      <c r="N175" s="123">
        <v>1.9831260573644387</v>
      </c>
      <c r="O175" s="123">
        <v>1.885743082407404</v>
      </c>
      <c r="P175" s="123">
        <v>2.0186402684153704</v>
      </c>
      <c r="Q175" s="123">
        <v>1.5707805543105369</v>
      </c>
      <c r="R175" s="123">
        <v>1.5628068275293114</v>
      </c>
      <c r="S175" s="123">
        <v>1.6622273761370219</v>
      </c>
      <c r="T175" s="123">
        <v>1.4234086133756771</v>
      </c>
      <c r="U175" s="123">
        <v>1.2187107531997019</v>
      </c>
      <c r="V175" s="123">
        <v>1.3084170510946187</v>
      </c>
      <c r="W175" s="123">
        <v>1.2965375120490519</v>
      </c>
      <c r="X175" s="123">
        <v>1.2648007715863774</v>
      </c>
      <c r="Y175" s="123">
        <v>1.8049973483791451</v>
      </c>
      <c r="DA175" s="130" t="s">
        <v>3248</v>
      </c>
    </row>
    <row r="176" spans="1:105" ht="12" customHeight="1" x14ac:dyDescent="0.25">
      <c r="A176" s="97" t="s">
        <v>50</v>
      </c>
      <c r="B176" s="99">
        <v>2.6923441318547781</v>
      </c>
      <c r="C176" s="99">
        <v>2.6795234955256948</v>
      </c>
      <c r="D176" s="99">
        <v>2.891377797587753</v>
      </c>
      <c r="E176" s="99">
        <v>3.0188795733188143</v>
      </c>
      <c r="F176" s="99">
        <v>3.2425672508688588</v>
      </c>
      <c r="G176" s="99">
        <v>3.3770449737558108</v>
      </c>
      <c r="H176" s="99">
        <v>3.5069034599830156</v>
      </c>
      <c r="I176" s="99">
        <v>3.2152357256534003</v>
      </c>
      <c r="J176" s="99">
        <v>3.3233111361681669</v>
      </c>
      <c r="K176" s="99">
        <v>3.0795603238771045</v>
      </c>
      <c r="L176" s="99">
        <v>3.0812944651577108</v>
      </c>
      <c r="M176" s="99">
        <v>3.189343905243275</v>
      </c>
      <c r="N176" s="99">
        <v>3.1968175243426744</v>
      </c>
      <c r="O176" s="99">
        <v>3.1086531172859777</v>
      </c>
      <c r="P176" s="99">
        <v>3.3555678924852161</v>
      </c>
      <c r="Q176" s="99">
        <v>2.6726425893367241</v>
      </c>
      <c r="R176" s="99">
        <v>2.7664042771945181</v>
      </c>
      <c r="S176" s="99">
        <v>3.1240676575223474</v>
      </c>
      <c r="T176" s="99">
        <v>2.6233649475193261</v>
      </c>
      <c r="U176" s="99">
        <v>2.4304662769898933</v>
      </c>
      <c r="V176" s="99">
        <v>2.4839602081115277</v>
      </c>
      <c r="W176" s="99">
        <v>2.4074258846916599</v>
      </c>
      <c r="X176" s="99">
        <v>2.293014700506657</v>
      </c>
      <c r="Y176" s="99">
        <v>3.0602440757948139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0.47074536731032574</v>
      </c>
      <c r="D3" s="117">
        <f t="shared" si="0"/>
        <v>0.36169629041270446</v>
      </c>
      <c r="E3" s="117">
        <f t="shared" si="0"/>
        <v>0.19231586679402471</v>
      </c>
      <c r="F3" s="117">
        <f t="shared" si="0"/>
        <v>0.39050667475100853</v>
      </c>
      <c r="G3" s="117">
        <f t="shared" si="0"/>
        <v>0.55645211007454287</v>
      </c>
      <c r="H3" s="117">
        <f t="shared" si="0"/>
        <v>0.50100763704567985</v>
      </c>
      <c r="I3" s="117">
        <f t="shared" si="0"/>
        <v>0.48120453386740963</v>
      </c>
      <c r="J3" s="117">
        <f t="shared" si="0"/>
        <v>0.71462927245608976</v>
      </c>
      <c r="K3" s="117">
        <f t="shared" si="0"/>
        <v>0.63853923065796736</v>
      </c>
      <c r="L3" s="117">
        <f t="shared" si="0"/>
        <v>0.66027002701015003</v>
      </c>
      <c r="M3" s="117">
        <f t="shared" si="0"/>
        <v>0.49051282780404654</v>
      </c>
      <c r="N3" s="117">
        <f t="shared" si="0"/>
        <v>0.19032826963855459</v>
      </c>
      <c r="O3" s="117">
        <f t="shared" si="0"/>
        <v>0</v>
      </c>
      <c r="P3" s="117">
        <f t="shared" si="0"/>
        <v>0</v>
      </c>
      <c r="Q3" s="117">
        <f t="shared" si="0"/>
        <v>0.16540470280660186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2.4778364766671158E-2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0.39901915332498322</v>
      </c>
      <c r="D4" s="122">
        <f t="shared" si="3"/>
        <v>0.29263571433818597</v>
      </c>
      <c r="E4" s="122">
        <f t="shared" si="3"/>
        <v>0.15398182075379022</v>
      </c>
      <c r="F4" s="122">
        <f t="shared" si="3"/>
        <v>0.31505440575904037</v>
      </c>
      <c r="G4" s="122">
        <f t="shared" si="3"/>
        <v>0.46004578683083241</v>
      </c>
      <c r="H4" s="122">
        <f t="shared" si="3"/>
        <v>0.39975947228600622</v>
      </c>
      <c r="I4" s="122">
        <f t="shared" si="3"/>
        <v>0.38621817609908671</v>
      </c>
      <c r="J4" s="122">
        <f t="shared" si="3"/>
        <v>0.55274915710446837</v>
      </c>
      <c r="K4" s="122">
        <f t="shared" si="3"/>
        <v>0.50632905990679877</v>
      </c>
      <c r="L4" s="122">
        <f t="shared" si="3"/>
        <v>0.53334580582240598</v>
      </c>
      <c r="M4" s="122">
        <f t="shared" si="3"/>
        <v>0.40652048513386174</v>
      </c>
      <c r="N4" s="122">
        <f t="shared" si="3"/>
        <v>0.1433189283754332</v>
      </c>
      <c r="O4" s="122">
        <f t="shared" si="3"/>
        <v>0</v>
      </c>
      <c r="P4" s="122">
        <f t="shared" si="3"/>
        <v>0</v>
      </c>
      <c r="Q4" s="122">
        <f t="shared" si="3"/>
        <v>0.12288817446953472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1.2165277384010804E-2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0.39676859384518659</v>
      </c>
      <c r="D5" s="98">
        <v>0.29102592333440586</v>
      </c>
      <c r="E5" s="98">
        <v>0.15314419817283009</v>
      </c>
      <c r="F5" s="98">
        <v>0.31337331376826466</v>
      </c>
      <c r="G5" s="98">
        <v>0.45760680022588679</v>
      </c>
      <c r="H5" s="98">
        <v>0.39766389533257074</v>
      </c>
      <c r="I5" s="98">
        <v>0.38422011718628507</v>
      </c>
      <c r="J5" s="98">
        <v>0.54988835732973196</v>
      </c>
      <c r="K5" s="98">
        <v>0.50370173839039856</v>
      </c>
      <c r="L5" s="98">
        <v>0.53067208380459252</v>
      </c>
      <c r="M5" s="98">
        <v>0.40445807563151404</v>
      </c>
      <c r="N5" s="98">
        <v>0.14259178200423211</v>
      </c>
      <c r="O5" s="98">
        <v>0</v>
      </c>
      <c r="P5" s="98">
        <v>0</v>
      </c>
      <c r="Q5" s="98">
        <v>0.12226868430305571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1.2095499675489329E-2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2.2505594797966356E-3</v>
      </c>
      <c r="D6" s="98">
        <v>1.6097910037801224E-3</v>
      </c>
      <c r="E6" s="98">
        <v>8.3762258096012549E-4</v>
      </c>
      <c r="F6" s="98">
        <v>1.6810919907757189E-3</v>
      </c>
      <c r="G6" s="98">
        <v>2.4389866049456428E-3</v>
      </c>
      <c r="H6" s="98">
        <v>2.0955769534354595E-3</v>
      </c>
      <c r="I6" s="98">
        <v>1.9980589128016546E-3</v>
      </c>
      <c r="J6" s="98">
        <v>2.8607997747364315E-3</v>
      </c>
      <c r="K6" s="98">
        <v>2.6273215164002673E-3</v>
      </c>
      <c r="L6" s="98">
        <v>2.6737220178134923E-3</v>
      </c>
      <c r="M6" s="98">
        <v>2.0624095023476807E-3</v>
      </c>
      <c r="N6" s="98">
        <v>7.2714637120108855E-4</v>
      </c>
      <c r="O6" s="98">
        <v>0</v>
      </c>
      <c r="P6" s="98">
        <v>0</v>
      </c>
      <c r="Q6" s="98">
        <v>6.1949016647901232E-4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6.9777708521476386E-5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4.3518596249095574E-6</v>
      </c>
      <c r="G7" s="122">
        <f t="shared" si="6"/>
        <v>4.3562233283223382E-6</v>
      </c>
      <c r="H7" s="122">
        <f t="shared" si="6"/>
        <v>1.2246545868672744E-5</v>
      </c>
      <c r="I7" s="122">
        <f t="shared" si="6"/>
        <v>1.7655345581480942E-5</v>
      </c>
      <c r="J7" s="122">
        <f t="shared" si="6"/>
        <v>3.3984781550490807E-5</v>
      </c>
      <c r="K7" s="122">
        <f t="shared" si="6"/>
        <v>2.8939115797152732E-5</v>
      </c>
      <c r="L7" s="122">
        <f t="shared" si="6"/>
        <v>8.4056647727963655E-5</v>
      </c>
      <c r="M7" s="122">
        <f t="shared" si="6"/>
        <v>3.4625172295532145E-5</v>
      </c>
      <c r="N7" s="122">
        <f t="shared" si="6"/>
        <v>1.7140801695023499E-5</v>
      </c>
      <c r="O7" s="122">
        <f t="shared" si="6"/>
        <v>0</v>
      </c>
      <c r="P7" s="122">
        <f t="shared" si="6"/>
        <v>0</v>
      </c>
      <c r="Q7" s="122">
        <f t="shared" si="6"/>
        <v>9.9130386042518293E-6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4.3518596249095574E-6</v>
      </c>
      <c r="G8" s="98">
        <v>4.3562233283223382E-6</v>
      </c>
      <c r="H8" s="98">
        <v>1.2246545868672744E-5</v>
      </c>
      <c r="I8" s="98">
        <v>1.7655345581480942E-5</v>
      </c>
      <c r="J8" s="98">
        <v>3.3984781550490807E-5</v>
      </c>
      <c r="K8" s="98">
        <v>2.8939115797152732E-5</v>
      </c>
      <c r="L8" s="98">
        <v>8.4056647727963655E-5</v>
      </c>
      <c r="M8" s="98">
        <v>3.4625172295532145E-5</v>
      </c>
      <c r="N8" s="98">
        <v>1.7140801695023499E-5</v>
      </c>
      <c r="O8" s="98">
        <v>0</v>
      </c>
      <c r="P8" s="98">
        <v>0</v>
      </c>
      <c r="Q8" s="98">
        <v>9.9130386042518293E-6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5.688189428436128E-2</v>
      </c>
      <c r="D9" s="122">
        <v>5.1269366451876144E-2</v>
      </c>
      <c r="E9" s="122">
        <v>2.7984421074787734E-2</v>
      </c>
      <c r="F9" s="122">
        <v>5.3614570108298384E-2</v>
      </c>
      <c r="G9" s="122">
        <v>6.9264516477431287E-2</v>
      </c>
      <c r="H9" s="122">
        <v>7.3304600176854445E-2</v>
      </c>
      <c r="I9" s="122">
        <v>7.2080845364143706E-2</v>
      </c>
      <c r="J9" s="122">
        <v>0.12214195590292236</v>
      </c>
      <c r="K9" s="122">
        <v>9.8266792807340173E-2</v>
      </c>
      <c r="L9" s="122">
        <v>9.7752713947269532E-2</v>
      </c>
      <c r="M9" s="122">
        <v>6.217721479756854E-2</v>
      </c>
      <c r="N9" s="122">
        <v>3.4289862265317862E-2</v>
      </c>
      <c r="O9" s="122">
        <v>0</v>
      </c>
      <c r="P9" s="122">
        <v>0</v>
      </c>
      <c r="Q9" s="122">
        <v>3.2927820518229407E-2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8.5066790023989747E-3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3.4043177397389386E-2</v>
      </c>
      <c r="D10" s="98">
        <v>2.5229490810653232E-2</v>
      </c>
      <c r="E10" s="98">
        <v>1.1950562489615206E-2</v>
      </c>
      <c r="F10" s="98">
        <v>2.5100944641187763E-2</v>
      </c>
      <c r="G10" s="98">
        <v>2.0218311300128872E-2</v>
      </c>
      <c r="H10" s="98">
        <v>1.5657989914294859E-2</v>
      </c>
      <c r="I10" s="98">
        <v>4.0173155078064765E-2</v>
      </c>
      <c r="J10" s="98">
        <v>6.8522382372255386E-2</v>
      </c>
      <c r="K10" s="98">
        <v>8.8763180067562591E-2</v>
      </c>
      <c r="L10" s="98">
        <v>5.6434936801854692E-2</v>
      </c>
      <c r="M10" s="98">
        <v>2.1364012113955382E-2</v>
      </c>
      <c r="N10" s="98">
        <v>6.7891700199756173E-3</v>
      </c>
      <c r="O10" s="98">
        <v>0</v>
      </c>
      <c r="P10" s="98">
        <v>0</v>
      </c>
      <c r="Q10" s="98">
        <v>5.5561840393462368E-3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1.1211156397401003E-3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1.5467846450233985E-3</v>
      </c>
      <c r="D11" s="98">
        <v>7.745569166731093E-4</v>
      </c>
      <c r="E11" s="98">
        <v>6.131349031074084E-4</v>
      </c>
      <c r="F11" s="98">
        <v>1.2180499861778444E-3</v>
      </c>
      <c r="G11" s="98">
        <v>1.9713523457823919E-3</v>
      </c>
      <c r="H11" s="98">
        <v>2.087402068441691E-3</v>
      </c>
      <c r="I11" s="98">
        <v>4.3600349718987935E-4</v>
      </c>
      <c r="J11" s="98">
        <v>2.3812470977304227E-4</v>
      </c>
      <c r="K11" s="98">
        <v>2.3128381673330402E-4</v>
      </c>
      <c r="L11" s="98">
        <v>2.0170006735578182E-3</v>
      </c>
      <c r="M11" s="98">
        <v>2.2373427756621083E-4</v>
      </c>
      <c r="N11" s="98">
        <v>1.1001678159264234E-3</v>
      </c>
      <c r="O11" s="98">
        <v>0</v>
      </c>
      <c r="P11" s="98">
        <v>0</v>
      </c>
      <c r="Q11" s="98">
        <v>1.6704453375888641E-4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5.1514253198885348E-4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2.1291932241948495E-2</v>
      </c>
      <c r="D15" s="101">
        <v>2.5265318724549807E-2</v>
      </c>
      <c r="E15" s="101">
        <v>1.542072368206512E-2</v>
      </c>
      <c r="F15" s="101">
        <v>2.7295575480932775E-2</v>
      </c>
      <c r="G15" s="101">
        <v>4.707485283152002E-2</v>
      </c>
      <c r="H15" s="101">
        <v>5.5559208194117894E-2</v>
      </c>
      <c r="I15" s="101">
        <v>3.1471686788889064E-2</v>
      </c>
      <c r="J15" s="101">
        <v>5.3381448820893934E-2</v>
      </c>
      <c r="K15" s="101">
        <v>9.272328923044271E-3</v>
      </c>
      <c r="L15" s="101">
        <v>3.9300776471857021E-2</v>
      </c>
      <c r="M15" s="101">
        <v>4.058946840604695E-2</v>
      </c>
      <c r="N15" s="101">
        <v>2.6400524429415824E-2</v>
      </c>
      <c r="O15" s="101">
        <v>0</v>
      </c>
      <c r="P15" s="101">
        <v>0</v>
      </c>
      <c r="Q15" s="101">
        <v>2.7204591945124285E-2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6.870420830670021E-3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1.4844319700981231E-2</v>
      </c>
      <c r="D19" s="122">
        <v>1.7791209622642384E-2</v>
      </c>
      <c r="E19" s="122">
        <v>1.0349624965446759E-2</v>
      </c>
      <c r="F19" s="122">
        <v>2.1833347024044884E-2</v>
      </c>
      <c r="G19" s="122">
        <v>2.7137450542950758E-2</v>
      </c>
      <c r="H19" s="122">
        <v>2.7931318036950446E-2</v>
      </c>
      <c r="I19" s="122">
        <v>2.288785705859776E-2</v>
      </c>
      <c r="J19" s="122">
        <v>3.9704174667148637E-2</v>
      </c>
      <c r="K19" s="122">
        <v>3.391443882803119E-2</v>
      </c>
      <c r="L19" s="122">
        <v>2.9087450592746568E-2</v>
      </c>
      <c r="M19" s="122">
        <v>2.1780502700320725E-2</v>
      </c>
      <c r="N19" s="122">
        <v>1.2702338196108519E-2</v>
      </c>
      <c r="O19" s="122">
        <v>0</v>
      </c>
      <c r="P19" s="122">
        <v>0</v>
      </c>
      <c r="Q19" s="122">
        <v>9.5787947802334766E-3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4.1064083802613812E-3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8.1964997941892293E-5</v>
      </c>
      <c r="K20" s="98">
        <v>8.4937115951723446E-5</v>
      </c>
      <c r="L20" s="98">
        <v>1.4071730446719909E-4</v>
      </c>
      <c r="M20" s="98">
        <v>1.2522736221783545E-4</v>
      </c>
      <c r="N20" s="98">
        <v>8.2255564267142428E-5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1.0269967483594218E-2</v>
      </c>
      <c r="D21" s="98">
        <v>1.0964988973898908E-2</v>
      </c>
      <c r="E21" s="98">
        <v>6.9614718132409159E-3</v>
      </c>
      <c r="F21" s="98">
        <v>1.6597110621155257E-2</v>
      </c>
      <c r="G21" s="98">
        <v>1.9916755752434234E-2</v>
      </c>
      <c r="H21" s="98">
        <v>1.7696265908954366E-2</v>
      </c>
      <c r="I21" s="98">
        <v>9.244664203240726E-3</v>
      </c>
      <c r="J21" s="98">
        <v>1.1148725947973595E-2</v>
      </c>
      <c r="K21" s="98">
        <v>1.8908253450751058E-2</v>
      </c>
      <c r="L21" s="98">
        <v>2.5566578088678016E-2</v>
      </c>
      <c r="M21" s="98">
        <v>1.412758712992997E-2</v>
      </c>
      <c r="N21" s="98">
        <v>8.7288395714283824E-3</v>
      </c>
      <c r="O21" s="98">
        <v>0</v>
      </c>
      <c r="P21" s="98">
        <v>0</v>
      </c>
      <c r="Q21" s="98">
        <v>3.5607660655023118E-3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3.6618666743443123E-3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4.5743522173870132E-3</v>
      </c>
      <c r="D22" s="33">
        <v>6.8262206487434756E-3</v>
      </c>
      <c r="E22" s="33">
        <v>3.3881531522058435E-3</v>
      </c>
      <c r="F22" s="33">
        <v>5.2362364028896253E-3</v>
      </c>
      <c r="G22" s="33">
        <v>7.2206947905165226E-3</v>
      </c>
      <c r="H22" s="33">
        <v>1.0235052127996082E-2</v>
      </c>
      <c r="I22" s="33">
        <v>1.3643192855357034E-2</v>
      </c>
      <c r="J22" s="33">
        <v>2.8473483721233147E-2</v>
      </c>
      <c r="K22" s="33">
        <v>1.4921248261328407E-2</v>
      </c>
      <c r="L22" s="33">
        <v>3.3801551996013512E-3</v>
      </c>
      <c r="M22" s="33">
        <v>7.5276882081729193E-3</v>
      </c>
      <c r="N22" s="33">
        <v>3.8912430604129923E-3</v>
      </c>
      <c r="O22" s="33">
        <v>0</v>
      </c>
      <c r="P22" s="33">
        <v>0</v>
      </c>
      <c r="Q22" s="33">
        <v>6.0180287147311639E-3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4.4454170591706906E-4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6.0262697754364929E-2</v>
      </c>
      <c r="D24" s="117">
        <f t="shared" si="7"/>
        <v>7.1054304849152164E-2</v>
      </c>
      <c r="E24" s="117">
        <f t="shared" si="7"/>
        <v>6.8676137921187083E-2</v>
      </c>
      <c r="F24" s="117">
        <f t="shared" si="7"/>
        <v>7.378471103204147E-2</v>
      </c>
      <c r="G24" s="117">
        <f t="shared" si="7"/>
        <v>8.4015752674483107E-2</v>
      </c>
      <c r="H24" s="117">
        <f t="shared" si="7"/>
        <v>6.8575894127899731E-2</v>
      </c>
      <c r="I24" s="117">
        <f t="shared" si="7"/>
        <v>4.1110163245733987E-2</v>
      </c>
      <c r="J24" s="117">
        <f t="shared" si="7"/>
        <v>1.6657792688040546E-2</v>
      </c>
      <c r="K24" s="117">
        <f t="shared" si="7"/>
        <v>0</v>
      </c>
      <c r="L24" s="117">
        <f t="shared" si="7"/>
        <v>2.9468575869709503E-2</v>
      </c>
      <c r="M24" s="117">
        <f t="shared" si="7"/>
        <v>5.3290295878041086E-2</v>
      </c>
      <c r="N24" s="117">
        <f t="shared" si="7"/>
        <v>7.0377135723298345E-2</v>
      </c>
      <c r="O24" s="117">
        <f t="shared" si="7"/>
        <v>6.4739890748304468E-2</v>
      </c>
      <c r="P24" s="117">
        <f t="shared" si="7"/>
        <v>5.0010803082876851E-2</v>
      </c>
      <c r="Q24" s="117">
        <f t="shared" si="7"/>
        <v>5.9973081420294581E-2</v>
      </c>
      <c r="R24" s="117">
        <f t="shared" ref="R24:V24" si="8">R25+R28+R30+R39</f>
        <v>2.9061979348273363E-2</v>
      </c>
      <c r="S24" s="117">
        <f t="shared" si="8"/>
        <v>1.1115174687732765E-2</v>
      </c>
      <c r="T24" s="117">
        <f t="shared" si="8"/>
        <v>9.3075294004700652E-3</v>
      </c>
      <c r="U24" s="117">
        <f t="shared" si="8"/>
        <v>2.0186251422853171E-2</v>
      </c>
      <c r="V24" s="117">
        <f t="shared" si="8"/>
        <v>5.180838027680592E-2</v>
      </c>
      <c r="W24" s="117">
        <f t="shared" ref="W24:Y24" si="9">W25+W28+W30+W39</f>
        <v>5.5419465475546589E-2</v>
      </c>
      <c r="X24" s="117">
        <f t="shared" si="9"/>
        <v>5.9340247983280456E-2</v>
      </c>
      <c r="Y24" s="117">
        <f t="shared" si="9"/>
        <v>0.12544860890648057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5.0719903894282818E-2</v>
      </c>
      <c r="D25" s="122">
        <f t="shared" si="10"/>
        <v>5.8646884078798089E-2</v>
      </c>
      <c r="E25" s="122">
        <f t="shared" si="10"/>
        <v>5.6625942426420564E-2</v>
      </c>
      <c r="F25" s="122">
        <f t="shared" si="10"/>
        <v>6.1549497866065221E-2</v>
      </c>
      <c r="G25" s="122">
        <f t="shared" si="10"/>
        <v>7.0892042968601451E-2</v>
      </c>
      <c r="H25" s="122">
        <f t="shared" si="10"/>
        <v>5.7296405343172083E-2</v>
      </c>
      <c r="I25" s="122">
        <f t="shared" si="10"/>
        <v>3.3812035611209289E-2</v>
      </c>
      <c r="J25" s="122">
        <f t="shared" si="10"/>
        <v>1.3083697940664179E-2</v>
      </c>
      <c r="K25" s="122">
        <f t="shared" si="10"/>
        <v>0</v>
      </c>
      <c r="L25" s="122">
        <f t="shared" si="10"/>
        <v>2.3005705010038228E-2</v>
      </c>
      <c r="M25" s="122">
        <f t="shared" si="10"/>
        <v>4.290209353883867E-2</v>
      </c>
      <c r="N25" s="122">
        <f t="shared" si="10"/>
        <v>5.5944823047180028E-2</v>
      </c>
      <c r="O25" s="122">
        <f t="shared" si="10"/>
        <v>5.031541322654759E-2</v>
      </c>
      <c r="P25" s="122">
        <f t="shared" si="10"/>
        <v>4.0173297144660405E-2</v>
      </c>
      <c r="Q25" s="122">
        <f t="shared" si="10"/>
        <v>4.3813294167767934E-2</v>
      </c>
      <c r="R25" s="122">
        <f t="shared" ref="R25:V25" si="11">SUM(R26:R27)</f>
        <v>2.0730492689444772E-2</v>
      </c>
      <c r="S25" s="122">
        <f t="shared" si="11"/>
        <v>8.6058147031812509E-3</v>
      </c>
      <c r="T25" s="122">
        <f t="shared" si="11"/>
        <v>6.9056238669114728E-3</v>
      </c>
      <c r="U25" s="122">
        <f t="shared" si="11"/>
        <v>1.4954018062916258E-2</v>
      </c>
      <c r="V25" s="122">
        <f t="shared" si="11"/>
        <v>3.6391756163276633E-2</v>
      </c>
      <c r="W25" s="122">
        <f t="shared" ref="W25:Y25" si="12">SUM(W26:W27)</f>
        <v>3.6233577965670227E-2</v>
      </c>
      <c r="X25" s="122">
        <f t="shared" si="12"/>
        <v>3.6209599355756711E-2</v>
      </c>
      <c r="Y25" s="122">
        <f t="shared" si="12"/>
        <v>7.2873690656781939E-2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5.0108796708386659E-2</v>
      </c>
      <c r="D26" s="98">
        <v>5.7956154690032242E-2</v>
      </c>
      <c r="E26" s="98">
        <v>5.5964931014464217E-2</v>
      </c>
      <c r="F26" s="98">
        <v>6.084330512020858E-2</v>
      </c>
      <c r="G26" s="98">
        <v>7.0082227353913534E-2</v>
      </c>
      <c r="H26" s="98">
        <v>5.6647861897070606E-2</v>
      </c>
      <c r="I26" s="98">
        <v>3.3433454810117343E-2</v>
      </c>
      <c r="J26" s="98">
        <v>1.2936729109941867E-2</v>
      </c>
      <c r="K26" s="98">
        <v>0</v>
      </c>
      <c r="L26" s="98">
        <v>2.2753199264161895E-2</v>
      </c>
      <c r="M26" s="98">
        <v>4.2418407938064832E-2</v>
      </c>
      <c r="N26" s="98">
        <v>5.5296446312330806E-2</v>
      </c>
      <c r="O26" s="98">
        <v>4.9709744926266376E-2</v>
      </c>
      <c r="P26" s="98">
        <v>3.9669698135284176E-2</v>
      </c>
      <c r="Q26" s="98">
        <v>4.3247847171454239E-2</v>
      </c>
      <c r="R26" s="98">
        <v>2.0461879141750645E-2</v>
      </c>
      <c r="S26" s="98">
        <v>8.4949550614349806E-3</v>
      </c>
      <c r="T26" s="98">
        <v>6.8169655026872646E-3</v>
      </c>
      <c r="U26" s="98">
        <v>1.4762227730358042E-2</v>
      </c>
      <c r="V26" s="98">
        <v>3.5923537980236724E-2</v>
      </c>
      <c r="W26" s="98">
        <v>3.5768269133016013E-2</v>
      </c>
      <c r="X26" s="98">
        <v>3.5742154245001656E-2</v>
      </c>
      <c r="Y26" s="98">
        <v>7.1916669156100649E-2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6.1110718589616039E-4</v>
      </c>
      <c r="D27" s="98">
        <v>6.9072938876584868E-4</v>
      </c>
      <c r="E27" s="98">
        <v>6.6101141195634532E-4</v>
      </c>
      <c r="F27" s="98">
        <v>7.0619274585664187E-4</v>
      </c>
      <c r="G27" s="98">
        <v>8.0981561468791534E-4</v>
      </c>
      <c r="H27" s="98">
        <v>6.4854344610147717E-4</v>
      </c>
      <c r="I27" s="98">
        <v>3.785808010919443E-4</v>
      </c>
      <c r="J27" s="98">
        <v>1.4696883072231202E-4</v>
      </c>
      <c r="K27" s="98">
        <v>0</v>
      </c>
      <c r="L27" s="98">
        <v>2.5250574587633355E-4</v>
      </c>
      <c r="M27" s="98">
        <v>4.8368560077384075E-4</v>
      </c>
      <c r="N27" s="98">
        <v>6.4837673484922031E-4</v>
      </c>
      <c r="O27" s="98">
        <v>6.0566830028121359E-4</v>
      </c>
      <c r="P27" s="98">
        <v>5.0359900937622817E-4</v>
      </c>
      <c r="Q27" s="98">
        <v>5.6544699631369414E-4</v>
      </c>
      <c r="R27" s="98">
        <v>2.6861354769412829E-4</v>
      </c>
      <c r="S27" s="98">
        <v>1.1085964174627067E-4</v>
      </c>
      <c r="T27" s="98">
        <v>8.8658364224208279E-5</v>
      </c>
      <c r="U27" s="98">
        <v>1.9179033255821654E-4</v>
      </c>
      <c r="V27" s="98">
        <v>4.6821818303990952E-4</v>
      </c>
      <c r="W27" s="98">
        <v>4.6530883265421278E-4</v>
      </c>
      <c r="X27" s="98">
        <v>4.6744511075505393E-4</v>
      </c>
      <c r="Y27" s="98">
        <v>9.5702150068129564E-4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4.3281465369415181E-6</v>
      </c>
      <c r="N28" s="122">
        <f t="shared" si="13"/>
        <v>4.2852004237558749E-6</v>
      </c>
      <c r="O28" s="122">
        <f t="shared" si="13"/>
        <v>3.5790766826296742E-6</v>
      </c>
      <c r="P28" s="122">
        <f t="shared" si="13"/>
        <v>4.6515556736352104E-6</v>
      </c>
      <c r="Q28" s="122">
        <f t="shared" si="13"/>
        <v>3.304346201417276E-6</v>
      </c>
      <c r="R28" s="122">
        <f t="shared" si="13"/>
        <v>3.3313955105165245E-6</v>
      </c>
      <c r="S28" s="122">
        <f t="shared" si="13"/>
        <v>0</v>
      </c>
      <c r="T28" s="122">
        <f t="shared" si="13"/>
        <v>0</v>
      </c>
      <c r="U28" s="122">
        <f t="shared" si="13"/>
        <v>3.1131698384620088E-6</v>
      </c>
      <c r="V28" s="122">
        <f t="shared" si="13"/>
        <v>8.9068017620366573E-6</v>
      </c>
      <c r="W28" s="122">
        <f t="shared" si="13"/>
        <v>1.4245706211232032E-5</v>
      </c>
      <c r="X28" s="122">
        <f t="shared" si="13"/>
        <v>3.8712106004206652E-5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4.3281465369415181E-6</v>
      </c>
      <c r="N29" s="98">
        <v>4.2852004237558749E-6</v>
      </c>
      <c r="O29" s="98">
        <v>3.5790766826296742E-6</v>
      </c>
      <c r="P29" s="98">
        <v>4.6515556736352104E-6</v>
      </c>
      <c r="Q29" s="98">
        <v>3.304346201417276E-6</v>
      </c>
      <c r="R29" s="98">
        <v>3.3313955105165245E-6</v>
      </c>
      <c r="S29" s="98">
        <v>0</v>
      </c>
      <c r="T29" s="98">
        <v>0</v>
      </c>
      <c r="U29" s="98">
        <v>3.1131698384620088E-6</v>
      </c>
      <c r="V29" s="98">
        <v>8.9068017620366573E-6</v>
      </c>
      <c r="W29" s="98">
        <v>1.4245706211232032E-5</v>
      </c>
      <c r="X29" s="98">
        <v>3.8712106004206652E-5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7.1450566831512278E-3</v>
      </c>
      <c r="D30" s="122">
        <v>9.1646581965808879E-3</v>
      </c>
      <c r="E30" s="122">
        <v>8.9099247857741728E-3</v>
      </c>
      <c r="F30" s="122">
        <v>8.6296836338787698E-3</v>
      </c>
      <c r="G30" s="122">
        <v>9.2758859187734091E-3</v>
      </c>
      <c r="H30" s="122">
        <v>8.1689633051770308E-3</v>
      </c>
      <c r="I30" s="122">
        <v>5.5177632681818484E-3</v>
      </c>
      <c r="J30" s="122">
        <v>2.7948402524028237E-3</v>
      </c>
      <c r="K30" s="122">
        <v>0</v>
      </c>
      <c r="L30" s="122">
        <v>4.8343431617212567E-3</v>
      </c>
      <c r="M30" s="122">
        <v>7.574111329358044E-3</v>
      </c>
      <c r="N30" s="122">
        <v>1.0563576494041299E-2</v>
      </c>
      <c r="O30" s="122">
        <v>1.0829361069056924E-2</v>
      </c>
      <c r="P30" s="122">
        <v>7.1776835918535651E-3</v>
      </c>
      <c r="Q30" s="122">
        <v>1.2522748673152447E-2</v>
      </c>
      <c r="R30" s="122">
        <v>6.474410413973071E-3</v>
      </c>
      <c r="S30" s="122">
        <v>1.8926850084002762E-3</v>
      </c>
      <c r="T30" s="122">
        <v>1.7945374772467099E-3</v>
      </c>
      <c r="U30" s="122">
        <v>4.0370115665022532E-3</v>
      </c>
      <c r="V30" s="122">
        <v>1.1786110137804097E-2</v>
      </c>
      <c r="W30" s="122">
        <v>1.485515391378305E-2</v>
      </c>
      <c r="X30" s="122">
        <v>1.7316674542856444E-2</v>
      </c>
      <c r="Y30" s="122">
        <v>3.5501758704421661E-2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5.8004424188377434E-4</v>
      </c>
      <c r="D31" s="98">
        <v>1.9363922916827733E-4</v>
      </c>
      <c r="E31" s="98">
        <v>4.0875660207160565E-4</v>
      </c>
      <c r="F31" s="98">
        <v>4.0601666205928146E-4</v>
      </c>
      <c r="G31" s="98">
        <v>4.3807829906275373E-4</v>
      </c>
      <c r="H31" s="98">
        <v>2.3193356316018792E-4</v>
      </c>
      <c r="I31" s="98">
        <v>0</v>
      </c>
      <c r="J31" s="98">
        <v>0</v>
      </c>
      <c r="K31" s="98">
        <v>0</v>
      </c>
      <c r="L31" s="98">
        <v>1.8336369759616527E-4</v>
      </c>
      <c r="M31" s="98">
        <v>0</v>
      </c>
      <c r="N31" s="98">
        <v>4.4006712637056932E-4</v>
      </c>
      <c r="O31" s="98">
        <v>4.1439645235672248E-4</v>
      </c>
      <c r="P31" s="98">
        <v>2.1387267457842089E-4</v>
      </c>
      <c r="Q31" s="98">
        <v>0</v>
      </c>
      <c r="R31" s="98">
        <v>0</v>
      </c>
      <c r="S31" s="98">
        <v>0</v>
      </c>
      <c r="T31" s="98">
        <v>1.6461972134979675E-4</v>
      </c>
      <c r="U31" s="98">
        <v>1.5418574435480115E-4</v>
      </c>
      <c r="V31" s="98">
        <v>3.2971894494387445E-4</v>
      </c>
      <c r="W31" s="98">
        <v>4.6410197076526859E-4</v>
      </c>
      <c r="X31" s="98">
        <v>6.9147397664224295E-4</v>
      </c>
      <c r="Y31" s="98">
        <v>2.7474268372738855E-3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6.5650124412674534E-3</v>
      </c>
      <c r="D35" s="101">
        <v>8.9710189674126108E-3</v>
      </c>
      <c r="E35" s="101">
        <v>8.501168183702567E-3</v>
      </c>
      <c r="F35" s="101">
        <v>8.2236669718194887E-3</v>
      </c>
      <c r="G35" s="101">
        <v>8.8378076197106557E-3</v>
      </c>
      <c r="H35" s="101">
        <v>7.937029742016842E-3</v>
      </c>
      <c r="I35" s="101">
        <v>5.5177632681818484E-3</v>
      </c>
      <c r="J35" s="101">
        <v>2.7948402524028237E-3</v>
      </c>
      <c r="K35" s="101">
        <v>0</v>
      </c>
      <c r="L35" s="101">
        <v>4.6509794641250912E-3</v>
      </c>
      <c r="M35" s="101">
        <v>7.574111329358044E-3</v>
      </c>
      <c r="N35" s="101">
        <v>1.012350936767073E-2</v>
      </c>
      <c r="O35" s="101">
        <v>1.0414964616700202E-2</v>
      </c>
      <c r="P35" s="101">
        <v>6.9638109172751438E-3</v>
      </c>
      <c r="Q35" s="101">
        <v>1.2522748673152447E-2</v>
      </c>
      <c r="R35" s="101">
        <v>6.474410413973071E-3</v>
      </c>
      <c r="S35" s="101">
        <v>1.8926850084002762E-3</v>
      </c>
      <c r="T35" s="101">
        <v>1.6299177558969132E-3</v>
      </c>
      <c r="U35" s="101">
        <v>3.8828258221474525E-3</v>
      </c>
      <c r="V35" s="101">
        <v>1.1456391192860222E-2</v>
      </c>
      <c r="W35" s="101">
        <v>1.4391051943017782E-2</v>
      </c>
      <c r="X35" s="101">
        <v>1.66252005662142E-2</v>
      </c>
      <c r="Y35" s="101">
        <v>3.2754331867147775E-2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2.3977371769308854E-3</v>
      </c>
      <c r="D39" s="122">
        <v>3.2427625737731858E-3</v>
      </c>
      <c r="E39" s="122">
        <v>3.1402707089923567E-3</v>
      </c>
      <c r="F39" s="122">
        <v>3.6055295320974743E-3</v>
      </c>
      <c r="G39" s="122">
        <v>3.8478237871082351E-3</v>
      </c>
      <c r="H39" s="122">
        <v>3.1105254795506122E-3</v>
      </c>
      <c r="I39" s="122">
        <v>1.7803643663428484E-3</v>
      </c>
      <c r="J39" s="122">
        <v>7.7925449497354311E-4</v>
      </c>
      <c r="K39" s="122">
        <v>0</v>
      </c>
      <c r="L39" s="122">
        <v>1.6285276979500179E-3</v>
      </c>
      <c r="M39" s="122">
        <v>2.8097628633074363E-3</v>
      </c>
      <c r="N39" s="122">
        <v>3.864450981653268E-3</v>
      </c>
      <c r="O39" s="122">
        <v>3.5915373760173255E-3</v>
      </c>
      <c r="P39" s="122">
        <v>2.6551707906892494E-3</v>
      </c>
      <c r="Q39" s="122">
        <v>3.6337342331727819E-3</v>
      </c>
      <c r="R39" s="122">
        <v>1.8537448493450058E-3</v>
      </c>
      <c r="S39" s="122">
        <v>6.166749761512371E-4</v>
      </c>
      <c r="T39" s="122">
        <v>6.0736805631188284E-4</v>
      </c>
      <c r="U39" s="122">
        <v>1.1921086235961993E-3</v>
      </c>
      <c r="V39" s="122">
        <v>3.6216071739631583E-3</v>
      </c>
      <c r="W39" s="122">
        <v>4.316487889882082E-3</v>
      </c>
      <c r="X39" s="122">
        <v>5.7752619786630901E-3</v>
      </c>
      <c r="Y39" s="122">
        <v>1.7073159545276956E-2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1.6353451406997163E-3</v>
      </c>
      <c r="D40" s="98">
        <v>1.9807722017365771E-3</v>
      </c>
      <c r="E40" s="98">
        <v>2.0736299018164431E-3</v>
      </c>
      <c r="F40" s="98">
        <v>2.7129892361503791E-3</v>
      </c>
      <c r="G40" s="98">
        <v>2.8333460066224427E-3</v>
      </c>
      <c r="H40" s="98">
        <v>1.99516723483309E-3</v>
      </c>
      <c r="I40" s="98">
        <v>7.1725842956178048E-4</v>
      </c>
      <c r="J40" s="98">
        <v>2.4774946551052435E-4</v>
      </c>
      <c r="K40" s="98">
        <v>0</v>
      </c>
      <c r="L40" s="98">
        <v>1.4675679265404298E-3</v>
      </c>
      <c r="M40" s="98">
        <v>1.8462187726613029E-3</v>
      </c>
      <c r="N40" s="98">
        <v>2.6671454246031167E-3</v>
      </c>
      <c r="O40" s="98">
        <v>2.2107897862521297E-3</v>
      </c>
      <c r="P40" s="98">
        <v>1.5410847318219716E-3</v>
      </c>
      <c r="Q40" s="98">
        <v>1.3695254098085813E-3</v>
      </c>
      <c r="R40" s="98">
        <v>8.5152325907038599E-4</v>
      </c>
      <c r="S40" s="98">
        <v>3.2178913370896567E-4</v>
      </c>
      <c r="T40" s="98">
        <v>4.7565779387818394E-4</v>
      </c>
      <c r="U40" s="98">
        <v>6.3355428910025148E-4</v>
      </c>
      <c r="V40" s="98">
        <v>2.6867822545782296E-3</v>
      </c>
      <c r="W40" s="98">
        <v>2.7560188243094777E-3</v>
      </c>
      <c r="X40" s="98">
        <v>4.2474594978411245E-3</v>
      </c>
      <c r="Y40" s="98">
        <v>1.5146812152969659E-2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7.6239203623116897E-4</v>
      </c>
      <c r="D41" s="33">
        <v>1.2619903720366089E-3</v>
      </c>
      <c r="E41" s="33">
        <v>1.0666408071759136E-3</v>
      </c>
      <c r="F41" s="33">
        <v>8.9254029594709522E-4</v>
      </c>
      <c r="G41" s="33">
        <v>1.0144777804857925E-3</v>
      </c>
      <c r="H41" s="33">
        <v>1.115358244717522E-3</v>
      </c>
      <c r="I41" s="33">
        <v>1.0631059367810678E-3</v>
      </c>
      <c r="J41" s="33">
        <v>5.3150502946301876E-4</v>
      </c>
      <c r="K41" s="33">
        <v>0</v>
      </c>
      <c r="L41" s="33">
        <v>1.6095977140958819E-4</v>
      </c>
      <c r="M41" s="33">
        <v>9.6354409064613338E-4</v>
      </c>
      <c r="N41" s="33">
        <v>1.1973055570501513E-3</v>
      </c>
      <c r="O41" s="33">
        <v>1.3807475897651958E-3</v>
      </c>
      <c r="P41" s="33">
        <v>1.114086058867278E-3</v>
      </c>
      <c r="Q41" s="33">
        <v>2.2642088233642004E-3</v>
      </c>
      <c r="R41" s="33">
        <v>1.0022215902746197E-3</v>
      </c>
      <c r="S41" s="33">
        <v>2.9488584244227148E-4</v>
      </c>
      <c r="T41" s="33">
        <v>1.317102624336989E-4</v>
      </c>
      <c r="U41" s="33">
        <v>5.5855433449594782E-4</v>
      </c>
      <c r="V41" s="33">
        <v>9.3482491938492865E-4</v>
      </c>
      <c r="W41" s="33">
        <v>1.5604690655726045E-3</v>
      </c>
      <c r="X41" s="33">
        <v>1.5278024808219653E-3</v>
      </c>
      <c r="Y41" s="33">
        <v>1.9263473923072994E-3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0.20625323812240889</v>
      </c>
      <c r="D43" s="117">
        <f t="shared" si="14"/>
        <v>7.6040988504099058E-2</v>
      </c>
      <c r="E43" s="117">
        <f t="shared" si="14"/>
        <v>9.2569423047324129E-2</v>
      </c>
      <c r="F43" s="117">
        <f t="shared" si="14"/>
        <v>0.24842473480222146</v>
      </c>
      <c r="G43" s="117">
        <f t="shared" si="14"/>
        <v>0.46548769431266374</v>
      </c>
      <c r="H43" s="117">
        <f t="shared" si="14"/>
        <v>0.56321998442011878</v>
      </c>
      <c r="I43" s="117">
        <f t="shared" si="14"/>
        <v>0.70739070222425804</v>
      </c>
      <c r="J43" s="117">
        <f t="shared" si="14"/>
        <v>0.9355481216633762</v>
      </c>
      <c r="K43" s="117">
        <f t="shared" si="14"/>
        <v>3.5706774487783823</v>
      </c>
      <c r="L43" s="117">
        <f t="shared" si="14"/>
        <v>2.1760555128933947</v>
      </c>
      <c r="M43" s="117">
        <f t="shared" si="14"/>
        <v>0.91760059145346518</v>
      </c>
      <c r="N43" s="117">
        <f t="shared" si="14"/>
        <v>0.30865489406161117</v>
      </c>
      <c r="O43" s="117">
        <f t="shared" si="14"/>
        <v>0.39032628616668708</v>
      </c>
      <c r="P43" s="117">
        <f t="shared" si="14"/>
        <v>0.75096647231827973</v>
      </c>
      <c r="Q43" s="117">
        <f t="shared" si="14"/>
        <v>1.0862978913530255</v>
      </c>
      <c r="R43" s="117">
        <f t="shared" ref="R43:V43" si="15">R44+R47+R49+R58</f>
        <v>0.6420926339857238</v>
      </c>
      <c r="S43" s="117">
        <f t="shared" si="15"/>
        <v>0.88915833507048303</v>
      </c>
      <c r="T43" s="117">
        <f t="shared" si="15"/>
        <v>0.86651784143267718</v>
      </c>
      <c r="U43" s="117">
        <f t="shared" si="15"/>
        <v>0.70395210517681561</v>
      </c>
      <c r="V43" s="117">
        <f t="shared" si="15"/>
        <v>0.62137234545740871</v>
      </c>
      <c r="W43" s="117">
        <f t="shared" ref="W43:Y43" si="16">W44+W47+W49+W58</f>
        <v>0.57306785380925818</v>
      </c>
      <c r="X43" s="117">
        <f t="shared" si="16"/>
        <v>0.5211594901312957</v>
      </c>
      <c r="Y43" s="117">
        <f t="shared" si="16"/>
        <v>0.82703819442002957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0.17152532320815078</v>
      </c>
      <c r="D44" s="122">
        <f t="shared" si="17"/>
        <v>6.3239657969752172E-2</v>
      </c>
      <c r="E44" s="122">
        <f t="shared" si="17"/>
        <v>7.6653156314388751E-2</v>
      </c>
      <c r="F44" s="122">
        <f t="shared" si="17"/>
        <v>0.20556288090581745</v>
      </c>
      <c r="G44" s="122">
        <f t="shared" si="17"/>
        <v>0.38548723684539871</v>
      </c>
      <c r="H44" s="122">
        <f t="shared" si="17"/>
        <v>0.46295727219885735</v>
      </c>
      <c r="I44" s="122">
        <f t="shared" si="17"/>
        <v>0.57732961684961048</v>
      </c>
      <c r="J44" s="122">
        <f t="shared" si="17"/>
        <v>0.70983303388914276</v>
      </c>
      <c r="K44" s="122">
        <f t="shared" si="17"/>
        <v>2.9231210910353056</v>
      </c>
      <c r="L44" s="122">
        <f t="shared" si="17"/>
        <v>1.7261596108030308</v>
      </c>
      <c r="M44" s="122">
        <f t="shared" si="17"/>
        <v>0.72562059048042582</v>
      </c>
      <c r="N44" s="122">
        <f t="shared" si="17"/>
        <v>0.24252376256260855</v>
      </c>
      <c r="O44" s="122">
        <f t="shared" si="17"/>
        <v>0.30222898655012687</v>
      </c>
      <c r="P44" s="122">
        <f t="shared" si="17"/>
        <v>0.58229837332521561</v>
      </c>
      <c r="Q44" s="122">
        <f t="shared" si="17"/>
        <v>0.81939867635285568</v>
      </c>
      <c r="R44" s="122">
        <f t="shared" ref="R44:V44" si="18">SUM(R45:R46)</f>
        <v>0.47703335953948328</v>
      </c>
      <c r="S44" s="122">
        <f t="shared" si="18"/>
        <v>0.68231630657314635</v>
      </c>
      <c r="T44" s="122">
        <f t="shared" si="18"/>
        <v>0.66061610708590723</v>
      </c>
      <c r="U44" s="122">
        <f t="shared" si="18"/>
        <v>0.53610614507273502</v>
      </c>
      <c r="V44" s="122">
        <f t="shared" si="18"/>
        <v>0.4500528014533946</v>
      </c>
      <c r="W44" s="122">
        <f t="shared" ref="W44:Y44" si="19">SUM(W45:W46)</f>
        <v>0.39789049090463563</v>
      </c>
      <c r="X44" s="122">
        <f t="shared" si="19"/>
        <v>0.33997854108814929</v>
      </c>
      <c r="Y44" s="122">
        <f t="shared" si="19"/>
        <v>0.45628014441690817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0.169654601136185</v>
      </c>
      <c r="D45" s="98">
        <v>6.2564475753793494E-2</v>
      </c>
      <c r="E45" s="98">
        <v>7.5840800459262808E-2</v>
      </c>
      <c r="F45" s="98">
        <v>0.20341850869160163</v>
      </c>
      <c r="G45" s="98">
        <v>0.381477547299721</v>
      </c>
      <c r="H45" s="98">
        <v>0.45817837345222356</v>
      </c>
      <c r="I45" s="98">
        <v>0.57142536840408753</v>
      </c>
      <c r="J45" s="98">
        <v>0.70253792239562385</v>
      </c>
      <c r="K45" s="98">
        <v>2.8928338305606007</v>
      </c>
      <c r="L45" s="98">
        <v>1.7087604186564931</v>
      </c>
      <c r="M45" s="98">
        <v>0.71808184666657993</v>
      </c>
      <c r="N45" s="98">
        <v>0.23992052615105325</v>
      </c>
      <c r="O45" s="98">
        <v>0.29883772625490002</v>
      </c>
      <c r="P45" s="98">
        <v>0.57544849251452512</v>
      </c>
      <c r="Q45" s="98">
        <v>0.80942698481529063</v>
      </c>
      <c r="R45" s="98">
        <v>0.47119420648882387</v>
      </c>
      <c r="S45" s="98">
        <v>0.67400475408098204</v>
      </c>
      <c r="T45" s="98">
        <v>0.65259259112929913</v>
      </c>
      <c r="U45" s="98">
        <v>0.52960135221194604</v>
      </c>
      <c r="V45" s="98">
        <v>0.44457592620242781</v>
      </c>
      <c r="W45" s="98">
        <v>0.39306060885002797</v>
      </c>
      <c r="X45" s="98">
        <v>0.33583521579761511</v>
      </c>
      <c r="Y45" s="98">
        <v>0.45063143118107679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1.870722071965789E-3</v>
      </c>
      <c r="D46" s="98">
        <v>6.7518221595867279E-4</v>
      </c>
      <c r="E46" s="98">
        <v>8.1235585512594755E-4</v>
      </c>
      <c r="F46" s="98">
        <v>2.144372214215812E-3</v>
      </c>
      <c r="G46" s="98">
        <v>4.0096895456776822E-3</v>
      </c>
      <c r="H46" s="98">
        <v>4.7788987466337949E-3</v>
      </c>
      <c r="I46" s="98">
        <v>5.9042484455229275E-3</v>
      </c>
      <c r="J46" s="98">
        <v>7.295111493518875E-3</v>
      </c>
      <c r="K46" s="98">
        <v>3.0287260474704761E-2</v>
      </c>
      <c r="L46" s="98">
        <v>1.7399192146537727E-2</v>
      </c>
      <c r="M46" s="98">
        <v>7.5387438138459113E-3</v>
      </c>
      <c r="N46" s="98">
        <v>2.6032364115552865E-3</v>
      </c>
      <c r="O46" s="98">
        <v>3.3912602952268413E-3</v>
      </c>
      <c r="P46" s="98">
        <v>6.8498808106905017E-3</v>
      </c>
      <c r="Q46" s="98">
        <v>9.9716915375650268E-3</v>
      </c>
      <c r="R46" s="98">
        <v>5.8391530506594078E-3</v>
      </c>
      <c r="S46" s="98">
        <v>8.3115524921643438E-3</v>
      </c>
      <c r="T46" s="98">
        <v>8.0235159566080655E-3</v>
      </c>
      <c r="U46" s="98">
        <v>6.5047928607889832E-3</v>
      </c>
      <c r="V46" s="98">
        <v>5.4768752509668133E-3</v>
      </c>
      <c r="W46" s="98">
        <v>4.8298820546076385E-3</v>
      </c>
      <c r="X46" s="98">
        <v>4.1433252905342093E-3</v>
      </c>
      <c r="Y46" s="98">
        <v>5.6487132358313914E-3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4.3562233283223382E-6</v>
      </c>
      <c r="H47" s="122">
        <f t="shared" si="20"/>
        <v>1.2246545868672744E-5</v>
      </c>
      <c r="I47" s="122">
        <f t="shared" si="20"/>
        <v>2.2069181976851168E-5</v>
      </c>
      <c r="J47" s="122">
        <f t="shared" si="20"/>
        <v>5.5225270019547561E-5</v>
      </c>
      <c r="K47" s="122">
        <f t="shared" si="20"/>
        <v>1.1575646318861093E-4</v>
      </c>
      <c r="L47" s="122">
        <f t="shared" si="20"/>
        <v>2.5216994318389091E-4</v>
      </c>
      <c r="M47" s="122">
        <f t="shared" si="20"/>
        <v>6.4922198054122757E-5</v>
      </c>
      <c r="N47" s="122">
        <f t="shared" si="20"/>
        <v>2.1426002118779373E-5</v>
      </c>
      <c r="O47" s="122">
        <f t="shared" si="20"/>
        <v>2.8632613461037394E-5</v>
      </c>
      <c r="P47" s="122">
        <f t="shared" si="20"/>
        <v>6.5121779430892944E-5</v>
      </c>
      <c r="Q47" s="122">
        <f t="shared" si="20"/>
        <v>6.9391270229762815E-5</v>
      </c>
      <c r="R47" s="122">
        <f t="shared" si="20"/>
        <v>5.6633723678780914E-5</v>
      </c>
      <c r="S47" s="122">
        <f t="shared" si="20"/>
        <v>5.8933413379458302E-5</v>
      </c>
      <c r="T47" s="122">
        <f t="shared" si="20"/>
        <v>7.4044376335903424E-5</v>
      </c>
      <c r="U47" s="122">
        <f t="shared" si="20"/>
        <v>5.2923887253854149E-5</v>
      </c>
      <c r="V47" s="122">
        <f t="shared" si="20"/>
        <v>1.0688162114443991E-4</v>
      </c>
      <c r="W47" s="122">
        <f t="shared" si="20"/>
        <v>1.2346278716401094E-4</v>
      </c>
      <c r="X47" s="122">
        <f t="shared" si="20"/>
        <v>3.0969684803365321E-4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4.3562233283223382E-6</v>
      </c>
      <c r="H48" s="98">
        <v>1.2246545868672744E-5</v>
      </c>
      <c r="I48" s="98">
        <v>2.2069181976851168E-5</v>
      </c>
      <c r="J48" s="98">
        <v>5.5225270019547561E-5</v>
      </c>
      <c r="K48" s="98">
        <v>1.1575646318861093E-4</v>
      </c>
      <c r="L48" s="98">
        <v>2.5216994318389091E-4</v>
      </c>
      <c r="M48" s="98">
        <v>6.4922198054122757E-5</v>
      </c>
      <c r="N48" s="98">
        <v>2.1426002118779373E-5</v>
      </c>
      <c r="O48" s="98">
        <v>2.8632613461037394E-5</v>
      </c>
      <c r="P48" s="98">
        <v>6.5121779430892944E-5</v>
      </c>
      <c r="Q48" s="98">
        <v>6.9391270229762815E-5</v>
      </c>
      <c r="R48" s="98">
        <v>5.6633723678780914E-5</v>
      </c>
      <c r="S48" s="98">
        <v>5.8933413379458302E-5</v>
      </c>
      <c r="T48" s="98">
        <v>7.4044376335903424E-5</v>
      </c>
      <c r="U48" s="98">
        <v>5.2923887253854149E-5</v>
      </c>
      <c r="V48" s="98">
        <v>1.0688162114443991E-4</v>
      </c>
      <c r="W48" s="98">
        <v>1.2346278716401094E-4</v>
      </c>
      <c r="X48" s="98">
        <v>3.0969684803365321E-4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2.7520115713586205E-2</v>
      </c>
      <c r="D49" s="122">
        <v>1.007098821288039E-2</v>
      </c>
      <c r="E49" s="122">
        <v>1.1932556030138939E-2</v>
      </c>
      <c r="F49" s="122">
        <v>3.1148613031352926E-2</v>
      </c>
      <c r="G49" s="122">
        <v>6.0840316014472637E-2</v>
      </c>
      <c r="H49" s="122">
        <v>7.6604046582700092E-2</v>
      </c>
      <c r="I49" s="122">
        <v>9.8644973828212537E-2</v>
      </c>
      <c r="J49" s="122">
        <v>0.16171951427352624</v>
      </c>
      <c r="K49" s="122">
        <v>0.51538256409252925</v>
      </c>
      <c r="L49" s="122">
        <v>0.35713906607959162</v>
      </c>
      <c r="M49" s="122">
        <v>0.1503305284953142</v>
      </c>
      <c r="N49" s="122">
        <v>5.0873412025371975E-2</v>
      </c>
      <c r="O49" s="122">
        <v>6.7211837383798406E-2</v>
      </c>
      <c r="P49" s="122">
        <v>0.12604303987431167</v>
      </c>
      <c r="Q49" s="122">
        <v>0.20269432283716493</v>
      </c>
      <c r="R49" s="122">
        <v>0.12466265851090083</v>
      </c>
      <c r="S49" s="122">
        <v>0.15718413248397756</v>
      </c>
      <c r="T49" s="122">
        <v>0.15573405735846746</v>
      </c>
      <c r="U49" s="122">
        <v>0.13134451231662481</v>
      </c>
      <c r="V49" s="122">
        <v>0.13034281304019982</v>
      </c>
      <c r="W49" s="122">
        <v>0.13212695402836322</v>
      </c>
      <c r="X49" s="122">
        <v>0.13563275055525562</v>
      </c>
      <c r="Y49" s="122">
        <v>0.25139411375482179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2.6278086332805876E-2</v>
      </c>
      <c r="D50" s="98">
        <v>9.338660133907932E-3</v>
      </c>
      <c r="E50" s="98">
        <v>1.0944048101801431E-2</v>
      </c>
      <c r="F50" s="98">
        <v>2.9573868292068341E-2</v>
      </c>
      <c r="G50" s="98">
        <v>5.8675954964747576E-2</v>
      </c>
      <c r="H50" s="98">
        <v>7.3347829252641897E-2</v>
      </c>
      <c r="I50" s="98">
        <v>9.5170826585283225E-2</v>
      </c>
      <c r="J50" s="98">
        <v>0.11253032583123652</v>
      </c>
      <c r="K50" s="98">
        <v>0.51538256409252925</v>
      </c>
      <c r="L50" s="98">
        <v>0.34783710715134142</v>
      </c>
      <c r="M50" s="98">
        <v>0.14838844866727369</v>
      </c>
      <c r="N50" s="98">
        <v>5.0873412025371975E-2</v>
      </c>
      <c r="O50" s="98">
        <v>6.6560902095254643E-2</v>
      </c>
      <c r="P50" s="98">
        <v>0.11284845076789563</v>
      </c>
      <c r="Q50" s="98">
        <v>0.17916019171003361</v>
      </c>
      <c r="R50" s="98">
        <v>0.10246467994870745</v>
      </c>
      <c r="S50" s="98">
        <v>0.15202226427924953</v>
      </c>
      <c r="T50" s="98">
        <v>0.14993879422638953</v>
      </c>
      <c r="U50" s="98">
        <v>0.10078836128146443</v>
      </c>
      <c r="V50" s="98">
        <v>0.12599728534635629</v>
      </c>
      <c r="W50" s="98">
        <v>0.13212695402836322</v>
      </c>
      <c r="X50" s="98">
        <v>0.13563275055525562</v>
      </c>
      <c r="Y50" s="98">
        <v>0.24883767809689805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1.2420293807803287E-3</v>
      </c>
      <c r="D54" s="101">
        <v>7.3232807897245821E-4</v>
      </c>
      <c r="E54" s="101">
        <v>9.8850792833750757E-4</v>
      </c>
      <c r="F54" s="101">
        <v>1.5747447392845829E-3</v>
      </c>
      <c r="G54" s="101">
        <v>2.1643610497250583E-3</v>
      </c>
      <c r="H54" s="101">
        <v>3.2562173300581922E-3</v>
      </c>
      <c r="I54" s="101">
        <v>3.4741472429293124E-3</v>
      </c>
      <c r="J54" s="101">
        <v>4.9189188442289714E-2</v>
      </c>
      <c r="K54" s="101">
        <v>0</v>
      </c>
      <c r="L54" s="101">
        <v>9.3019589282501824E-3</v>
      </c>
      <c r="M54" s="101">
        <v>1.9420798280405244E-3</v>
      </c>
      <c r="N54" s="101">
        <v>0</v>
      </c>
      <c r="O54" s="101">
        <v>6.5093528854376261E-4</v>
      </c>
      <c r="P54" s="101">
        <v>1.3194589106416061E-2</v>
      </c>
      <c r="Q54" s="101">
        <v>2.3534131127131323E-2</v>
      </c>
      <c r="R54" s="101">
        <v>2.2197978562193386E-2</v>
      </c>
      <c r="S54" s="101">
        <v>5.1618682047280262E-3</v>
      </c>
      <c r="T54" s="101">
        <v>5.7952631320779139E-3</v>
      </c>
      <c r="U54" s="101">
        <v>3.0556151035160382E-2</v>
      </c>
      <c r="V54" s="101">
        <v>4.3455276938435322E-3</v>
      </c>
      <c r="W54" s="101">
        <v>0</v>
      </c>
      <c r="X54" s="101">
        <v>0</v>
      </c>
      <c r="Y54" s="101">
        <v>2.5564356579237286E-3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7.2077992006718983E-3</v>
      </c>
      <c r="D58" s="122">
        <v>2.7303423214664994E-3</v>
      </c>
      <c r="E58" s="122">
        <v>3.9837107027964284E-3</v>
      </c>
      <c r="F58" s="122">
        <v>1.171324086505106E-2</v>
      </c>
      <c r="G58" s="122">
        <v>1.9155785229464047E-2</v>
      </c>
      <c r="H58" s="122">
        <v>2.3646419092692723E-2</v>
      </c>
      <c r="I58" s="122">
        <v>3.139404236445803E-2</v>
      </c>
      <c r="J58" s="122">
        <v>6.3940348230687574E-2</v>
      </c>
      <c r="K58" s="122">
        <v>0.1320580371873587</v>
      </c>
      <c r="L58" s="122">
        <v>9.2504666067588448E-2</v>
      </c>
      <c r="M58" s="122">
        <v>4.1584550279671145E-2</v>
      </c>
      <c r="N58" s="122">
        <v>1.523629347151189E-2</v>
      </c>
      <c r="O58" s="122">
        <v>2.0856829619300802E-2</v>
      </c>
      <c r="P58" s="122">
        <v>4.2559937339321618E-2</v>
      </c>
      <c r="Q58" s="122">
        <v>6.4135500892774991E-2</v>
      </c>
      <c r="R58" s="122">
        <v>4.0339982211660866E-2</v>
      </c>
      <c r="S58" s="122">
        <v>4.9598962599979667E-2</v>
      </c>
      <c r="T58" s="122">
        <v>5.0093632611966567E-2</v>
      </c>
      <c r="U58" s="122">
        <v>3.6448523900201979E-2</v>
      </c>
      <c r="V58" s="122">
        <v>4.0869849342669934E-2</v>
      </c>
      <c r="W58" s="122">
        <v>4.2926946089095294E-2</v>
      </c>
      <c r="X58" s="122">
        <v>4.5238501639857091E-2</v>
      </c>
      <c r="Y58" s="122">
        <v>0.11936393624829966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4.9714492277271368E-3</v>
      </c>
      <c r="D59" s="98">
        <v>1.6978047443456375E-3</v>
      </c>
      <c r="E59" s="98">
        <v>2.6660955880497121E-3</v>
      </c>
      <c r="F59" s="98">
        <v>8.857111918020355E-3</v>
      </c>
      <c r="G59" s="98">
        <v>1.4083396327035083E-2</v>
      </c>
      <c r="H59" s="98">
        <v>1.4920381060490935E-2</v>
      </c>
      <c r="I59" s="98">
        <v>1.2671565588924785E-2</v>
      </c>
      <c r="J59" s="98">
        <v>1.8003127827098103E-2</v>
      </c>
      <c r="K59" s="98">
        <v>7.3865168968177922E-2</v>
      </c>
      <c r="L59" s="98">
        <v>8.1720361383146048E-2</v>
      </c>
      <c r="M59" s="98">
        <v>2.7131388919979144E-2</v>
      </c>
      <c r="N59" s="98">
        <v>1.0506936521163792E-2</v>
      </c>
      <c r="O59" s="98">
        <v>1.2948911605191045E-2</v>
      </c>
      <c r="P59" s="98">
        <v>2.4999818982889759E-2</v>
      </c>
      <c r="Q59" s="98">
        <v>2.4035170942140603E-2</v>
      </c>
      <c r="R59" s="98">
        <v>1.81658295268349E-2</v>
      </c>
      <c r="S59" s="98">
        <v>2.81565491995345E-2</v>
      </c>
      <c r="T59" s="98">
        <v>3.771286794319887E-2</v>
      </c>
      <c r="U59" s="98">
        <v>1.9133339530827596E-2</v>
      </c>
      <c r="V59" s="98">
        <v>3.0537573917889142E-2</v>
      </c>
      <c r="W59" s="98">
        <v>2.7624281704125231E-2</v>
      </c>
      <c r="X59" s="98">
        <v>3.3302544758435484E-2</v>
      </c>
      <c r="Y59" s="98">
        <v>0.10602768507078759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2.236349972944762E-3</v>
      </c>
      <c r="D60" s="33">
        <v>1.032537577120862E-3</v>
      </c>
      <c r="E60" s="33">
        <v>1.3176151147467167E-3</v>
      </c>
      <c r="F60" s="33">
        <v>2.8561289470307046E-3</v>
      </c>
      <c r="G60" s="33">
        <v>5.072388902428962E-3</v>
      </c>
      <c r="H60" s="33">
        <v>8.72603803220179E-3</v>
      </c>
      <c r="I60" s="33">
        <v>1.8722476775533247E-2</v>
      </c>
      <c r="J60" s="33">
        <v>4.5937220403589475E-2</v>
      </c>
      <c r="K60" s="33">
        <v>5.8192868219180779E-2</v>
      </c>
      <c r="L60" s="33">
        <v>1.0784304684442407E-2</v>
      </c>
      <c r="M60" s="33">
        <v>1.4453161359692001E-2</v>
      </c>
      <c r="N60" s="33">
        <v>4.7293569503480976E-3</v>
      </c>
      <c r="O60" s="33">
        <v>7.9079180141097567E-3</v>
      </c>
      <c r="P60" s="33">
        <v>1.7560118356431856E-2</v>
      </c>
      <c r="Q60" s="33">
        <v>4.0100329950634388E-2</v>
      </c>
      <c r="R60" s="33">
        <v>2.2174152684825962E-2</v>
      </c>
      <c r="S60" s="33">
        <v>2.1442413400445167E-2</v>
      </c>
      <c r="T60" s="33">
        <v>1.2380764668767695E-2</v>
      </c>
      <c r="U60" s="33">
        <v>1.7315184369374379E-2</v>
      </c>
      <c r="V60" s="33">
        <v>1.0332275424780789E-2</v>
      </c>
      <c r="W60" s="33">
        <v>1.530266438497006E-2</v>
      </c>
      <c r="X60" s="33">
        <v>1.1935956881421607E-2</v>
      </c>
      <c r="Y60" s="33">
        <v>1.3336251177512071E-2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2.2743518699979615</v>
      </c>
      <c r="D62" s="117">
        <f t="shared" si="21"/>
        <v>3.3418690241705127</v>
      </c>
      <c r="E62" s="117">
        <f t="shared" si="21"/>
        <v>3.7191208162638585</v>
      </c>
      <c r="F62" s="117">
        <f t="shared" si="21"/>
        <v>3.8620608563095975</v>
      </c>
      <c r="G62" s="117">
        <f t="shared" si="21"/>
        <v>3.2132555865400714</v>
      </c>
      <c r="H62" s="117">
        <f t="shared" si="21"/>
        <v>3.653119670577313</v>
      </c>
      <c r="I62" s="117">
        <f t="shared" si="21"/>
        <v>2.6662062210884931</v>
      </c>
      <c r="J62" s="117">
        <f t="shared" si="21"/>
        <v>2.6900557254322055</v>
      </c>
      <c r="K62" s="117">
        <f t="shared" si="21"/>
        <v>2.6955880072888987</v>
      </c>
      <c r="L62" s="117">
        <f t="shared" si="21"/>
        <v>2.4305573098282389</v>
      </c>
      <c r="M62" s="117">
        <f t="shared" si="21"/>
        <v>1.6427885653986853</v>
      </c>
      <c r="N62" s="117">
        <f t="shared" si="21"/>
        <v>1.7728899208495787</v>
      </c>
      <c r="O62" s="117">
        <f t="shared" si="21"/>
        <v>1.6766859961866991</v>
      </c>
      <c r="P62" s="117">
        <f t="shared" si="21"/>
        <v>3.4338370540630136</v>
      </c>
      <c r="Q62" s="117">
        <f t="shared" si="21"/>
        <v>4.8033535181107556</v>
      </c>
      <c r="R62" s="117">
        <f t="shared" ref="R62:V62" si="22">R63+R66+R68+R77</f>
        <v>3.3611979163648127</v>
      </c>
      <c r="S62" s="117">
        <f t="shared" si="22"/>
        <v>3.6817708897671468</v>
      </c>
      <c r="T62" s="117">
        <f t="shared" si="22"/>
        <v>3.1676781606336228</v>
      </c>
      <c r="U62" s="117">
        <f t="shared" si="22"/>
        <v>2.0602374807666877</v>
      </c>
      <c r="V62" s="117">
        <f t="shared" si="22"/>
        <v>2.2445175692381452</v>
      </c>
      <c r="W62" s="117">
        <f t="shared" ref="W62:Y62" si="23">W63+W66+W68+W77</f>
        <v>0.86605651147527007</v>
      </c>
      <c r="X62" s="117">
        <f t="shared" si="23"/>
        <v>0.56109096601109254</v>
      </c>
      <c r="Y62" s="117">
        <f t="shared" si="23"/>
        <v>9.0739857828702628E-2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1.880150789317163</v>
      </c>
      <c r="D63" s="122">
        <f t="shared" si="24"/>
        <v>2.7543773966893368</v>
      </c>
      <c r="E63" s="122">
        <f t="shared" si="24"/>
        <v>3.079992638320038</v>
      </c>
      <c r="F63" s="122">
        <f t="shared" si="24"/>
        <v>3.2009132685942894</v>
      </c>
      <c r="G63" s="122">
        <f t="shared" si="24"/>
        <v>2.653236980466263</v>
      </c>
      <c r="H63" s="122">
        <f t="shared" si="24"/>
        <v>2.9897699539641063</v>
      </c>
      <c r="I63" s="122">
        <f t="shared" si="24"/>
        <v>2.1810695072373223</v>
      </c>
      <c r="J63" s="122">
        <f t="shared" si="24"/>
        <v>2.1561555742005609</v>
      </c>
      <c r="K63" s="122">
        <f t="shared" si="24"/>
        <v>2.1884687821320212</v>
      </c>
      <c r="L63" s="122">
        <f t="shared" si="24"/>
        <v>1.9215640130581535</v>
      </c>
      <c r="M63" s="122">
        <f t="shared" si="24"/>
        <v>1.3040404175213689</v>
      </c>
      <c r="N63" s="122">
        <f t="shared" si="24"/>
        <v>1.3976780382817331</v>
      </c>
      <c r="O63" s="122">
        <f t="shared" si="24"/>
        <v>1.292758846093869</v>
      </c>
      <c r="P63" s="122">
        <f t="shared" si="24"/>
        <v>2.6311141226191559</v>
      </c>
      <c r="Q63" s="122">
        <f t="shared" si="24"/>
        <v>3.5766273154775416</v>
      </c>
      <c r="R63" s="122">
        <f t="shared" ref="R63:V63" si="25">SUM(R64:R65)</f>
        <v>2.4687420374954923</v>
      </c>
      <c r="S63" s="122">
        <f t="shared" si="25"/>
        <v>2.7632848942524837</v>
      </c>
      <c r="T63" s="122">
        <f t="shared" si="25"/>
        <v>2.3574581008227264</v>
      </c>
      <c r="U63" s="122">
        <f t="shared" si="25"/>
        <v>1.5139711451953091</v>
      </c>
      <c r="V63" s="122">
        <f t="shared" si="25"/>
        <v>1.5746346758854592</v>
      </c>
      <c r="W63" s="122">
        <f t="shared" ref="W63:Y63" si="26">SUM(W64:W65)</f>
        <v>0.57937799348877483</v>
      </c>
      <c r="X63" s="122">
        <f t="shared" si="26"/>
        <v>0.34646278327107999</v>
      </c>
      <c r="Y63" s="122">
        <f t="shared" si="26"/>
        <v>4.7109499654454788E-2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1.8578089811862597</v>
      </c>
      <c r="D64" s="98">
        <v>2.7223669089612206</v>
      </c>
      <c r="E64" s="98">
        <v>3.044493643878182</v>
      </c>
      <c r="F64" s="98">
        <v>3.1646294289508488</v>
      </c>
      <c r="G64" s="98">
        <v>2.6232718429995705</v>
      </c>
      <c r="H64" s="98">
        <v>2.9562850640270195</v>
      </c>
      <c r="I64" s="98">
        <v>2.1568842499977627</v>
      </c>
      <c r="J64" s="98">
        <v>2.1321423368374428</v>
      </c>
      <c r="K64" s="98">
        <v>2.1639071099403302</v>
      </c>
      <c r="L64" s="98">
        <v>1.9005894778171462</v>
      </c>
      <c r="M64" s="98">
        <v>1.2893682893257119</v>
      </c>
      <c r="N64" s="98">
        <v>1.381421520771503</v>
      </c>
      <c r="O64" s="98">
        <v>1.277016200658502</v>
      </c>
      <c r="P64" s="98">
        <v>2.5974271492700143</v>
      </c>
      <c r="Q64" s="98">
        <v>3.5290354116851601</v>
      </c>
      <c r="R64" s="98">
        <v>2.4354489076800503</v>
      </c>
      <c r="S64" s="98">
        <v>2.7258143202177516</v>
      </c>
      <c r="T64" s="98">
        <v>2.3252050948312091</v>
      </c>
      <c r="U64" s="98">
        <v>1.4930370591650968</v>
      </c>
      <c r="V64" s="98">
        <v>1.5525994167046522</v>
      </c>
      <c r="W64" s="98">
        <v>0.57124679569456871</v>
      </c>
      <c r="X64" s="98">
        <v>0.34156490667528749</v>
      </c>
      <c r="Y64" s="98">
        <v>4.6431357854326935E-2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2.2341808130903341E-2</v>
      </c>
      <c r="D65" s="98">
        <v>3.2010487728116023E-2</v>
      </c>
      <c r="E65" s="98">
        <v>3.5498994441856162E-2</v>
      </c>
      <c r="F65" s="98">
        <v>3.6283839643440487E-2</v>
      </c>
      <c r="G65" s="98">
        <v>2.9965137466692413E-2</v>
      </c>
      <c r="H65" s="98">
        <v>3.3484889937086829E-2</v>
      </c>
      <c r="I65" s="98">
        <v>2.4185257239559752E-2</v>
      </c>
      <c r="J65" s="98">
        <v>2.4013237363118292E-2</v>
      </c>
      <c r="K65" s="98">
        <v>2.4561672191691159E-2</v>
      </c>
      <c r="L65" s="98">
        <v>2.0974535241007421E-2</v>
      </c>
      <c r="M65" s="98">
        <v>1.4672128195657054E-2</v>
      </c>
      <c r="N65" s="98">
        <v>1.625651751022995E-2</v>
      </c>
      <c r="O65" s="98">
        <v>1.5742645435366968E-2</v>
      </c>
      <c r="P65" s="98">
        <v>3.3686973349141426E-2</v>
      </c>
      <c r="Q65" s="98">
        <v>4.7591903792381735E-2</v>
      </c>
      <c r="R65" s="98">
        <v>3.3293129815441837E-2</v>
      </c>
      <c r="S65" s="98">
        <v>3.7470574034732279E-2</v>
      </c>
      <c r="T65" s="98">
        <v>3.2253005991517369E-2</v>
      </c>
      <c r="U65" s="98">
        <v>2.0934086030212299E-2</v>
      </c>
      <c r="V65" s="98">
        <v>2.2035259180807034E-2</v>
      </c>
      <c r="W65" s="98">
        <v>8.1311977942061554E-3</v>
      </c>
      <c r="X65" s="98">
        <v>4.8978765957925037E-3</v>
      </c>
      <c r="Y65" s="98">
        <v>6.7814180012785237E-4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5.7678999804521824E-6</v>
      </c>
      <c r="E66" s="122">
        <f t="shared" si="27"/>
        <v>1.0052996442064912E-5</v>
      </c>
      <c r="F66" s="122">
        <f t="shared" si="27"/>
        <v>1.740743849963823E-5</v>
      </c>
      <c r="G66" s="122">
        <f t="shared" si="27"/>
        <v>2.178111664161169E-5</v>
      </c>
      <c r="H66" s="122">
        <f t="shared" si="27"/>
        <v>1.0409563988371833E-4</v>
      </c>
      <c r="I66" s="122">
        <f t="shared" si="27"/>
        <v>7.9449055116664221E-5</v>
      </c>
      <c r="J66" s="122">
        <f t="shared" si="27"/>
        <v>1.1045054003909512E-4</v>
      </c>
      <c r="K66" s="122">
        <f t="shared" si="27"/>
        <v>1.198906225882042E-4</v>
      </c>
      <c r="L66" s="122">
        <f t="shared" si="27"/>
        <v>3.0820770833586664E-4</v>
      </c>
      <c r="M66" s="122">
        <f t="shared" si="27"/>
        <v>1.3417254264518706E-4</v>
      </c>
      <c r="N66" s="122">
        <f t="shared" si="27"/>
        <v>1.3284121313643211E-4</v>
      </c>
      <c r="O66" s="122">
        <f t="shared" si="27"/>
        <v>1.3600491393992762E-4</v>
      </c>
      <c r="P66" s="122">
        <f t="shared" si="27"/>
        <v>3.349120085017351E-4</v>
      </c>
      <c r="Q66" s="122">
        <f t="shared" si="27"/>
        <v>3.3373896634314486E-4</v>
      </c>
      <c r="R66" s="122">
        <f t="shared" si="27"/>
        <v>3.0648838696752025E-4</v>
      </c>
      <c r="S66" s="122">
        <f t="shared" si="27"/>
        <v>2.6192628168648132E-4</v>
      </c>
      <c r="T66" s="122">
        <f t="shared" si="27"/>
        <v>2.9182195379444284E-4</v>
      </c>
      <c r="U66" s="122">
        <f t="shared" si="27"/>
        <v>1.7122434111541051E-4</v>
      </c>
      <c r="V66" s="122">
        <f t="shared" si="27"/>
        <v>4.3346435241911743E-4</v>
      </c>
      <c r="W66" s="122">
        <f t="shared" si="27"/>
        <v>1.8994274948309374E-4</v>
      </c>
      <c r="X66" s="122">
        <f t="shared" si="27"/>
        <v>3.5615137523870119E-4</v>
      </c>
      <c r="Y66" s="122">
        <f t="shared" si="27"/>
        <v>0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5.7678999804521824E-6</v>
      </c>
      <c r="E67" s="98">
        <v>1.0052996442064912E-5</v>
      </c>
      <c r="F67" s="98">
        <v>1.740743849963823E-5</v>
      </c>
      <c r="G67" s="98">
        <v>2.178111664161169E-5</v>
      </c>
      <c r="H67" s="98">
        <v>1.0409563988371833E-4</v>
      </c>
      <c r="I67" s="98">
        <v>7.9449055116664221E-5</v>
      </c>
      <c r="J67" s="98">
        <v>1.1045054003909512E-4</v>
      </c>
      <c r="K67" s="98">
        <v>1.198906225882042E-4</v>
      </c>
      <c r="L67" s="98">
        <v>3.0820770833586664E-4</v>
      </c>
      <c r="M67" s="98">
        <v>1.3417254264518706E-4</v>
      </c>
      <c r="N67" s="98">
        <v>1.3284121313643211E-4</v>
      </c>
      <c r="O67" s="98">
        <v>1.3600491393992762E-4</v>
      </c>
      <c r="P67" s="98">
        <v>3.349120085017351E-4</v>
      </c>
      <c r="Q67" s="98">
        <v>3.3373896634314486E-4</v>
      </c>
      <c r="R67" s="98">
        <v>3.0648838696752025E-4</v>
      </c>
      <c r="S67" s="98">
        <v>2.6192628168648132E-4</v>
      </c>
      <c r="T67" s="98">
        <v>2.9182195379444284E-4</v>
      </c>
      <c r="U67" s="98">
        <v>1.7122434111541051E-4</v>
      </c>
      <c r="V67" s="98">
        <v>4.3346435241911743E-4</v>
      </c>
      <c r="W67" s="98">
        <v>1.8994274948309374E-4</v>
      </c>
      <c r="X67" s="98">
        <v>3.5615137523870119E-4</v>
      </c>
      <c r="Y67" s="98">
        <v>0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0.30068454444691051</v>
      </c>
      <c r="D68" s="122">
        <v>0.43901875260435413</v>
      </c>
      <c r="E68" s="122">
        <v>0.46946531671095759</v>
      </c>
      <c r="F68" s="122">
        <v>0.46981751850740372</v>
      </c>
      <c r="G68" s="122">
        <v>0.40485159192676318</v>
      </c>
      <c r="H68" s="122">
        <v>0.47749655734243168</v>
      </c>
      <c r="I68" s="122">
        <v>0.35409199343170822</v>
      </c>
      <c r="J68" s="122">
        <v>0.39102652087738343</v>
      </c>
      <c r="K68" s="122">
        <v>0.36982284234069324</v>
      </c>
      <c r="L68" s="122">
        <v>0.37013475810361096</v>
      </c>
      <c r="M68" s="122">
        <v>0.24583871409324234</v>
      </c>
      <c r="N68" s="122">
        <v>0.27516141300146141</v>
      </c>
      <c r="O68" s="122">
        <v>0.27803820755233422</v>
      </c>
      <c r="P68" s="122">
        <v>0.56675340465510904</v>
      </c>
      <c r="Q68" s="122">
        <v>0.87995537431801962</v>
      </c>
      <c r="R68" s="122">
        <v>0.64541061141275069</v>
      </c>
      <c r="S68" s="122">
        <v>0.65945391616318061</v>
      </c>
      <c r="T68" s="122">
        <v>0.58721911064516774</v>
      </c>
      <c r="U68" s="122">
        <v>0.39843186496669375</v>
      </c>
      <c r="V68" s="122">
        <v>0.48924637073847277</v>
      </c>
      <c r="W68" s="122">
        <v>0.21052890413449138</v>
      </c>
      <c r="X68" s="122">
        <v>0.154555613331293</v>
      </c>
      <c r="Y68" s="122">
        <v>2.9885517066576779E-2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0.28400586419071749</v>
      </c>
      <c r="D69" s="98">
        <v>0.41723199225492352</v>
      </c>
      <c r="E69" s="98">
        <v>0.44396181215984992</v>
      </c>
      <c r="F69" s="98">
        <v>0.44619634741813496</v>
      </c>
      <c r="G69" s="98">
        <v>0.38194543748383963</v>
      </c>
      <c r="H69" s="98">
        <v>0.4435097889599493</v>
      </c>
      <c r="I69" s="98">
        <v>0.33324710997413237</v>
      </c>
      <c r="J69" s="98">
        <v>0.3675498627571997</v>
      </c>
      <c r="K69" s="98">
        <v>0.33932176035699496</v>
      </c>
      <c r="L69" s="98">
        <v>0.37013475810361096</v>
      </c>
      <c r="M69" s="98">
        <v>0.19320835075334414</v>
      </c>
      <c r="N69" s="98">
        <v>0.22513936671414722</v>
      </c>
      <c r="O69" s="98">
        <v>0.27217978995544034</v>
      </c>
      <c r="P69" s="98">
        <v>0.55282578282055872</v>
      </c>
      <c r="Q69" s="98">
        <v>0.84497804181714553</v>
      </c>
      <c r="R69" s="98">
        <v>0.60610169104219991</v>
      </c>
      <c r="S69" s="98">
        <v>0.62796652011433962</v>
      </c>
      <c r="T69" s="98">
        <v>0.55480185750010691</v>
      </c>
      <c r="U69" s="98">
        <v>0.36061651782925769</v>
      </c>
      <c r="V69" s="98">
        <v>0.45744500897898149</v>
      </c>
      <c r="W69" s="98">
        <v>0.2103262132620545</v>
      </c>
      <c r="X69" s="98">
        <v>0.154555613331293</v>
      </c>
      <c r="Y69" s="98">
        <v>2.9885517066576779E-2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1.6678680256192988E-2</v>
      </c>
      <c r="D73" s="101">
        <v>2.1786760349430632E-2</v>
      </c>
      <c r="E73" s="101">
        <v>2.5503504551107694E-2</v>
      </c>
      <c r="F73" s="101">
        <v>2.3621171089268745E-2</v>
      </c>
      <c r="G73" s="101">
        <v>2.290615444292354E-2</v>
      </c>
      <c r="H73" s="101">
        <v>3.398676838248238E-2</v>
      </c>
      <c r="I73" s="101">
        <v>2.0844883457575871E-2</v>
      </c>
      <c r="J73" s="101">
        <v>2.3476658120183722E-2</v>
      </c>
      <c r="K73" s="101">
        <v>3.0501081983698258E-2</v>
      </c>
      <c r="L73" s="101">
        <v>0</v>
      </c>
      <c r="M73" s="101">
        <v>5.2630363339898199E-2</v>
      </c>
      <c r="N73" s="101">
        <v>5.0022046287314194E-2</v>
      </c>
      <c r="O73" s="101">
        <v>5.8584175968938645E-3</v>
      </c>
      <c r="P73" s="101">
        <v>1.3927621834550288E-2</v>
      </c>
      <c r="Q73" s="101">
        <v>3.4977332500874078E-2</v>
      </c>
      <c r="R73" s="101">
        <v>3.9308920370550789E-2</v>
      </c>
      <c r="S73" s="101">
        <v>3.148739604884096E-2</v>
      </c>
      <c r="T73" s="101">
        <v>3.2417253145060831E-2</v>
      </c>
      <c r="U73" s="101">
        <v>3.7815347137436055E-2</v>
      </c>
      <c r="V73" s="101">
        <v>3.1801361759491303E-2</v>
      </c>
      <c r="W73" s="101">
        <v>2.0269087243687017E-4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9.351653623388817E-2</v>
      </c>
      <c r="D77" s="122">
        <v>0.14846710697684146</v>
      </c>
      <c r="E77" s="122">
        <v>0.16965280823642109</v>
      </c>
      <c r="F77" s="122">
        <v>0.19131266176940506</v>
      </c>
      <c r="G77" s="122">
        <v>0.15514523303040403</v>
      </c>
      <c r="H77" s="122">
        <v>0.18574906363089128</v>
      </c>
      <c r="I77" s="122">
        <v>0.13096527136434585</v>
      </c>
      <c r="J77" s="122">
        <v>0.14276317981422226</v>
      </c>
      <c r="K77" s="122">
        <v>0.1371764921935959</v>
      </c>
      <c r="L77" s="122">
        <v>0.13855033095813862</v>
      </c>
      <c r="M77" s="122">
        <v>9.2775261241429055E-2</v>
      </c>
      <c r="N77" s="122">
        <v>9.9917628353247787E-2</v>
      </c>
      <c r="O77" s="122">
        <v>0.10575293762655609</v>
      </c>
      <c r="P77" s="122">
        <v>0.23563461478024669</v>
      </c>
      <c r="Q77" s="122">
        <v>0.34643708934885109</v>
      </c>
      <c r="R77" s="122">
        <v>0.24673877906960248</v>
      </c>
      <c r="S77" s="122">
        <v>0.25877015306979612</v>
      </c>
      <c r="T77" s="122">
        <v>0.22270912721193409</v>
      </c>
      <c r="U77" s="122">
        <v>0.14766324626356947</v>
      </c>
      <c r="V77" s="122">
        <v>0.18020305826179406</v>
      </c>
      <c r="W77" s="122">
        <v>7.5959671102520776E-2</v>
      </c>
      <c r="X77" s="122">
        <v>5.9716418033480871E-2</v>
      </c>
      <c r="Y77" s="122">
        <v>1.3744841107671064E-2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8.9196314695244874E-2</v>
      </c>
      <c r="D78" s="98">
        <v>0.14100989114207968</v>
      </c>
      <c r="E78" s="98">
        <v>0.16055498958697947</v>
      </c>
      <c r="F78" s="98">
        <v>0.18191123731876233</v>
      </c>
      <c r="G78" s="98">
        <v>0.14649233431449579</v>
      </c>
      <c r="H78" s="98">
        <v>0.17334890432197295</v>
      </c>
      <c r="I78" s="98">
        <v>0.12429132853899805</v>
      </c>
      <c r="J78" s="98">
        <v>0.13684069520020578</v>
      </c>
      <c r="K78" s="98">
        <v>0.13059757818746473</v>
      </c>
      <c r="L78" s="98">
        <v>0.1347677763300133</v>
      </c>
      <c r="M78" s="98">
        <v>8.904152789017529E-2</v>
      </c>
      <c r="N78" s="98">
        <v>8.644794083643359E-2</v>
      </c>
      <c r="O78" s="98">
        <v>0.10085755980829766</v>
      </c>
      <c r="P78" s="98">
        <v>0.22523647823081877</v>
      </c>
      <c r="Q78" s="98">
        <v>0.33213682309602455</v>
      </c>
      <c r="R78" s="98">
        <v>0.23759350705834659</v>
      </c>
      <c r="S78" s="98">
        <v>0.25202990524254421</v>
      </c>
      <c r="T78" s="98">
        <v>0.21616751751106036</v>
      </c>
      <c r="U78" s="98">
        <v>0.14546892566376396</v>
      </c>
      <c r="V78" s="98">
        <v>0.16140815725100233</v>
      </c>
      <c r="W78" s="98">
        <v>7.2234680429863585E-2</v>
      </c>
      <c r="X78" s="98">
        <v>5.3987158730398499E-2</v>
      </c>
      <c r="Y78" s="98">
        <v>1.1620919623845066E-2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4.3202215386432905E-3</v>
      </c>
      <c r="D79" s="33">
        <v>7.4572158347617811E-3</v>
      </c>
      <c r="E79" s="33">
        <v>9.0978186494416156E-3</v>
      </c>
      <c r="F79" s="33">
        <v>9.4014244506427352E-3</v>
      </c>
      <c r="G79" s="33">
        <v>8.6528987159082294E-3</v>
      </c>
      <c r="H79" s="33">
        <v>1.2400159308918333E-2</v>
      </c>
      <c r="I79" s="33">
        <v>6.6739428253478139E-3</v>
      </c>
      <c r="J79" s="33">
        <v>5.9224846140164943E-3</v>
      </c>
      <c r="K79" s="33">
        <v>6.5789140061311606E-3</v>
      </c>
      <c r="L79" s="33">
        <v>3.7825546281253218E-3</v>
      </c>
      <c r="M79" s="33">
        <v>3.7337333512537669E-3</v>
      </c>
      <c r="N79" s="33">
        <v>1.3469687516814202E-2</v>
      </c>
      <c r="O79" s="33">
        <v>4.8953778182584213E-3</v>
      </c>
      <c r="P79" s="33">
        <v>1.0398136549427927E-2</v>
      </c>
      <c r="Q79" s="33">
        <v>1.430026625282653E-2</v>
      </c>
      <c r="R79" s="33">
        <v>9.1452720112559054E-3</v>
      </c>
      <c r="S79" s="33">
        <v>6.7402478272519202E-3</v>
      </c>
      <c r="T79" s="33">
        <v>6.5416097008737118E-3</v>
      </c>
      <c r="U79" s="33">
        <v>2.1943205998055091E-3</v>
      </c>
      <c r="V79" s="33">
        <v>1.8794901010791721E-2</v>
      </c>
      <c r="W79" s="33">
        <v>3.7249906726571852E-3</v>
      </c>
      <c r="X79" s="33">
        <v>5.7292593030823704E-3</v>
      </c>
      <c r="Y79" s="33">
        <v>2.123921483825997E-3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15.236055460694276</v>
      </c>
      <c r="D81" s="117">
        <f t="shared" si="28"/>
        <v>16.96891627311177</v>
      </c>
      <c r="E81" s="117">
        <f t="shared" si="28"/>
        <v>20.850250286417481</v>
      </c>
      <c r="F81" s="117">
        <f t="shared" si="28"/>
        <v>22.14157421979117</v>
      </c>
      <c r="G81" s="117">
        <f t="shared" si="28"/>
        <v>18.580276945740835</v>
      </c>
      <c r="H81" s="117">
        <f t="shared" si="28"/>
        <v>14.180869615328287</v>
      </c>
      <c r="I81" s="117">
        <f t="shared" si="28"/>
        <v>15.70488825687767</v>
      </c>
      <c r="J81" s="117">
        <f t="shared" si="28"/>
        <v>15.375609671481454</v>
      </c>
      <c r="K81" s="117">
        <f t="shared" si="28"/>
        <v>20.593986862949563</v>
      </c>
      <c r="L81" s="117">
        <f t="shared" si="28"/>
        <v>11.545276915323424</v>
      </c>
      <c r="M81" s="117">
        <f t="shared" si="28"/>
        <v>9.9101727453849833</v>
      </c>
      <c r="N81" s="117">
        <f t="shared" si="28"/>
        <v>13.132985556616784</v>
      </c>
      <c r="O81" s="117">
        <f t="shared" si="28"/>
        <v>10.785676868784943</v>
      </c>
      <c r="P81" s="117">
        <f t="shared" si="28"/>
        <v>9.3660801965426312</v>
      </c>
      <c r="Q81" s="117">
        <f t="shared" si="28"/>
        <v>9.3747968586608259</v>
      </c>
      <c r="R81" s="117">
        <f t="shared" ref="R81:V81" si="29">R82+R85+R87+R100</f>
        <v>7.7506372405732691</v>
      </c>
      <c r="S81" s="117">
        <f t="shared" si="29"/>
        <v>14.434801341312907</v>
      </c>
      <c r="T81" s="117">
        <f t="shared" si="29"/>
        <v>12.792350796235684</v>
      </c>
      <c r="U81" s="117">
        <f t="shared" si="29"/>
        <v>8.6909283682791081</v>
      </c>
      <c r="V81" s="117">
        <f t="shared" si="29"/>
        <v>7.0129920791722249</v>
      </c>
      <c r="W81" s="117">
        <f t="shared" ref="W81:Y81" si="30">W82+W85+W87+W100</f>
        <v>5.5407479758924909</v>
      </c>
      <c r="X81" s="117">
        <f t="shared" si="30"/>
        <v>6.1960413041557159</v>
      </c>
      <c r="Y81" s="117">
        <f t="shared" si="30"/>
        <v>9.0853041641429204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12.574840510217916</v>
      </c>
      <c r="D82" s="122">
        <f t="shared" si="31"/>
        <v>13.953664071215147</v>
      </c>
      <c r="E82" s="122">
        <f t="shared" si="31"/>
        <v>17.155643926665793</v>
      </c>
      <c r="F82" s="122">
        <f t="shared" si="31"/>
        <v>18.272486886878259</v>
      </c>
      <c r="G82" s="122">
        <f t="shared" si="31"/>
        <v>15.285420542248072</v>
      </c>
      <c r="H82" s="122">
        <f t="shared" si="31"/>
        <v>11.500188133550479</v>
      </c>
      <c r="I82" s="122">
        <f t="shared" si="31"/>
        <v>12.741797875392601</v>
      </c>
      <c r="J82" s="122">
        <f t="shared" si="31"/>
        <v>12.231290911711058</v>
      </c>
      <c r="K82" s="122">
        <f t="shared" si="31"/>
        <v>16.605791143497608</v>
      </c>
      <c r="L82" s="122">
        <f t="shared" si="31"/>
        <v>8.7961595855743138</v>
      </c>
      <c r="M82" s="122">
        <f t="shared" si="31"/>
        <v>7.6858565647989678</v>
      </c>
      <c r="N82" s="122">
        <f t="shared" si="31"/>
        <v>10.238074138300119</v>
      </c>
      <c r="O82" s="122">
        <f t="shared" si="31"/>
        <v>8.2784376737137109</v>
      </c>
      <c r="P82" s="122">
        <f t="shared" si="31"/>
        <v>7.2423375020211527</v>
      </c>
      <c r="Q82" s="122">
        <f t="shared" si="31"/>
        <v>6.8337432774810285</v>
      </c>
      <c r="R82" s="122">
        <f t="shared" ref="R82:V82" si="32">SUM(R83:R84)</f>
        <v>5.536363553834871</v>
      </c>
      <c r="S82" s="122">
        <f t="shared" si="32"/>
        <v>10.802969412618024</v>
      </c>
      <c r="T82" s="122">
        <f t="shared" si="32"/>
        <v>9.4808180819235623</v>
      </c>
      <c r="U82" s="122">
        <f t="shared" si="32"/>
        <v>6.4059233656947621</v>
      </c>
      <c r="V82" s="122">
        <f t="shared" si="32"/>
        <v>4.8707060788787739</v>
      </c>
      <c r="W82" s="122">
        <f t="shared" ref="W82:Y82" si="33">SUM(W83:W84)</f>
        <v>3.6663925720557327</v>
      </c>
      <c r="X82" s="122">
        <f t="shared" si="33"/>
        <v>3.8480577134213636</v>
      </c>
      <c r="Y82" s="122">
        <f t="shared" si="33"/>
        <v>4.7475345314387534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12.512126616874763</v>
      </c>
      <c r="D83" s="98">
        <v>13.884827313806701</v>
      </c>
      <c r="E83" s="98">
        <v>17.070806484857783</v>
      </c>
      <c r="F83" s="98">
        <v>18.182676326523861</v>
      </c>
      <c r="G83" s="98">
        <v>15.209820011634553</v>
      </c>
      <c r="H83" s="98">
        <v>11.443255647191348</v>
      </c>
      <c r="I83" s="98">
        <v>12.678809302132175</v>
      </c>
      <c r="J83" s="98">
        <v>12.170117271446625</v>
      </c>
      <c r="K83" s="98">
        <v>16.521632044727017</v>
      </c>
      <c r="L83" s="98">
        <v>8.7526546489588384</v>
      </c>
      <c r="M83" s="98">
        <v>7.6470626749644319</v>
      </c>
      <c r="N83" s="98">
        <v>10.186054999774342</v>
      </c>
      <c r="O83" s="98">
        <v>8.2362822211016784</v>
      </c>
      <c r="P83" s="98">
        <v>7.2055075561875821</v>
      </c>
      <c r="Q83" s="98">
        <v>6.7989491207360651</v>
      </c>
      <c r="R83" s="98">
        <v>5.5079943007053789</v>
      </c>
      <c r="S83" s="98">
        <v>10.747267788264807</v>
      </c>
      <c r="T83" s="98">
        <v>9.4312912280970309</v>
      </c>
      <c r="U83" s="98">
        <v>6.371950694024008</v>
      </c>
      <c r="V83" s="98">
        <v>4.8444908622057872</v>
      </c>
      <c r="W83" s="98">
        <v>3.6465491126395628</v>
      </c>
      <c r="X83" s="98">
        <v>3.826981354296378</v>
      </c>
      <c r="Y83" s="98">
        <v>4.7209086426627902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6.2713893343152083E-2</v>
      </c>
      <c r="D84" s="98">
        <v>6.8836757408445998E-2</v>
      </c>
      <c r="E84" s="98">
        <v>8.4837441808009298E-2</v>
      </c>
      <c r="F84" s="98">
        <v>8.981056035439601E-2</v>
      </c>
      <c r="G84" s="98">
        <v>7.5600530613519415E-2</v>
      </c>
      <c r="H84" s="98">
        <v>5.6932486359130952E-2</v>
      </c>
      <c r="I84" s="98">
        <v>6.2988573260427005E-2</v>
      </c>
      <c r="J84" s="98">
        <v>6.117364026443322E-2</v>
      </c>
      <c r="K84" s="98">
        <v>8.4159098770590815E-2</v>
      </c>
      <c r="L84" s="98">
        <v>4.3504936615476247E-2</v>
      </c>
      <c r="M84" s="98">
        <v>3.879388983453573E-2</v>
      </c>
      <c r="N84" s="98">
        <v>5.2019138525777046E-2</v>
      </c>
      <c r="O84" s="98">
        <v>4.2155452612032684E-2</v>
      </c>
      <c r="P84" s="98">
        <v>3.6829945833570715E-2</v>
      </c>
      <c r="Q84" s="98">
        <v>3.4794156744963785E-2</v>
      </c>
      <c r="R84" s="98">
        <v>2.8369253129491852E-2</v>
      </c>
      <c r="S84" s="98">
        <v>5.5701624353217023E-2</v>
      </c>
      <c r="T84" s="98">
        <v>4.9526853826531124E-2</v>
      </c>
      <c r="U84" s="98">
        <v>3.3972671670754372E-2</v>
      </c>
      <c r="V84" s="98">
        <v>2.6215216672986354E-2</v>
      </c>
      <c r="W84" s="98">
        <v>1.984345941616961E-2</v>
      </c>
      <c r="X84" s="98">
        <v>2.1076359124985494E-2</v>
      </c>
      <c r="Y84" s="98">
        <v>2.6625888775963166E-2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4.7320984066034766E-6</v>
      </c>
      <c r="D85" s="122">
        <f t="shared" si="34"/>
        <v>2.8839499902260916E-5</v>
      </c>
      <c r="E85" s="122">
        <f t="shared" si="34"/>
        <v>7.0370975094454391E-5</v>
      </c>
      <c r="F85" s="122">
        <f t="shared" si="34"/>
        <v>1.1314835024764847E-4</v>
      </c>
      <c r="G85" s="122">
        <f t="shared" si="34"/>
        <v>1.4811159316295951E-4</v>
      </c>
      <c r="H85" s="122">
        <f t="shared" si="34"/>
        <v>4.1638255953487332E-4</v>
      </c>
      <c r="I85" s="122">
        <f t="shared" si="34"/>
        <v>5.2966036744442823E-4</v>
      </c>
      <c r="J85" s="122">
        <f t="shared" si="34"/>
        <v>6.9668802178506149E-4</v>
      </c>
      <c r="K85" s="122">
        <f t="shared" si="34"/>
        <v>8.0616108292068324E-4</v>
      </c>
      <c r="L85" s="122">
        <f t="shared" si="34"/>
        <v>2.0266991729964564E-3</v>
      </c>
      <c r="M85" s="122">
        <f t="shared" si="34"/>
        <v>8.9159818660995271E-4</v>
      </c>
      <c r="N85" s="122">
        <f t="shared" si="34"/>
        <v>9.9416649831136298E-4</v>
      </c>
      <c r="O85" s="122">
        <f t="shared" si="34"/>
        <v>8.9119009397478893E-4</v>
      </c>
      <c r="P85" s="122">
        <f t="shared" si="34"/>
        <v>8.7449246664341969E-4</v>
      </c>
      <c r="Q85" s="122">
        <f t="shared" si="34"/>
        <v>6.5095620167920335E-4</v>
      </c>
      <c r="R85" s="122">
        <f t="shared" si="34"/>
        <v>7.2957561680311877E-4</v>
      </c>
      <c r="S85" s="122">
        <f t="shared" si="34"/>
        <v>1.0084161844929533E-3</v>
      </c>
      <c r="T85" s="122">
        <f t="shared" si="34"/>
        <v>1.1411545058827468E-3</v>
      </c>
      <c r="U85" s="122">
        <f t="shared" si="34"/>
        <v>6.6621834543086989E-4</v>
      </c>
      <c r="V85" s="122">
        <f t="shared" si="34"/>
        <v>1.3152377268607464E-3</v>
      </c>
      <c r="W85" s="122">
        <f t="shared" si="34"/>
        <v>1.2346278716401091E-3</v>
      </c>
      <c r="X85" s="122">
        <f t="shared" si="34"/>
        <v>3.964119654830762E-3</v>
      </c>
      <c r="Y85" s="122">
        <f t="shared" si="34"/>
        <v>0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4.7320984066034766E-6</v>
      </c>
      <c r="D86" s="98">
        <v>2.8839499902260916E-5</v>
      </c>
      <c r="E86" s="98">
        <v>7.0370975094454391E-5</v>
      </c>
      <c r="F86" s="98">
        <v>1.1314835024764847E-4</v>
      </c>
      <c r="G86" s="98">
        <v>1.4811159316295951E-4</v>
      </c>
      <c r="H86" s="98">
        <v>4.1638255953487332E-4</v>
      </c>
      <c r="I86" s="98">
        <v>5.2966036744442823E-4</v>
      </c>
      <c r="J86" s="98">
        <v>6.9668802178506149E-4</v>
      </c>
      <c r="K86" s="98">
        <v>8.0616108292068324E-4</v>
      </c>
      <c r="L86" s="98">
        <v>2.0266991729964564E-3</v>
      </c>
      <c r="M86" s="98">
        <v>8.9159818660995271E-4</v>
      </c>
      <c r="N86" s="98">
        <v>9.9416649831136298E-4</v>
      </c>
      <c r="O86" s="98">
        <v>8.9119009397478893E-4</v>
      </c>
      <c r="P86" s="98">
        <v>8.7449246664341969E-4</v>
      </c>
      <c r="Q86" s="98">
        <v>6.5095620167920335E-4</v>
      </c>
      <c r="R86" s="98">
        <v>7.2957561680311877E-4</v>
      </c>
      <c r="S86" s="98">
        <v>1.0084161844929533E-3</v>
      </c>
      <c r="T86" s="98">
        <v>1.1411545058827468E-3</v>
      </c>
      <c r="U86" s="98">
        <v>6.6621834543086989E-4</v>
      </c>
      <c r="V86" s="98">
        <v>1.3152377268607464E-3</v>
      </c>
      <c r="W86" s="98">
        <v>1.2346278716401091E-3</v>
      </c>
      <c r="X86" s="98">
        <v>3.964119654830762E-3</v>
      </c>
      <c r="Y86" s="98">
        <v>0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1.9949781891220746</v>
      </c>
      <c r="D87" s="122">
        <v>2.1979797205306864</v>
      </c>
      <c r="E87" s="122">
        <v>2.6503224910666416</v>
      </c>
      <c r="F87" s="122">
        <v>2.6773077377140684</v>
      </c>
      <c r="G87" s="122">
        <v>2.3238125779010814</v>
      </c>
      <c r="H87" s="122">
        <v>1.921372225146972</v>
      </c>
      <c r="I87" s="122">
        <v>2.1327956387861304</v>
      </c>
      <c r="J87" s="122">
        <v>2.3127044770300111</v>
      </c>
      <c r="K87" s="122">
        <v>2.8421325757607536</v>
      </c>
      <c r="L87" s="122">
        <v>1.9677958302904366</v>
      </c>
      <c r="M87" s="122">
        <v>1.5718416351140827</v>
      </c>
      <c r="N87" s="122">
        <v>2.0593395686094293</v>
      </c>
      <c r="O87" s="122">
        <v>1.8250060437808837</v>
      </c>
      <c r="P87" s="122">
        <v>1.5090890368592631</v>
      </c>
      <c r="Q87" s="122">
        <v>1.9046918528184511</v>
      </c>
      <c r="R87" s="122">
        <v>1.6585518890764313</v>
      </c>
      <c r="S87" s="122">
        <v>2.6301837630595504</v>
      </c>
      <c r="T87" s="122">
        <v>2.3796698856199385</v>
      </c>
      <c r="U87" s="122">
        <v>1.6584885715906172</v>
      </c>
      <c r="V87" s="122">
        <v>1.5794408418945507</v>
      </c>
      <c r="W87" s="122">
        <v>1.3863494685692053</v>
      </c>
      <c r="X87" s="122">
        <v>1.697001154936566</v>
      </c>
      <c r="Y87" s="122">
        <v>2.9202842434837573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1.3386721982231635</v>
      </c>
      <c r="D88" s="98">
        <v>1.1499309858935445</v>
      </c>
      <c r="E88" s="98">
        <v>1.4055484017149078</v>
      </c>
      <c r="F88" s="98">
        <v>1.3775432186369314</v>
      </c>
      <c r="G88" s="98">
        <v>0.83743059814881726</v>
      </c>
      <c r="H88" s="98">
        <v>0.1916521500440217</v>
      </c>
      <c r="I88" s="98">
        <v>1.0899508183032307</v>
      </c>
      <c r="J88" s="98">
        <v>1.0757382748656124</v>
      </c>
      <c r="K88" s="98">
        <v>1.397821433268136</v>
      </c>
      <c r="L88" s="98">
        <v>1.1408276336088974</v>
      </c>
      <c r="M88" s="98">
        <v>1.5082765721476332</v>
      </c>
      <c r="N88" s="98">
        <v>1.3321915256465564</v>
      </c>
      <c r="O88" s="98">
        <v>1.0278750912276007</v>
      </c>
      <c r="P88" s="98">
        <v>0.2401076791968644</v>
      </c>
      <c r="Q88" s="98">
        <v>0.50792361948200515</v>
      </c>
      <c r="R88" s="98">
        <v>0.5166805827844333</v>
      </c>
      <c r="S88" s="98">
        <v>1.7750341862582339</v>
      </c>
      <c r="T88" s="98">
        <v>2.0968569665186148</v>
      </c>
      <c r="U88" s="98">
        <v>1.1641386476407622</v>
      </c>
      <c r="V88" s="98">
        <v>0.41509497795667505</v>
      </c>
      <c r="W88" s="98">
        <v>0.42289301316507277</v>
      </c>
      <c r="X88" s="98">
        <v>0.82371575251899376</v>
      </c>
      <c r="Y88" s="98">
        <v>1.8352354548761591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4.505010278630648E-2</v>
      </c>
      <c r="D92" s="101">
        <v>2.8464966687736765E-2</v>
      </c>
      <c r="E92" s="101">
        <v>4.3736956421661803E-2</v>
      </c>
      <c r="F92" s="101">
        <v>6.0090465984773654E-2</v>
      </c>
      <c r="G92" s="101">
        <v>5.826441377534624E-2</v>
      </c>
      <c r="H92" s="101">
        <v>6.1926261363770156E-2</v>
      </c>
      <c r="I92" s="101">
        <v>1.6132129396025534E-2</v>
      </c>
      <c r="J92" s="101">
        <v>5.0006189052338879E-3</v>
      </c>
      <c r="K92" s="101">
        <v>2.174067877293058E-2</v>
      </c>
      <c r="L92" s="101">
        <v>3.9789922378367863E-2</v>
      </c>
      <c r="M92" s="101">
        <v>4.4746855513242166E-4</v>
      </c>
      <c r="N92" s="101">
        <v>2.8824396777272294E-2</v>
      </c>
      <c r="O92" s="101">
        <v>2.8593355212613848E-2</v>
      </c>
      <c r="P92" s="101">
        <v>3.0156047115557343E-2</v>
      </c>
      <c r="Q92" s="101">
        <v>8.6863157554620939E-3</v>
      </c>
      <c r="R92" s="101">
        <v>1.1855460110340749E-2</v>
      </c>
      <c r="S92" s="101">
        <v>2.9938913138796184E-2</v>
      </c>
      <c r="T92" s="101">
        <v>2.2388282103572361E-2</v>
      </c>
      <c r="U92" s="101">
        <v>1.7268803367737732E-2</v>
      </c>
      <c r="V92" s="101">
        <v>2.6212656123038015E-2</v>
      </c>
      <c r="W92" s="101">
        <v>2.7227315618229091E-2</v>
      </c>
      <c r="X92" s="101">
        <v>3.180780292554318E-2</v>
      </c>
      <c r="Y92" s="101">
        <v>8.2766233472875816E-2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0.61125588811260478</v>
      </c>
      <c r="D96" s="101">
        <v>1.0195837679494051</v>
      </c>
      <c r="E96" s="101">
        <v>1.2010371329300717</v>
      </c>
      <c r="F96" s="101">
        <v>1.2396740530923633</v>
      </c>
      <c r="G96" s="101">
        <v>1.4281175659769179</v>
      </c>
      <c r="H96" s="101">
        <v>1.6677938137391801</v>
      </c>
      <c r="I96" s="101">
        <v>1.0267126910868745</v>
      </c>
      <c r="J96" s="101">
        <v>1.2319655832591652</v>
      </c>
      <c r="K96" s="101">
        <v>1.422570463719687</v>
      </c>
      <c r="L96" s="101">
        <v>0.78717827430317155</v>
      </c>
      <c r="M96" s="101">
        <v>6.3117594411317035E-2</v>
      </c>
      <c r="N96" s="101">
        <v>0.69832364618560061</v>
      </c>
      <c r="O96" s="101">
        <v>0.76853759734066918</v>
      </c>
      <c r="P96" s="101">
        <v>1.2388253105468414</v>
      </c>
      <c r="Q96" s="101">
        <v>1.388081917580984</v>
      </c>
      <c r="R96" s="101">
        <v>1.1300158461816572</v>
      </c>
      <c r="S96" s="101">
        <v>0.82521066366252049</v>
      </c>
      <c r="T96" s="101">
        <v>0.26042463699775126</v>
      </c>
      <c r="U96" s="101">
        <v>0.47708112058211732</v>
      </c>
      <c r="V96" s="101">
        <v>1.1381332078148376</v>
      </c>
      <c r="W96" s="101">
        <v>0.93622913978590339</v>
      </c>
      <c r="X96" s="101">
        <v>0.84147759949202905</v>
      </c>
      <c r="Y96" s="101">
        <v>1.0022825551347221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0.66623202925587777</v>
      </c>
      <c r="D100" s="122">
        <v>0.81724364186603204</v>
      </c>
      <c r="E100" s="122">
        <v>1.044213497709952</v>
      </c>
      <c r="F100" s="122">
        <v>1.1916664468485962</v>
      </c>
      <c r="G100" s="122">
        <v>0.97089571399851982</v>
      </c>
      <c r="H100" s="122">
        <v>0.75889287407130057</v>
      </c>
      <c r="I100" s="122">
        <v>0.82976508233149548</v>
      </c>
      <c r="J100" s="122">
        <v>0.83091759471860038</v>
      </c>
      <c r="K100" s="122">
        <v>1.1452569826082799</v>
      </c>
      <c r="L100" s="122">
        <v>0.77929480028567699</v>
      </c>
      <c r="M100" s="122">
        <v>0.65158294728532284</v>
      </c>
      <c r="N100" s="122">
        <v>0.83457768320892556</v>
      </c>
      <c r="O100" s="122">
        <v>0.68134196119637358</v>
      </c>
      <c r="P100" s="122">
        <v>0.61377916519557163</v>
      </c>
      <c r="Q100" s="122">
        <v>0.6357107721596672</v>
      </c>
      <c r="R100" s="122">
        <v>0.55499222204516396</v>
      </c>
      <c r="S100" s="122">
        <v>1.0006397494508381</v>
      </c>
      <c r="T100" s="122">
        <v>0.93072167418630103</v>
      </c>
      <c r="U100" s="122">
        <v>0.62585021264829932</v>
      </c>
      <c r="V100" s="122">
        <v>0.56152992067203966</v>
      </c>
      <c r="W100" s="122">
        <v>0.48677130739591301</v>
      </c>
      <c r="X100" s="122">
        <v>0.64701831614295546</v>
      </c>
      <c r="Y100" s="122">
        <v>1.4174853892204102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0.61490540458202037</v>
      </c>
      <c r="D101" s="98">
        <v>0.74898123529311578</v>
      </c>
      <c r="E101" s="98">
        <v>0.94096205195559479</v>
      </c>
      <c r="F101" s="98">
        <v>0.84978607624647051</v>
      </c>
      <c r="G101" s="98">
        <v>0.53149062606992603</v>
      </c>
      <c r="H101" s="98">
        <v>0.3348720299636343</v>
      </c>
      <c r="I101" s="98">
        <v>0.53072293022682926</v>
      </c>
      <c r="J101" s="98">
        <v>0.81397908533100405</v>
      </c>
      <c r="K101" s="98">
        <v>1.1195570515654898</v>
      </c>
      <c r="L101" s="98">
        <v>0.73343190880633291</v>
      </c>
      <c r="M101" s="98">
        <v>0.62567289246154878</v>
      </c>
      <c r="N101" s="98">
        <v>0.67752111431513817</v>
      </c>
      <c r="O101" s="98">
        <v>0.36289975239851513</v>
      </c>
      <c r="P101" s="98">
        <v>0.36482714653960585</v>
      </c>
      <c r="Q101" s="98">
        <v>0.37998782548278026</v>
      </c>
      <c r="R101" s="98">
        <v>0.54295952336881548</v>
      </c>
      <c r="S101" s="98">
        <v>0.75876194803470498</v>
      </c>
      <c r="T101" s="98">
        <v>0.8274777129525972</v>
      </c>
      <c r="U101" s="98">
        <v>0.50013189736189678</v>
      </c>
      <c r="V101" s="98">
        <v>0.54956718602389243</v>
      </c>
      <c r="W101" s="98">
        <v>0.35396693704542176</v>
      </c>
      <c r="X101" s="98">
        <v>0.3434784966509965</v>
      </c>
      <c r="Y101" s="98">
        <v>0.49902952408737472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3.5519696455997833E-2</v>
      </c>
      <c r="D102" s="98">
        <v>4.2162151151250001E-2</v>
      </c>
      <c r="E102" s="98">
        <v>6.924442707851336E-2</v>
      </c>
      <c r="F102" s="98">
        <v>0.2594096472566142</v>
      </c>
      <c r="G102" s="98">
        <v>0.32250144251849572</v>
      </c>
      <c r="H102" s="98">
        <v>0.26813312708126447</v>
      </c>
      <c r="I102" s="98">
        <v>0.12049941616637912</v>
      </c>
      <c r="J102" s="98">
        <v>4.7898229998701372E-3</v>
      </c>
      <c r="K102" s="98">
        <v>1.4373347135327025E-2</v>
      </c>
      <c r="L102" s="98">
        <v>4.0551219022827663E-2</v>
      </c>
      <c r="M102" s="98">
        <v>1.6937050479631951E-2</v>
      </c>
      <c r="N102" s="98">
        <v>0.10862555911110874</v>
      </c>
      <c r="O102" s="98">
        <v>0.1973129884230026</v>
      </c>
      <c r="P102" s="98">
        <v>0.1464030495230873</v>
      </c>
      <c r="Q102" s="98">
        <v>9.5798302416110259E-2</v>
      </c>
      <c r="R102" s="98">
        <v>5.3929806407791107E-3</v>
      </c>
      <c r="S102" s="98">
        <v>0.13740396009372832</v>
      </c>
      <c r="T102" s="98">
        <v>7.7736073742377496E-2</v>
      </c>
      <c r="U102" s="98">
        <v>6.5953001495336172E-2</v>
      </c>
      <c r="V102" s="98">
        <v>8.9122533322594909E-3</v>
      </c>
      <c r="W102" s="98">
        <v>8.543658355359382E-2</v>
      </c>
      <c r="X102" s="98">
        <v>0.22333018924880579</v>
      </c>
      <c r="Y102" s="98">
        <v>0.81601369868059082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1.5806928217859569E-2</v>
      </c>
      <c r="D103" s="33">
        <v>2.6100255421666229E-2</v>
      </c>
      <c r="E103" s="33">
        <v>3.4007018675843832E-2</v>
      </c>
      <c r="F103" s="33">
        <v>8.2470723345511601E-2</v>
      </c>
      <c r="G103" s="33">
        <v>0.11690364541009808</v>
      </c>
      <c r="H103" s="33">
        <v>0.15588771702640186</v>
      </c>
      <c r="I103" s="33">
        <v>0.17854273593828707</v>
      </c>
      <c r="J103" s="33">
        <v>1.2148686387726143E-2</v>
      </c>
      <c r="K103" s="33">
        <v>1.1326583907462927E-2</v>
      </c>
      <c r="L103" s="33">
        <v>5.3116724565164097E-3</v>
      </c>
      <c r="M103" s="33">
        <v>8.9730043441421173E-3</v>
      </c>
      <c r="N103" s="33">
        <v>4.843100978267862E-2</v>
      </c>
      <c r="O103" s="33">
        <v>0.12112922037485581</v>
      </c>
      <c r="P103" s="33">
        <v>0.10254896913287848</v>
      </c>
      <c r="Q103" s="33">
        <v>0.15992464426077668</v>
      </c>
      <c r="R103" s="33">
        <v>6.6397180355693558E-3</v>
      </c>
      <c r="S103" s="33">
        <v>0.10447384132240475</v>
      </c>
      <c r="T103" s="33">
        <v>2.5507887491326355E-2</v>
      </c>
      <c r="U103" s="33">
        <v>5.9765313791066421E-2</v>
      </c>
      <c r="V103" s="33">
        <v>3.0504813158876609E-3</v>
      </c>
      <c r="W103" s="33">
        <v>4.7367786796897446E-2</v>
      </c>
      <c r="X103" s="33">
        <v>8.0209630243153196E-2</v>
      </c>
      <c r="Y103" s="33">
        <v>0.1024421664524446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9.7739618009748916</v>
      </c>
      <c r="D124" s="117">
        <f t="shared" si="42"/>
        <v>7.402444167373976</v>
      </c>
      <c r="E124" s="117">
        <f t="shared" si="42"/>
        <v>9.1525234786107923</v>
      </c>
      <c r="F124" s="117">
        <f t="shared" si="42"/>
        <v>6.6640494697135919</v>
      </c>
      <c r="G124" s="117">
        <f t="shared" si="42"/>
        <v>8.0216370690338579</v>
      </c>
      <c r="H124" s="117">
        <f t="shared" si="42"/>
        <v>9.687712044423634</v>
      </c>
      <c r="I124" s="117">
        <f t="shared" si="42"/>
        <v>8.0164875174358272</v>
      </c>
      <c r="J124" s="117">
        <f t="shared" si="42"/>
        <v>11.0888249768053</v>
      </c>
      <c r="K124" s="117">
        <f t="shared" si="42"/>
        <v>16.713685770043167</v>
      </c>
      <c r="L124" s="117">
        <f t="shared" si="42"/>
        <v>9.5131391974535191</v>
      </c>
      <c r="M124" s="117">
        <f t="shared" si="42"/>
        <v>10.551862985570645</v>
      </c>
      <c r="N124" s="117">
        <f t="shared" si="42"/>
        <v>9.0283766190279149</v>
      </c>
      <c r="O124" s="117">
        <f t="shared" si="42"/>
        <v>9.2673788799563823</v>
      </c>
      <c r="P124" s="117">
        <f t="shared" si="42"/>
        <v>8.4821020244452718</v>
      </c>
      <c r="Q124" s="117">
        <f t="shared" si="42"/>
        <v>3.5969050562667051</v>
      </c>
      <c r="R124" s="117">
        <f t="shared" ref="R124:V124" si="43">R125+R128+R130+R139</f>
        <v>6.6790136683779782</v>
      </c>
      <c r="S124" s="117">
        <f t="shared" si="43"/>
        <v>13.605973491517437</v>
      </c>
      <c r="T124" s="117">
        <f t="shared" si="43"/>
        <v>8.7660572391544829</v>
      </c>
      <c r="U124" s="117">
        <f t="shared" si="43"/>
        <v>9.2773798540610244</v>
      </c>
      <c r="V124" s="117">
        <f t="shared" si="43"/>
        <v>5.5494265461579033</v>
      </c>
      <c r="W124" s="117">
        <f t="shared" ref="W124:Y124" si="44">W125+W128+W130+W139</f>
        <v>7.2186635863683071</v>
      </c>
      <c r="X124" s="117">
        <f t="shared" si="44"/>
        <v>4.2716498901688613</v>
      </c>
      <c r="Y124" s="117">
        <f t="shared" si="44"/>
        <v>5.0136811383055386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7.9019456080130803</v>
      </c>
      <c r="D125" s="122">
        <f t="shared" si="45"/>
        <v>5.9943303168140929</v>
      </c>
      <c r="E125" s="122">
        <f t="shared" si="45"/>
        <v>7.4260655802127546</v>
      </c>
      <c r="F125" s="122">
        <f t="shared" si="45"/>
        <v>5.4164040100585433</v>
      </c>
      <c r="G125" s="122">
        <f t="shared" si="45"/>
        <v>6.4950636991681145</v>
      </c>
      <c r="H125" s="122">
        <f t="shared" si="45"/>
        <v>7.6198862569097745</v>
      </c>
      <c r="I125" s="122">
        <f t="shared" si="45"/>
        <v>6.4116907263403826</v>
      </c>
      <c r="J125" s="122">
        <f t="shared" si="45"/>
        <v>8.5283871797490214</v>
      </c>
      <c r="K125" s="122">
        <f t="shared" si="45"/>
        <v>13.102066152965001</v>
      </c>
      <c r="L125" s="122">
        <f t="shared" si="45"/>
        <v>7.457808894285388</v>
      </c>
      <c r="M125" s="122">
        <f t="shared" si="45"/>
        <v>8.1142631282851312</v>
      </c>
      <c r="N125" s="122">
        <f t="shared" si="45"/>
        <v>6.967846178792092</v>
      </c>
      <c r="O125" s="122">
        <f t="shared" si="45"/>
        <v>7.0582399061602983</v>
      </c>
      <c r="P125" s="122">
        <f t="shared" si="45"/>
        <v>6.4637917854788309</v>
      </c>
      <c r="Q125" s="122">
        <f t="shared" si="45"/>
        <v>2.6948056365856408</v>
      </c>
      <c r="R125" s="122">
        <f t="shared" ref="R125:V125" si="46">SUM(R126:R127)</f>
        <v>4.9506122752285746</v>
      </c>
      <c r="S125" s="122">
        <f t="shared" si="46"/>
        <v>10.271965177137114</v>
      </c>
      <c r="T125" s="122">
        <f t="shared" si="46"/>
        <v>6.438171480026063</v>
      </c>
      <c r="U125" s="122">
        <f t="shared" si="46"/>
        <v>6.7772314323497191</v>
      </c>
      <c r="V125" s="122">
        <f t="shared" si="46"/>
        <v>3.7586511084845635</v>
      </c>
      <c r="W125" s="122">
        <f t="shared" ref="W125:Y125" si="47">SUM(W126:W127)</f>
        <v>4.8078714477721594</v>
      </c>
      <c r="X125" s="122">
        <f t="shared" si="47"/>
        <v>2.6211777001894569</v>
      </c>
      <c r="Y125" s="122">
        <f t="shared" si="47"/>
        <v>2.5278985651240404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7.8744967245888482</v>
      </c>
      <c r="D126" s="98">
        <v>5.9740671737917639</v>
      </c>
      <c r="E126" s="98">
        <v>7.4013008070354696</v>
      </c>
      <c r="F126" s="98">
        <v>5.3987315313727473</v>
      </c>
      <c r="G126" s="98">
        <v>6.4740640398489431</v>
      </c>
      <c r="H126" s="98">
        <v>7.5955943862230741</v>
      </c>
      <c r="I126" s="98">
        <v>6.391576256527455</v>
      </c>
      <c r="J126" s="98">
        <v>8.5016965136777767</v>
      </c>
      <c r="K126" s="98">
        <v>13.061066555636438</v>
      </c>
      <c r="L126" s="98">
        <v>7.4353208267821627</v>
      </c>
      <c r="M126" s="98">
        <v>8.0895080370308072</v>
      </c>
      <c r="N126" s="98">
        <v>6.9465231798730507</v>
      </c>
      <c r="O126" s="98">
        <v>7.0365426468660592</v>
      </c>
      <c r="P126" s="98">
        <v>6.4438290740818251</v>
      </c>
      <c r="Q126" s="98">
        <v>2.6864467999675288</v>
      </c>
      <c r="R126" s="98">
        <v>4.9352487872259889</v>
      </c>
      <c r="S126" s="98">
        <v>10.240147872597181</v>
      </c>
      <c r="T126" s="98">
        <v>6.4181359014114907</v>
      </c>
      <c r="U126" s="98">
        <v>6.7559734371512832</v>
      </c>
      <c r="V126" s="98">
        <v>3.74674380139342</v>
      </c>
      <c r="W126" s="98">
        <v>4.7925975601691508</v>
      </c>
      <c r="X126" s="98">
        <v>2.6127906780429893</v>
      </c>
      <c r="Y126" s="98">
        <v>2.5196517052561118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2.7448883424231872E-2</v>
      </c>
      <c r="D127" s="98">
        <v>2.0263143022328841E-2</v>
      </c>
      <c r="E127" s="98">
        <v>2.476477317728552E-2</v>
      </c>
      <c r="F127" s="98">
        <v>1.7672478685795641E-2</v>
      </c>
      <c r="G127" s="98">
        <v>2.0999659319171353E-2</v>
      </c>
      <c r="H127" s="98">
        <v>2.4291870686700166E-2</v>
      </c>
      <c r="I127" s="98">
        <v>2.0114469812928006E-2</v>
      </c>
      <c r="J127" s="98">
        <v>2.6690666071244613E-2</v>
      </c>
      <c r="K127" s="98">
        <v>4.099959732856271E-2</v>
      </c>
      <c r="L127" s="98">
        <v>2.2488067503225524E-2</v>
      </c>
      <c r="M127" s="98">
        <v>2.4755091254323125E-2</v>
      </c>
      <c r="N127" s="98">
        <v>2.1322998919041304E-2</v>
      </c>
      <c r="O127" s="98">
        <v>2.1697259294239286E-2</v>
      </c>
      <c r="P127" s="98">
        <v>1.9962711397005964E-2</v>
      </c>
      <c r="Q127" s="98">
        <v>8.3588366181117976E-3</v>
      </c>
      <c r="R127" s="98">
        <v>1.536348800258551E-2</v>
      </c>
      <c r="S127" s="98">
        <v>3.1817304539933332E-2</v>
      </c>
      <c r="T127" s="98">
        <v>2.0035578614572294E-2</v>
      </c>
      <c r="U127" s="98">
        <v>2.1257995198436012E-2</v>
      </c>
      <c r="V127" s="98">
        <v>1.1907307091143345E-2</v>
      </c>
      <c r="W127" s="98">
        <v>1.5273887603008164E-2</v>
      </c>
      <c r="X127" s="98">
        <v>8.387022146467667E-3</v>
      </c>
      <c r="Y127" s="98">
        <v>8.2468598679284588E-3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4.7320984066034766E-6</v>
      </c>
      <c r="D128" s="122">
        <f t="shared" si="48"/>
        <v>1.7303699941356546E-5</v>
      </c>
      <c r="E128" s="122">
        <f t="shared" si="48"/>
        <v>4.0211985768259648E-5</v>
      </c>
      <c r="F128" s="122">
        <f t="shared" si="48"/>
        <v>4.7870455874005118E-5</v>
      </c>
      <c r="G128" s="122">
        <f t="shared" si="48"/>
        <v>8.276824323812443E-5</v>
      </c>
      <c r="H128" s="122">
        <f t="shared" si="48"/>
        <v>3.5514983019150964E-4</v>
      </c>
      <c r="I128" s="122">
        <f t="shared" si="48"/>
        <v>3.3103772965276763E-4</v>
      </c>
      <c r="J128" s="122">
        <f t="shared" si="48"/>
        <v>6.4571084945932533E-4</v>
      </c>
      <c r="K128" s="122">
        <f t="shared" si="48"/>
        <v>9.5499082130604018E-4</v>
      </c>
      <c r="L128" s="122">
        <f t="shared" si="48"/>
        <v>1.690472582084602E-3</v>
      </c>
      <c r="M128" s="122">
        <f t="shared" si="48"/>
        <v>1.1599432719003268E-3</v>
      </c>
      <c r="N128" s="122">
        <f t="shared" si="48"/>
        <v>8.5275488432741918E-4</v>
      </c>
      <c r="O128" s="122">
        <f t="shared" si="48"/>
        <v>9.0550640070530741E-4</v>
      </c>
      <c r="P128" s="122">
        <f t="shared" si="48"/>
        <v>9.861298028106646E-4</v>
      </c>
      <c r="Q128" s="122">
        <f t="shared" si="48"/>
        <v>2.7756508091905126E-4</v>
      </c>
      <c r="R128" s="122">
        <f t="shared" si="48"/>
        <v>6.462907290402058E-4</v>
      </c>
      <c r="S128" s="122">
        <f t="shared" si="48"/>
        <v>1.0771718334356543E-3</v>
      </c>
      <c r="T128" s="122">
        <f t="shared" si="48"/>
        <v>9.4951023771923198E-4</v>
      </c>
      <c r="U128" s="122">
        <f t="shared" si="48"/>
        <v>8.7791389444628637E-4</v>
      </c>
      <c r="V128" s="122">
        <f t="shared" si="48"/>
        <v>1.2380454449230954E-3</v>
      </c>
      <c r="W128" s="122">
        <f t="shared" si="48"/>
        <v>1.7522218639815399E-3</v>
      </c>
      <c r="X128" s="122">
        <f t="shared" si="48"/>
        <v>3.1550366393428425E-3</v>
      </c>
      <c r="Y128" s="122">
        <f t="shared" si="48"/>
        <v>0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4.7320984066034766E-6</v>
      </c>
      <c r="D129" s="98">
        <v>1.7303699941356546E-5</v>
      </c>
      <c r="E129" s="98">
        <v>4.0211985768259648E-5</v>
      </c>
      <c r="F129" s="98">
        <v>4.7870455874005118E-5</v>
      </c>
      <c r="G129" s="98">
        <v>8.276824323812443E-5</v>
      </c>
      <c r="H129" s="98">
        <v>3.5514983019150964E-4</v>
      </c>
      <c r="I129" s="98">
        <v>3.3103772965276763E-4</v>
      </c>
      <c r="J129" s="98">
        <v>6.4571084945932533E-4</v>
      </c>
      <c r="K129" s="98">
        <v>9.5499082130604018E-4</v>
      </c>
      <c r="L129" s="98">
        <v>1.690472582084602E-3</v>
      </c>
      <c r="M129" s="98">
        <v>1.1599432719003268E-3</v>
      </c>
      <c r="N129" s="98">
        <v>8.5275488432741918E-4</v>
      </c>
      <c r="O129" s="98">
        <v>9.0550640070530741E-4</v>
      </c>
      <c r="P129" s="98">
        <v>9.861298028106646E-4</v>
      </c>
      <c r="Q129" s="98">
        <v>2.7756508091905126E-4</v>
      </c>
      <c r="R129" s="98">
        <v>6.462907290402058E-4</v>
      </c>
      <c r="S129" s="98">
        <v>1.0771718334356543E-3</v>
      </c>
      <c r="T129" s="98">
        <v>9.4951023771923198E-4</v>
      </c>
      <c r="U129" s="98">
        <v>8.7791389444628637E-4</v>
      </c>
      <c r="V129" s="98">
        <v>1.2380454449230954E-3</v>
      </c>
      <c r="W129" s="98">
        <v>1.7522218639815399E-3</v>
      </c>
      <c r="X129" s="98">
        <v>3.1550366393428425E-3</v>
      </c>
      <c r="Y129" s="98">
        <v>0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1.3380225607140708</v>
      </c>
      <c r="D130" s="122">
        <v>0.98714568108300038</v>
      </c>
      <c r="E130" s="122">
        <v>1.1956162619737893</v>
      </c>
      <c r="F130" s="122">
        <v>0.81894238710831224</v>
      </c>
      <c r="G130" s="122">
        <v>1.0168236234385177</v>
      </c>
      <c r="H130" s="122">
        <v>1.4449701995183182</v>
      </c>
      <c r="I130" s="122">
        <v>1.1566052060991019</v>
      </c>
      <c r="J130" s="122">
        <v>1.8115004247471316</v>
      </c>
      <c r="K130" s="122">
        <v>2.5142759087847368</v>
      </c>
      <c r="L130" s="122">
        <v>1.4451469871317266</v>
      </c>
      <c r="M130" s="122">
        <v>1.709593482950194</v>
      </c>
      <c r="N130" s="122">
        <v>1.4536922085680068</v>
      </c>
      <c r="O130" s="122">
        <v>1.557345293137995</v>
      </c>
      <c r="P130" s="122">
        <v>1.3931148587033668</v>
      </c>
      <c r="Q130" s="122">
        <v>0.64735283957205303</v>
      </c>
      <c r="R130" s="122">
        <v>1.2556204114407978</v>
      </c>
      <c r="S130" s="122">
        <v>2.4282642224143274</v>
      </c>
      <c r="T130" s="122">
        <v>1.693223931904615</v>
      </c>
      <c r="U130" s="122">
        <v>1.8846979370574655</v>
      </c>
      <c r="V130" s="122">
        <v>1.3123399003286516</v>
      </c>
      <c r="W130" s="122">
        <v>1.8105848425720992</v>
      </c>
      <c r="X130" s="122">
        <v>1.1898955635711483</v>
      </c>
      <c r="Y130" s="122">
        <v>1.5896531474538251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1.1476371999173147</v>
      </c>
      <c r="D131" s="98">
        <v>0.96828823304945955</v>
      </c>
      <c r="E131" s="98">
        <v>1.0550504345641958</v>
      </c>
      <c r="F131" s="98">
        <v>0.81894238710831224</v>
      </c>
      <c r="G131" s="98">
        <v>1.0168236234385177</v>
      </c>
      <c r="H131" s="98">
        <v>0.66632723046815301</v>
      </c>
      <c r="I131" s="98">
        <v>0.89440927005920146</v>
      </c>
      <c r="J131" s="98">
        <v>1.3769027654984924</v>
      </c>
      <c r="K131" s="98">
        <v>2.0918969254744835</v>
      </c>
      <c r="L131" s="98">
        <v>1.4451469871317266</v>
      </c>
      <c r="M131" s="98">
        <v>1.6870653569449239</v>
      </c>
      <c r="N131" s="98">
        <v>1.4536922085680068</v>
      </c>
      <c r="O131" s="98">
        <v>1.557345293137995</v>
      </c>
      <c r="P131" s="98">
        <v>1.3931148587033668</v>
      </c>
      <c r="Q131" s="98">
        <v>0.64735283957205303</v>
      </c>
      <c r="R131" s="98">
        <v>1.2556204114407978</v>
      </c>
      <c r="S131" s="98">
        <v>2.4280921601408365</v>
      </c>
      <c r="T131" s="98">
        <v>1.2573114831886294</v>
      </c>
      <c r="U131" s="98">
        <v>1.5095831989352204</v>
      </c>
      <c r="V131" s="98">
        <v>0.86257778401584606</v>
      </c>
      <c r="W131" s="98">
        <v>1.8105848425720992</v>
      </c>
      <c r="X131" s="98">
        <v>1.1898955635711483</v>
      </c>
      <c r="Y131" s="98">
        <v>1.5896531474538251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0.19038536079675611</v>
      </c>
      <c r="D135" s="101">
        <v>1.8857448033540797E-2</v>
      </c>
      <c r="E135" s="101">
        <v>0.14056582740959359</v>
      </c>
      <c r="F135" s="101">
        <v>0</v>
      </c>
      <c r="G135" s="101">
        <v>0</v>
      </c>
      <c r="H135" s="101">
        <v>0.77864296905016517</v>
      </c>
      <c r="I135" s="101">
        <v>0.26219593603990043</v>
      </c>
      <c r="J135" s="101">
        <v>0.43459765924863908</v>
      </c>
      <c r="K135" s="101">
        <v>0.42237898331025359</v>
      </c>
      <c r="L135" s="101">
        <v>0</v>
      </c>
      <c r="M135" s="101">
        <v>2.2528126005270082E-2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1.720622734909342E-4</v>
      </c>
      <c r="T135" s="101">
        <v>0.43591244871598561</v>
      </c>
      <c r="U135" s="101">
        <v>0.37511473812224516</v>
      </c>
      <c r="V135" s="101">
        <v>0.44976211631280555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0.53398890014933431</v>
      </c>
      <c r="D139" s="122">
        <v>0.42095086577694119</v>
      </c>
      <c r="E139" s="122">
        <v>0.53080142443848022</v>
      </c>
      <c r="F139" s="122">
        <v>0.42865520209086261</v>
      </c>
      <c r="G139" s="122">
        <v>0.50966697818398787</v>
      </c>
      <c r="H139" s="122">
        <v>0.6225004381653505</v>
      </c>
      <c r="I139" s="122">
        <v>0.44786054726668978</v>
      </c>
      <c r="J139" s="122">
        <v>0.74829166145968651</v>
      </c>
      <c r="K139" s="122">
        <v>1.0963887174721232</v>
      </c>
      <c r="L139" s="122">
        <v>0.60849284345432053</v>
      </c>
      <c r="M139" s="122">
        <v>0.7268464310634204</v>
      </c>
      <c r="N139" s="122">
        <v>0.60598547678348713</v>
      </c>
      <c r="O139" s="122">
        <v>0.65088817425738421</v>
      </c>
      <c r="P139" s="122">
        <v>0.6242092504602641</v>
      </c>
      <c r="Q139" s="122">
        <v>0.25446901502809255</v>
      </c>
      <c r="R139" s="122">
        <v>0.47213469097956517</v>
      </c>
      <c r="S139" s="122">
        <v>0.90466692013256167</v>
      </c>
      <c r="T139" s="122">
        <v>0.63371231698608643</v>
      </c>
      <c r="U139" s="122">
        <v>0.61457257075939165</v>
      </c>
      <c r="V139" s="122">
        <v>0.47719749189976451</v>
      </c>
      <c r="W139" s="122">
        <v>0.59845507416006694</v>
      </c>
      <c r="X139" s="122">
        <v>0.45742158976891378</v>
      </c>
      <c r="Y139" s="122">
        <v>0.89612942572767307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0.36971882940939182</v>
      </c>
      <c r="D140" s="98">
        <v>0.26004709334227349</v>
      </c>
      <c r="E140" s="98">
        <v>0.35599781921541573</v>
      </c>
      <c r="F140" s="98">
        <v>0.3252395331337925</v>
      </c>
      <c r="G140" s="98">
        <v>0.37408500658023958</v>
      </c>
      <c r="H140" s="98">
        <v>0.39365517007272016</v>
      </c>
      <c r="I140" s="98">
        <v>0.18043034272531899</v>
      </c>
      <c r="J140" s="98">
        <v>0.21025671306326499</v>
      </c>
      <c r="K140" s="98">
        <v>0.61321156922801601</v>
      </c>
      <c r="L140" s="98">
        <v>0.53767054403410175</v>
      </c>
      <c r="M140" s="98">
        <v>0.47463876533679494</v>
      </c>
      <c r="N140" s="98">
        <v>0.419145944605811</v>
      </c>
      <c r="O140" s="98">
        <v>0.40323226565677234</v>
      </c>
      <c r="P140" s="98">
        <v>0.36712062944736745</v>
      </c>
      <c r="Q140" s="98">
        <v>9.531896852267728E-2</v>
      </c>
      <c r="R140" s="98">
        <v>0.21280985449600728</v>
      </c>
      <c r="S140" s="98">
        <v>0.51381679924979096</v>
      </c>
      <c r="T140" s="98">
        <v>0.4771527183732297</v>
      </c>
      <c r="U140" s="98">
        <v>0.3222890668652979</v>
      </c>
      <c r="V140" s="98">
        <v>0.35635907074137585</v>
      </c>
      <c r="W140" s="98">
        <v>0.38507351387096145</v>
      </c>
      <c r="X140" s="98">
        <v>0.33653421847387577</v>
      </c>
      <c r="Y140" s="98">
        <v>0.79620632894209187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0.16427007073994251</v>
      </c>
      <c r="D141" s="33">
        <v>0.16090377243466766</v>
      </c>
      <c r="E141" s="33">
        <v>0.17480360522306443</v>
      </c>
      <c r="F141" s="33">
        <v>0.10341566895707012</v>
      </c>
      <c r="G141" s="33">
        <v>0.13558197160374827</v>
      </c>
      <c r="H141" s="33">
        <v>0.22884526809263039</v>
      </c>
      <c r="I141" s="33">
        <v>0.26743020454137079</v>
      </c>
      <c r="J141" s="33">
        <v>0.53803494839642152</v>
      </c>
      <c r="K141" s="33">
        <v>0.48317714824410712</v>
      </c>
      <c r="L141" s="33">
        <v>7.0822299420218796E-2</v>
      </c>
      <c r="M141" s="33">
        <v>0.25220766572662545</v>
      </c>
      <c r="N141" s="33">
        <v>0.18683953217767613</v>
      </c>
      <c r="O141" s="33">
        <v>0.2476559086006119</v>
      </c>
      <c r="P141" s="33">
        <v>0.25708862101289665</v>
      </c>
      <c r="Q141" s="33">
        <v>0.15915004650541525</v>
      </c>
      <c r="R141" s="33">
        <v>0.25932483648355786</v>
      </c>
      <c r="S141" s="33">
        <v>0.39085012088277071</v>
      </c>
      <c r="T141" s="33">
        <v>0.15655959861285676</v>
      </c>
      <c r="U141" s="33">
        <v>0.2922835038940938</v>
      </c>
      <c r="V141" s="33">
        <v>0.12083842115838865</v>
      </c>
      <c r="W141" s="33">
        <v>0.21338156028910554</v>
      </c>
      <c r="X141" s="33">
        <v>0.12088737129503803</v>
      </c>
      <c r="Y141" s="33">
        <v>9.99230967855812E-2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1.128632463784654E-2</v>
      </c>
      <c r="S143" s="117">
        <f t="shared" si="50"/>
        <v>1.0561415368808424E-2</v>
      </c>
      <c r="T143" s="117">
        <f t="shared" si="50"/>
        <v>1.4106228788321922E-2</v>
      </c>
      <c r="U143" s="117">
        <f t="shared" si="50"/>
        <v>1.4809190608533862E-2</v>
      </c>
      <c r="V143" s="117">
        <f t="shared" si="50"/>
        <v>1.9016494229437946E-2</v>
      </c>
      <c r="W143" s="117">
        <f t="shared" ref="W143:Y143" si="51">W144+W146+W148+W157</f>
        <v>9.2710652521662829E-3</v>
      </c>
      <c r="X143" s="117">
        <f t="shared" si="51"/>
        <v>5.5794500309725489E-3</v>
      </c>
      <c r="Y143" s="117">
        <f t="shared" si="51"/>
        <v>2.7051826803279741E-3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3.8447627794600155E-3</v>
      </c>
      <c r="S144" s="122">
        <f t="shared" si="52"/>
        <v>4.3408552421601802E-3</v>
      </c>
      <c r="T144" s="122">
        <f t="shared" si="52"/>
        <v>5.9436841245932579E-3</v>
      </c>
      <c r="U144" s="122">
        <f t="shared" si="52"/>
        <v>6.5110784037823236E-3</v>
      </c>
      <c r="V144" s="122">
        <f t="shared" si="52"/>
        <v>7.4313846963057076E-3</v>
      </c>
      <c r="W144" s="122">
        <f t="shared" si="52"/>
        <v>3.3110761528366934E-3</v>
      </c>
      <c r="X144" s="122">
        <f t="shared" si="52"/>
        <v>1.6851383074589306E-3</v>
      </c>
      <c r="Y144" s="122">
        <f t="shared" si="52"/>
        <v>5.7389393008600226E-4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3.8447627794600155E-3</v>
      </c>
      <c r="S145" s="98">
        <v>4.3408552421601802E-3</v>
      </c>
      <c r="T145" s="98">
        <v>5.9436841245932579E-3</v>
      </c>
      <c r="U145" s="98">
        <v>6.5110784037823236E-3</v>
      </c>
      <c r="V145" s="98">
        <v>7.4313846963057076E-3</v>
      </c>
      <c r="W145" s="98">
        <v>3.3110761528366934E-3</v>
      </c>
      <c r="X145" s="98">
        <v>1.6851383074589306E-3</v>
      </c>
      <c r="Y145" s="98">
        <v>5.7389393008600226E-4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3.3313955105165245E-6</v>
      </c>
      <c r="S146" s="122">
        <f t="shared" si="53"/>
        <v>6.5481570421620341E-6</v>
      </c>
      <c r="T146" s="122">
        <f t="shared" si="53"/>
        <v>8.7111030983415791E-6</v>
      </c>
      <c r="U146" s="122">
        <f t="shared" si="53"/>
        <v>6.2263396769240176E-6</v>
      </c>
      <c r="V146" s="122">
        <f t="shared" si="53"/>
        <v>8.9068017620366573E-6</v>
      </c>
      <c r="W146" s="122">
        <f t="shared" si="53"/>
        <v>9.4971374741546871E-6</v>
      </c>
      <c r="X146" s="122">
        <f t="shared" si="53"/>
        <v>7.742421200841332E-6</v>
      </c>
      <c r="Y146" s="122">
        <f t="shared" si="53"/>
        <v>0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3.3313955105165245E-6</v>
      </c>
      <c r="S147" s="98">
        <v>6.5481570421620341E-6</v>
      </c>
      <c r="T147" s="98">
        <v>8.7111030983415791E-6</v>
      </c>
      <c r="U147" s="98">
        <v>6.2263396769240176E-6</v>
      </c>
      <c r="V147" s="98">
        <v>8.9068017620366573E-6</v>
      </c>
      <c r="W147" s="98">
        <v>9.4971374741546871E-6</v>
      </c>
      <c r="X147" s="98">
        <v>7.742421200841332E-6</v>
      </c>
      <c r="Y147" s="98">
        <v>0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5.7807235839045278E-3</v>
      </c>
      <c r="S148" s="122">
        <v>4.655067069181236E-3</v>
      </c>
      <c r="T148" s="122">
        <v>6.10802032324987E-3</v>
      </c>
      <c r="U148" s="122">
        <v>6.4004707625920079E-3</v>
      </c>
      <c r="V148" s="122">
        <v>8.8559148601590008E-3</v>
      </c>
      <c r="W148" s="122">
        <v>4.6138998505328996E-3</v>
      </c>
      <c r="X148" s="122">
        <v>2.9091615563641487E-3</v>
      </c>
      <c r="Y148" s="122">
        <v>1.4499320062914822E-3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1.8144795841694655E-4</v>
      </c>
      <c r="T149" s="98">
        <v>4.938591640493902E-4</v>
      </c>
      <c r="U149" s="98">
        <v>1.5418574435480115E-4</v>
      </c>
      <c r="V149" s="98">
        <v>1.6485947247193723E-4</v>
      </c>
      <c r="W149" s="98">
        <v>1.5470065692175622E-4</v>
      </c>
      <c r="X149" s="98">
        <v>1.3829479532844862E-4</v>
      </c>
      <c r="Y149" s="98">
        <v>1.7171417732961784E-4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5.7807235839045278E-3</v>
      </c>
      <c r="S153" s="101">
        <v>4.4736191107642891E-3</v>
      </c>
      <c r="T153" s="101">
        <v>5.6141611592004795E-3</v>
      </c>
      <c r="U153" s="101">
        <v>6.2462850182372067E-3</v>
      </c>
      <c r="V153" s="101">
        <v>8.6910553876870644E-3</v>
      </c>
      <c r="W153" s="101">
        <v>4.4591991936111432E-3</v>
      </c>
      <c r="X153" s="101">
        <v>2.7708667610357E-3</v>
      </c>
      <c r="Y153" s="101">
        <v>1.2782178289618643E-3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1.6575068789714794E-3</v>
      </c>
      <c r="S157" s="122">
        <v>1.5589449004248476E-3</v>
      </c>
      <c r="T157" s="122">
        <v>2.045813237380453E-3</v>
      </c>
      <c r="U157" s="122">
        <v>1.8914151024826062E-3</v>
      </c>
      <c r="V157" s="122">
        <v>2.7202878712112018E-3</v>
      </c>
      <c r="W157" s="122">
        <v>1.3365921113225353E-3</v>
      </c>
      <c r="X157" s="122">
        <v>9.7740774594862754E-4</v>
      </c>
      <c r="Y157" s="122">
        <v>6.8135674395048936E-4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7.8056298748118715E-4</v>
      </c>
      <c r="S158" s="98">
        <v>8.8492011769965566E-4</v>
      </c>
      <c r="T158" s="98">
        <v>1.5628756084568904E-3</v>
      </c>
      <c r="U158" s="98">
        <v>1.0136868625604024E-3</v>
      </c>
      <c r="V158" s="98">
        <v>2.0314695095591489E-3</v>
      </c>
      <c r="W158" s="98">
        <v>8.3321499339588864E-4</v>
      </c>
      <c r="X158" s="98">
        <v>7.3868860832019547E-4</v>
      </c>
      <c r="Y158" s="98">
        <v>5.8256969819114066E-4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8.7694389149029232E-4</v>
      </c>
      <c r="S159" s="33">
        <v>6.7402478272519191E-4</v>
      </c>
      <c r="T159" s="33">
        <v>4.8293762892356266E-4</v>
      </c>
      <c r="U159" s="33">
        <v>8.7772823992220367E-4</v>
      </c>
      <c r="V159" s="33">
        <v>6.8881836165205271E-4</v>
      </c>
      <c r="W159" s="33">
        <v>5.0337711792664669E-4</v>
      </c>
      <c r="X159" s="33">
        <v>2.3871913762843212E-4</v>
      </c>
      <c r="Y159" s="33">
        <v>9.8787045759348691E-5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3.6223019988310796E-3</v>
      </c>
      <c r="D161" s="117">
        <f t="shared" si="54"/>
        <v>6.9409532956347785E-3</v>
      </c>
      <c r="E161" s="117">
        <f t="shared" si="54"/>
        <v>1.0232522883132044E-2</v>
      </c>
      <c r="F161" s="117">
        <f t="shared" si="54"/>
        <v>1.5465865622518612E-2</v>
      </c>
      <c r="G161" s="117">
        <f t="shared" si="54"/>
        <v>1.8679569494210183E-2</v>
      </c>
      <c r="H161" s="117">
        <f t="shared" si="54"/>
        <v>4.0944768798826803E-2</v>
      </c>
      <c r="I161" s="117">
        <f t="shared" si="54"/>
        <v>4.7139228662669085E-2</v>
      </c>
      <c r="J161" s="117">
        <f t="shared" si="54"/>
        <v>2.5322641140770798E-2</v>
      </c>
      <c r="K161" s="117">
        <f t="shared" si="54"/>
        <v>2.2028504469575917E-2</v>
      </c>
      <c r="L161" s="117">
        <f t="shared" si="54"/>
        <v>7.1061233044485458E-2</v>
      </c>
      <c r="M161" s="117">
        <f t="shared" si="54"/>
        <v>6.1295578244149995E-2</v>
      </c>
      <c r="N161" s="117">
        <f t="shared" si="54"/>
        <v>0.33469592641260959</v>
      </c>
      <c r="O161" s="117">
        <f t="shared" si="54"/>
        <v>0.18206661908648381</v>
      </c>
      <c r="P161" s="117">
        <f t="shared" si="54"/>
        <v>5.2141695974628539E-2</v>
      </c>
      <c r="Q161" s="117">
        <f t="shared" si="54"/>
        <v>3.4158723491278756E-2</v>
      </c>
      <c r="R161" s="117">
        <f t="shared" ref="R161:V161" si="55">R162+R164+R166+R175</f>
        <v>3.948750566190154E-2</v>
      </c>
      <c r="S161" s="117">
        <f t="shared" si="55"/>
        <v>3.6255741454025339E-2</v>
      </c>
      <c r="T161" s="117">
        <f t="shared" si="55"/>
        <v>6.0928721534266907E-2</v>
      </c>
      <c r="U161" s="117">
        <f t="shared" si="55"/>
        <v>6.2626452020363571E-2</v>
      </c>
      <c r="V161" s="117">
        <f t="shared" si="55"/>
        <v>5.9322663363755121E-2</v>
      </c>
      <c r="W161" s="117">
        <f t="shared" ref="W161:Y161" si="56">W162+W164+W166+W175</f>
        <v>4.1581140167212607E-2</v>
      </c>
      <c r="X161" s="117">
        <f t="shared" si="56"/>
        <v>9.6344559698373928E-3</v>
      </c>
      <c r="Y161" s="117">
        <f t="shared" si="56"/>
        <v>2.7005037477034657E-2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2.9083499457776456E-3</v>
      </c>
      <c r="D162" s="122">
        <f t="shared" si="57"/>
        <v>5.4581459879460767E-3</v>
      </c>
      <c r="E162" s="122">
        <f t="shared" si="57"/>
        <v>8.0923884132181358E-3</v>
      </c>
      <c r="F162" s="122">
        <f t="shared" si="57"/>
        <v>1.2489844816047304E-2</v>
      </c>
      <c r="G162" s="122">
        <f t="shared" si="57"/>
        <v>1.4036296736628148E-2</v>
      </c>
      <c r="H162" s="122">
        <f t="shared" si="57"/>
        <v>3.1633688627595934E-2</v>
      </c>
      <c r="I162" s="122">
        <f t="shared" si="57"/>
        <v>3.848271793059644E-2</v>
      </c>
      <c r="J162" s="122">
        <f t="shared" si="57"/>
        <v>1.8536518826428521E-2</v>
      </c>
      <c r="K162" s="122">
        <f t="shared" si="57"/>
        <v>1.6966872578552117E-2</v>
      </c>
      <c r="L162" s="122">
        <f t="shared" si="57"/>
        <v>5.0147700597031192E-2</v>
      </c>
      <c r="M162" s="122">
        <f t="shared" si="57"/>
        <v>3.5959529062918903E-2</v>
      </c>
      <c r="N162" s="122">
        <f t="shared" si="57"/>
        <v>0.26877884877630126</v>
      </c>
      <c r="O162" s="122">
        <f t="shared" si="57"/>
        <v>0.13271356964767159</v>
      </c>
      <c r="P162" s="122">
        <f t="shared" si="57"/>
        <v>4.4056051634306322E-2</v>
      </c>
      <c r="Q162" s="122">
        <f t="shared" si="57"/>
        <v>2.6637057324889146E-2</v>
      </c>
      <c r="R162" s="122">
        <f t="shared" si="57"/>
        <v>3.0262762807120352E-2</v>
      </c>
      <c r="S162" s="122">
        <f t="shared" si="57"/>
        <v>2.6125726204837278E-2</v>
      </c>
      <c r="T162" s="122">
        <f t="shared" si="57"/>
        <v>4.1996413420613089E-2</v>
      </c>
      <c r="U162" s="122">
        <f t="shared" si="57"/>
        <v>4.2132181436040125E-2</v>
      </c>
      <c r="V162" s="122">
        <f t="shared" si="57"/>
        <v>4.0792428144222015E-2</v>
      </c>
      <c r="W162" s="122">
        <f t="shared" si="57"/>
        <v>2.6510024395159627E-2</v>
      </c>
      <c r="X162" s="122">
        <f t="shared" si="57"/>
        <v>5.5192212462333587E-3</v>
      </c>
      <c r="Y162" s="122">
        <f t="shared" si="57"/>
        <v>1.2506337854749765E-2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2.9083499457776456E-3</v>
      </c>
      <c r="D163" s="33">
        <v>5.4581459879460767E-3</v>
      </c>
      <c r="E163" s="33">
        <v>8.0923884132181358E-3</v>
      </c>
      <c r="F163" s="33">
        <v>1.2489844816047304E-2</v>
      </c>
      <c r="G163" s="33">
        <v>1.4036296736628148E-2</v>
      </c>
      <c r="H163" s="33">
        <v>3.1633688627595934E-2</v>
      </c>
      <c r="I163" s="33">
        <v>3.848271793059644E-2</v>
      </c>
      <c r="J163" s="33">
        <v>1.8536518826428521E-2</v>
      </c>
      <c r="K163" s="33">
        <v>1.6966872578552117E-2</v>
      </c>
      <c r="L163" s="33">
        <v>5.0147700597031192E-2</v>
      </c>
      <c r="M163" s="33">
        <v>3.5959529062918903E-2</v>
      </c>
      <c r="N163" s="33">
        <v>0.26877884877630126</v>
      </c>
      <c r="O163" s="33">
        <v>0.13271356964767159</v>
      </c>
      <c r="P163" s="33">
        <v>4.4056051634306322E-2</v>
      </c>
      <c r="Q163" s="33">
        <v>2.6637057324889146E-2</v>
      </c>
      <c r="R163" s="33">
        <v>3.0262762807120352E-2</v>
      </c>
      <c r="S163" s="33">
        <v>2.6125726204837278E-2</v>
      </c>
      <c r="T163" s="33">
        <v>4.1996413420613089E-2</v>
      </c>
      <c r="U163" s="33">
        <v>4.2132181436040125E-2</v>
      </c>
      <c r="V163" s="33">
        <v>4.0792428144222015E-2</v>
      </c>
      <c r="W163" s="33">
        <v>2.6510024395159627E-2</v>
      </c>
      <c r="X163" s="33">
        <v>5.5192212462333587E-3</v>
      </c>
      <c r="Y163" s="33">
        <v>1.2506337854749765E-2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1.8679255050658584E-5</v>
      </c>
      <c r="M164" s="122">
        <f t="shared" si="58"/>
        <v>1.2984439610824556E-5</v>
      </c>
      <c r="N164" s="122">
        <f t="shared" si="58"/>
        <v>3.4281603390046999E-5</v>
      </c>
      <c r="O164" s="122">
        <f t="shared" si="58"/>
        <v>2.1474460095778044E-5</v>
      </c>
      <c r="P164" s="122">
        <f t="shared" si="58"/>
        <v>4.6515556736352104E-6</v>
      </c>
      <c r="Q164" s="122">
        <f t="shared" si="58"/>
        <v>3.304346201417276E-6</v>
      </c>
      <c r="R164" s="122">
        <f t="shared" si="58"/>
        <v>6.662791021033049E-6</v>
      </c>
      <c r="S164" s="122">
        <f t="shared" si="58"/>
        <v>6.5481570421620341E-6</v>
      </c>
      <c r="T164" s="122">
        <f t="shared" si="58"/>
        <v>2.1777757745853946E-5</v>
      </c>
      <c r="U164" s="122">
        <f t="shared" si="58"/>
        <v>1.867901903077205E-5</v>
      </c>
      <c r="V164" s="122">
        <f t="shared" si="58"/>
        <v>1.4844669603394432E-5</v>
      </c>
      <c r="W164" s="122">
        <f t="shared" si="58"/>
        <v>2.3742843685386718E-5</v>
      </c>
      <c r="X164" s="122">
        <f t="shared" si="58"/>
        <v>7.742421200841332E-6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1.8679255050658584E-5</v>
      </c>
      <c r="M165" s="98">
        <v>1.2984439610824556E-5</v>
      </c>
      <c r="N165" s="98">
        <v>3.4281603390046999E-5</v>
      </c>
      <c r="O165" s="98">
        <v>2.1474460095778044E-5</v>
      </c>
      <c r="P165" s="98">
        <v>4.6515556736352104E-6</v>
      </c>
      <c r="Q165" s="98">
        <v>3.304346201417276E-6</v>
      </c>
      <c r="R165" s="98">
        <v>6.662791021033049E-6</v>
      </c>
      <c r="S165" s="98">
        <v>6.5481570421620341E-6</v>
      </c>
      <c r="T165" s="98">
        <v>2.1777757745853946E-5</v>
      </c>
      <c r="U165" s="98">
        <v>1.867901903077205E-5</v>
      </c>
      <c r="V165" s="98">
        <v>1.4844669603394432E-5</v>
      </c>
      <c r="W165" s="98">
        <v>2.3742843685386718E-5</v>
      </c>
      <c r="X165" s="98">
        <v>7.742421200841332E-6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5.3229830604871226E-4</v>
      </c>
      <c r="D166" s="122">
        <v>1.0984921184586873E-3</v>
      </c>
      <c r="E166" s="122">
        <v>1.581612685340012E-3</v>
      </c>
      <c r="F166" s="122">
        <v>2.0996596523794441E-3</v>
      </c>
      <c r="G166" s="122">
        <v>3.2852173033085428E-3</v>
      </c>
      <c r="H166" s="122">
        <v>6.7443682232765723E-3</v>
      </c>
      <c r="I166" s="122">
        <v>6.5395712808081173E-3</v>
      </c>
      <c r="J166" s="122">
        <v>5.3101964795653663E-3</v>
      </c>
      <c r="K166" s="122">
        <v>3.9041384939133774E-3</v>
      </c>
      <c r="L166" s="122">
        <v>1.5616589075584952E-2</v>
      </c>
      <c r="M166" s="122">
        <v>1.8479284661147139E-2</v>
      </c>
      <c r="N166" s="122">
        <v>4.8230844866065214E-2</v>
      </c>
      <c r="O166" s="122">
        <v>3.7044630226977127E-2</v>
      </c>
      <c r="P166" s="122">
        <v>5.8948763176186704E-3</v>
      </c>
      <c r="Q166" s="122">
        <v>5.8295554168123461E-3</v>
      </c>
      <c r="R166" s="122">
        <v>7.1680972440416151E-3</v>
      </c>
      <c r="S166" s="122">
        <v>7.5801257185271181E-3</v>
      </c>
      <c r="T166" s="122">
        <v>1.4191680096623884E-2</v>
      </c>
      <c r="U166" s="122">
        <v>1.581040923799619E-2</v>
      </c>
      <c r="V166" s="122">
        <v>1.4156397970809656E-2</v>
      </c>
      <c r="W166" s="122">
        <v>1.1660090170308243E-2</v>
      </c>
      <c r="X166" s="122">
        <v>3.0823407289288797E-3</v>
      </c>
      <c r="Y166" s="122">
        <v>9.7941587406717538E-3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2.1903914953137687E-4</v>
      </c>
      <c r="H167" s="98">
        <v>2.3193356316018792E-4</v>
      </c>
      <c r="I167" s="98">
        <v>0</v>
      </c>
      <c r="J167" s="98">
        <v>0</v>
      </c>
      <c r="K167" s="98">
        <v>0</v>
      </c>
      <c r="L167" s="98">
        <v>7.3345479038466107E-4</v>
      </c>
      <c r="M167" s="98">
        <v>2.2373427756621083E-4</v>
      </c>
      <c r="N167" s="98">
        <v>1.9803020686675623E-3</v>
      </c>
      <c r="O167" s="98">
        <v>1.2431893570701673E-3</v>
      </c>
      <c r="P167" s="98">
        <v>2.1387267457842089E-4</v>
      </c>
      <c r="Q167" s="98">
        <v>0</v>
      </c>
      <c r="R167" s="98">
        <v>0</v>
      </c>
      <c r="S167" s="98">
        <v>1.8144795841694655E-4</v>
      </c>
      <c r="T167" s="98">
        <v>1.1523380494485773E-3</v>
      </c>
      <c r="U167" s="98">
        <v>6.1674297741920459E-4</v>
      </c>
      <c r="V167" s="98">
        <v>3.2971894494387445E-4</v>
      </c>
      <c r="W167" s="98">
        <v>3.0940131384351243E-4</v>
      </c>
      <c r="X167" s="98">
        <v>1.3829479532844862E-4</v>
      </c>
      <c r="Y167" s="98">
        <v>6.8685670931847138E-4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5.3229830604871226E-4</v>
      </c>
      <c r="D171" s="101">
        <v>1.0984921184586873E-3</v>
      </c>
      <c r="E171" s="101">
        <v>1.581612685340012E-3</v>
      </c>
      <c r="F171" s="101">
        <v>2.0996596523794441E-3</v>
      </c>
      <c r="G171" s="101">
        <v>3.066178153777166E-3</v>
      </c>
      <c r="H171" s="101">
        <v>6.5124346601163844E-3</v>
      </c>
      <c r="I171" s="101">
        <v>6.5395712808081173E-3</v>
      </c>
      <c r="J171" s="101">
        <v>5.3101964795653663E-3</v>
      </c>
      <c r="K171" s="101">
        <v>3.9041384939133774E-3</v>
      </c>
      <c r="L171" s="101">
        <v>1.4883134285200291E-2</v>
      </c>
      <c r="M171" s="101">
        <v>1.825555038358093E-2</v>
      </c>
      <c r="N171" s="101">
        <v>4.6250542797397654E-2</v>
      </c>
      <c r="O171" s="101">
        <v>3.5801440869906956E-2</v>
      </c>
      <c r="P171" s="101">
        <v>5.6810036430402491E-3</v>
      </c>
      <c r="Q171" s="101">
        <v>5.8295554168123461E-3</v>
      </c>
      <c r="R171" s="101">
        <v>7.1680972440416151E-3</v>
      </c>
      <c r="S171" s="101">
        <v>7.3986777601101712E-3</v>
      </c>
      <c r="T171" s="101">
        <v>1.3039342047175306E-2</v>
      </c>
      <c r="U171" s="101">
        <v>1.5193666260576985E-2</v>
      </c>
      <c r="V171" s="101">
        <v>1.3826679025865781E-2</v>
      </c>
      <c r="W171" s="101">
        <v>1.135068885646473E-2</v>
      </c>
      <c r="X171" s="101">
        <v>2.9440459336004311E-3</v>
      </c>
      <c r="Y171" s="101">
        <v>9.1073020313532822E-3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1.8165374700472188E-4</v>
      </c>
      <c r="D175" s="122">
        <v>3.8431518923001499E-4</v>
      </c>
      <c r="E175" s="122">
        <v>5.5852178457389584E-4</v>
      </c>
      <c r="F175" s="122">
        <v>8.763611540918636E-4</v>
      </c>
      <c r="G175" s="122">
        <v>1.3580554542734948E-3</v>
      </c>
      <c r="H175" s="122">
        <v>2.5667119479542973E-3</v>
      </c>
      <c r="I175" s="122">
        <v>2.1169394512645327E-3</v>
      </c>
      <c r="J175" s="122">
        <v>1.4759258347769116E-3</v>
      </c>
      <c r="K175" s="122">
        <v>1.1574933971104243E-3</v>
      </c>
      <c r="L175" s="122">
        <v>5.2782641168186576E-3</v>
      </c>
      <c r="M175" s="122">
        <v>6.8437800804731237E-3</v>
      </c>
      <c r="N175" s="122">
        <v>1.7651951166853058E-2</v>
      </c>
      <c r="O175" s="122">
        <v>1.2286944751739299E-2</v>
      </c>
      <c r="P175" s="122">
        <v>2.1861164670299157E-3</v>
      </c>
      <c r="Q175" s="122">
        <v>1.6888064033758511E-3</v>
      </c>
      <c r="R175" s="122">
        <v>2.0499828197185323E-3</v>
      </c>
      <c r="S175" s="122">
        <v>2.5433413736187824E-3</v>
      </c>
      <c r="T175" s="122">
        <v>4.7188502592840856E-3</v>
      </c>
      <c r="U175" s="122">
        <v>4.6651823272964897E-3</v>
      </c>
      <c r="V175" s="122">
        <v>4.3589925791200556E-3</v>
      </c>
      <c r="W175" s="122">
        <v>3.3872827580593528E-3</v>
      </c>
      <c r="X175" s="122">
        <v>1.025151573474314E-3</v>
      </c>
      <c r="Y175" s="122">
        <v>4.7045408816131368E-3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1.3082761125597728E-4</v>
      </c>
      <c r="D176" s="98">
        <v>2.1222559304320468E-4</v>
      </c>
      <c r="E176" s="98">
        <v>3.702910538957934E-4</v>
      </c>
      <c r="F176" s="98">
        <v>6.3835040850597155E-4</v>
      </c>
      <c r="G176" s="98">
        <v>1.0000044729255681E-3</v>
      </c>
      <c r="H176" s="98">
        <v>1.6481816287751614E-3</v>
      </c>
      <c r="I176" s="98">
        <v>8.7664919168662042E-4</v>
      </c>
      <c r="J176" s="98">
        <v>4.1291577585087392E-4</v>
      </c>
      <c r="K176" s="98">
        <v>6.1490255124393685E-4</v>
      </c>
      <c r="L176" s="98">
        <v>4.634425031180305E-3</v>
      </c>
      <c r="M176" s="98">
        <v>4.4951413595231728E-3</v>
      </c>
      <c r="N176" s="98">
        <v>1.2204210882274868E-2</v>
      </c>
      <c r="O176" s="98">
        <v>7.5798506957215871E-3</v>
      </c>
      <c r="P176" s="98">
        <v>1.2842372765183097E-3</v>
      </c>
      <c r="Q176" s="98">
        <v>6.1628643441386172E-4</v>
      </c>
      <c r="R176" s="98">
        <v>9.2248353065958483E-4</v>
      </c>
      <c r="S176" s="98">
        <v>1.4480511016903455E-3</v>
      </c>
      <c r="T176" s="98">
        <v>3.5334578973807949E-3</v>
      </c>
      <c r="U176" s="98">
        <v>2.4708617274909806E-3</v>
      </c>
      <c r="V176" s="98">
        <v>3.2765637250954018E-3</v>
      </c>
      <c r="W176" s="98">
        <v>2.1791776750354009E-3</v>
      </c>
      <c r="X176" s="98">
        <v>7.3868860832019547E-4</v>
      </c>
      <c r="Y176" s="98">
        <v>4.1612121299367186E-3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5.0826135748744593E-5</v>
      </c>
      <c r="D177" s="33">
        <v>1.7208959618681031E-4</v>
      </c>
      <c r="E177" s="33">
        <v>1.8823073067810239E-4</v>
      </c>
      <c r="F177" s="33">
        <v>2.3801074558589205E-4</v>
      </c>
      <c r="G177" s="33">
        <v>3.5805098134792675E-4</v>
      </c>
      <c r="H177" s="33">
        <v>9.1853031917913579E-4</v>
      </c>
      <c r="I177" s="33">
        <v>1.2402902595779123E-3</v>
      </c>
      <c r="J177" s="33">
        <v>1.0630100589260375E-3</v>
      </c>
      <c r="K177" s="33">
        <v>5.4259084586648755E-4</v>
      </c>
      <c r="L177" s="33">
        <v>6.4383908563835275E-4</v>
      </c>
      <c r="M177" s="33">
        <v>2.3486387209499505E-3</v>
      </c>
      <c r="N177" s="33">
        <v>5.4477402845781887E-3</v>
      </c>
      <c r="O177" s="33">
        <v>4.7070940560177115E-3</v>
      </c>
      <c r="P177" s="33">
        <v>9.0187919051160591E-4</v>
      </c>
      <c r="Q177" s="33">
        <v>1.0725199689619895E-3</v>
      </c>
      <c r="R177" s="33">
        <v>1.1274992890589475E-3</v>
      </c>
      <c r="S177" s="33">
        <v>1.0952902719284369E-3</v>
      </c>
      <c r="T177" s="33">
        <v>1.1853923619032903E-3</v>
      </c>
      <c r="U177" s="33">
        <v>2.1943205998055091E-3</v>
      </c>
      <c r="V177" s="33">
        <v>1.082428854024654E-3</v>
      </c>
      <c r="W177" s="33">
        <v>1.208105083023952E-3</v>
      </c>
      <c r="X177" s="33">
        <v>2.8646296515411854E-4</v>
      </c>
      <c r="Y177" s="33">
        <v>5.4332875167641776E-4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0.29506494037751063</v>
      </c>
      <c r="D3" s="117">
        <f t="shared" si="0"/>
        <v>0.22860509225850723</v>
      </c>
      <c r="E3" s="117">
        <f t="shared" si="0"/>
        <v>0.12230462176393478</v>
      </c>
      <c r="F3" s="117">
        <f t="shared" si="0"/>
        <v>0.24959645316642906</v>
      </c>
      <c r="G3" s="117">
        <f t="shared" si="0"/>
        <v>0.35871068108334897</v>
      </c>
      <c r="H3" s="117">
        <f t="shared" si="0"/>
        <v>0.32574463360483785</v>
      </c>
      <c r="I3" s="117">
        <f t="shared" si="0"/>
        <v>0.31536359139631798</v>
      </c>
      <c r="J3" s="117">
        <f t="shared" si="0"/>
        <v>0.47262782192435304</v>
      </c>
      <c r="K3" s="117">
        <f t="shared" si="0"/>
        <v>0.42325540532226413</v>
      </c>
      <c r="L3" s="117">
        <f t="shared" si="0"/>
        <v>0.44027620550368418</v>
      </c>
      <c r="M3" s="117">
        <f t="shared" si="0"/>
        <v>0.33101158870151925</v>
      </c>
      <c r="N3" s="117">
        <f t="shared" si="0"/>
        <v>0.12926446655787702</v>
      </c>
      <c r="O3" s="117">
        <f t="shared" si="0"/>
        <v>0</v>
      </c>
      <c r="P3" s="117">
        <f t="shared" si="0"/>
        <v>0</v>
      </c>
      <c r="Q3" s="117">
        <f t="shared" si="0"/>
        <v>0.11668266964580942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1.95479154282341E-2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0.25049824710120439</v>
      </c>
      <c r="D4" s="122">
        <f t="shared" si="3"/>
        <v>0.18494495441274078</v>
      </c>
      <c r="E4" s="122">
        <f t="shared" si="3"/>
        <v>9.7999564869624189E-2</v>
      </c>
      <c r="F4" s="122">
        <f t="shared" si="3"/>
        <v>0.20195233020309017</v>
      </c>
      <c r="G4" s="122">
        <f t="shared" si="3"/>
        <v>0.29708822347877228</v>
      </c>
      <c r="H4" s="122">
        <f t="shared" si="3"/>
        <v>0.26012413048224486</v>
      </c>
      <c r="I4" s="122">
        <f t="shared" si="3"/>
        <v>0.25327160829390738</v>
      </c>
      <c r="J4" s="122">
        <f t="shared" si="3"/>
        <v>0.36538176324233934</v>
      </c>
      <c r="K4" s="122">
        <f t="shared" si="3"/>
        <v>0.33743136896071191</v>
      </c>
      <c r="L4" s="122">
        <f t="shared" si="3"/>
        <v>0.35834366739917628</v>
      </c>
      <c r="M4" s="122">
        <f t="shared" si="3"/>
        <v>0.2753755450398388</v>
      </c>
      <c r="N4" s="122">
        <f t="shared" si="3"/>
        <v>9.7819797408798689E-2</v>
      </c>
      <c r="O4" s="122">
        <f t="shared" si="3"/>
        <v>0</v>
      </c>
      <c r="P4" s="122">
        <f t="shared" si="3"/>
        <v>0</v>
      </c>
      <c r="Q4" s="122">
        <f t="shared" si="3"/>
        <v>8.5913919784241372E-2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9.849670899267686E-3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0.24824768762140773</v>
      </c>
      <c r="D5" s="98">
        <v>0.18333516340896067</v>
      </c>
      <c r="E5" s="98">
        <v>9.7161942288664066E-2</v>
      </c>
      <c r="F5" s="98">
        <v>0.20027123821231446</v>
      </c>
      <c r="G5" s="98">
        <v>0.29464923687382666</v>
      </c>
      <c r="H5" s="98">
        <v>0.25802855352880938</v>
      </c>
      <c r="I5" s="98">
        <v>0.25127354938110574</v>
      </c>
      <c r="J5" s="98">
        <v>0.36252096346760293</v>
      </c>
      <c r="K5" s="98">
        <v>0.33480404744431164</v>
      </c>
      <c r="L5" s="98">
        <v>0.35566994538136276</v>
      </c>
      <c r="M5" s="98">
        <v>0.27331313553749109</v>
      </c>
      <c r="N5" s="98">
        <v>9.7092651037597608E-2</v>
      </c>
      <c r="O5" s="98">
        <v>0</v>
      </c>
      <c r="P5" s="98">
        <v>0</v>
      </c>
      <c r="Q5" s="98">
        <v>8.529442961776236E-2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9.7798931907462101E-3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2.2505594797966356E-3</v>
      </c>
      <c r="D6" s="98">
        <v>1.6097910037801224E-3</v>
      </c>
      <c r="E6" s="98">
        <v>8.3762258096012549E-4</v>
      </c>
      <c r="F6" s="98">
        <v>1.6810919907757189E-3</v>
      </c>
      <c r="G6" s="98">
        <v>2.4389866049456428E-3</v>
      </c>
      <c r="H6" s="98">
        <v>2.0955769534354595E-3</v>
      </c>
      <c r="I6" s="98">
        <v>1.9980589128016546E-3</v>
      </c>
      <c r="J6" s="98">
        <v>2.8607997747364315E-3</v>
      </c>
      <c r="K6" s="98">
        <v>2.6273215164002673E-3</v>
      </c>
      <c r="L6" s="98">
        <v>2.6737220178134923E-3</v>
      </c>
      <c r="M6" s="98">
        <v>2.0624095023476807E-3</v>
      </c>
      <c r="N6" s="98">
        <v>7.2714637120108855E-4</v>
      </c>
      <c r="O6" s="98">
        <v>0</v>
      </c>
      <c r="P6" s="98">
        <v>0</v>
      </c>
      <c r="Q6" s="98">
        <v>6.1949016647901232E-4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6.9777708521476386E-5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1.3321681130855562E-5</v>
      </c>
      <c r="G7" s="122">
        <f t="shared" si="6"/>
        <v>1.3901367623335844E-5</v>
      </c>
      <c r="H7" s="122">
        <f t="shared" si="6"/>
        <v>4.0692867783755189E-5</v>
      </c>
      <c r="I7" s="122">
        <f t="shared" si="6"/>
        <v>6.1021460647714327E-5</v>
      </c>
      <c r="J7" s="122">
        <f t="shared" si="6"/>
        <v>1.2208072705875543E-4</v>
      </c>
      <c r="K7" s="122">
        <f t="shared" si="6"/>
        <v>1.0797848968238516E-4</v>
      </c>
      <c r="L7" s="122">
        <f t="shared" si="6"/>
        <v>3.2558248240064166E-4</v>
      </c>
      <c r="M7" s="122">
        <f t="shared" si="6"/>
        <v>1.3975591628055133E-4</v>
      </c>
      <c r="N7" s="122">
        <f t="shared" si="6"/>
        <v>7.2421682096032573E-5</v>
      </c>
      <c r="O7" s="122">
        <f t="shared" si="6"/>
        <v>0</v>
      </c>
      <c r="P7" s="122">
        <f t="shared" si="6"/>
        <v>0</v>
      </c>
      <c r="Q7" s="122">
        <f t="shared" si="6"/>
        <v>4.7851296733816182E-5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1.3321681130855562E-5</v>
      </c>
      <c r="G8" s="98">
        <v>1.3901367623335844E-5</v>
      </c>
      <c r="H8" s="98">
        <v>4.0692867783755189E-5</v>
      </c>
      <c r="I8" s="98">
        <v>6.1021460647714327E-5</v>
      </c>
      <c r="J8" s="98">
        <v>1.2208072705875543E-4</v>
      </c>
      <c r="K8" s="98">
        <v>1.0797848968238516E-4</v>
      </c>
      <c r="L8" s="98">
        <v>3.2558248240064166E-4</v>
      </c>
      <c r="M8" s="98">
        <v>1.3975591628055133E-4</v>
      </c>
      <c r="N8" s="98">
        <v>7.2421682096032573E-5</v>
      </c>
      <c r="O8" s="98">
        <v>0</v>
      </c>
      <c r="P8" s="98">
        <v>0</v>
      </c>
      <c r="Q8" s="98">
        <v>4.7851296733816182E-5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3.5080116599376744E-2</v>
      </c>
      <c r="D9" s="122">
        <v>3.2056987675767888E-2</v>
      </c>
      <c r="E9" s="122">
        <v>1.7643993059505706E-2</v>
      </c>
      <c r="F9" s="122">
        <v>3.3881998844994141E-2</v>
      </c>
      <c r="G9" s="122">
        <v>4.4382989250944277E-2</v>
      </c>
      <c r="H9" s="122">
        <v>4.7358498827316589E-2</v>
      </c>
      <c r="I9" s="122">
        <v>4.6188672341813619E-2</v>
      </c>
      <c r="J9" s="122">
        <v>7.8776031090741286E-2</v>
      </c>
      <c r="K9" s="122">
        <v>6.3076312924938524E-2</v>
      </c>
      <c r="L9" s="122">
        <v>6.3797452448958555E-2</v>
      </c>
      <c r="M9" s="122">
        <v>4.1266651993397199E-2</v>
      </c>
      <c r="N9" s="122">
        <v>2.3145542310440467E-2</v>
      </c>
      <c r="O9" s="122">
        <v>0</v>
      </c>
      <c r="P9" s="122">
        <v>0</v>
      </c>
      <c r="Q9" s="122">
        <v>2.3829075243294147E-2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7.0502026456552916E-3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2.0442178348491987E-2</v>
      </c>
      <c r="D10" s="98">
        <v>1.5259154030940632E-2</v>
      </c>
      <c r="E10" s="98">
        <v>7.2820817189318907E-3</v>
      </c>
      <c r="F10" s="98">
        <v>1.5412916861087565E-2</v>
      </c>
      <c r="G10" s="98">
        <v>1.2513138722985994E-2</v>
      </c>
      <c r="H10" s="98">
        <v>9.769433937330825E-3</v>
      </c>
      <c r="I10" s="98">
        <v>2.5273196575396398E-2</v>
      </c>
      <c r="J10" s="98">
        <v>4.3473724433756925E-2</v>
      </c>
      <c r="K10" s="98">
        <v>5.6802309304838039E-2</v>
      </c>
      <c r="L10" s="98">
        <v>3.6430544385451388E-2</v>
      </c>
      <c r="M10" s="98">
        <v>1.3910536241121657E-2</v>
      </c>
      <c r="N10" s="98">
        <v>4.4560046084458774E-3</v>
      </c>
      <c r="O10" s="98">
        <v>0</v>
      </c>
      <c r="P10" s="98">
        <v>0</v>
      </c>
      <c r="Q10" s="98">
        <v>3.7404958246922944E-3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8.7991303584240377E-4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8.9314901797499214E-4</v>
      </c>
      <c r="D11" s="98">
        <v>4.4964594250720757E-4</v>
      </c>
      <c r="E11" s="98">
        <v>3.5810018378638664E-4</v>
      </c>
      <c r="F11" s="98">
        <v>7.1576807501934738E-4</v>
      </c>
      <c r="G11" s="98">
        <v>1.1662862360282585E-3</v>
      </c>
      <c r="H11" s="98">
        <v>1.2439986033166701E-3</v>
      </c>
      <c r="I11" s="98">
        <v>2.6192121026158839E-4</v>
      </c>
      <c r="J11" s="98">
        <v>1.4437208549054848E-4</v>
      </c>
      <c r="K11" s="98">
        <v>1.4175680463596822E-4</v>
      </c>
      <c r="L11" s="98">
        <v>1.2519213291137972E-3</v>
      </c>
      <c r="M11" s="98">
        <v>1.4241314994570801E-4</v>
      </c>
      <c r="N11" s="98">
        <v>7.2901983917598567E-4</v>
      </c>
      <c r="O11" s="98">
        <v>0</v>
      </c>
      <c r="P11" s="98">
        <v>0</v>
      </c>
      <c r="Q11" s="98">
        <v>1.3176586073416639E-4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4.6874864732463547E-4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1.3744789232909766E-2</v>
      </c>
      <c r="D15" s="101">
        <v>1.6348187702320049E-2</v>
      </c>
      <c r="E15" s="101">
        <v>1.000381115678743E-2</v>
      </c>
      <c r="F15" s="101">
        <v>1.7753313908887226E-2</v>
      </c>
      <c r="G15" s="101">
        <v>3.0703564291930028E-2</v>
      </c>
      <c r="H15" s="101">
        <v>3.6345066286669094E-2</v>
      </c>
      <c r="I15" s="101">
        <v>2.065355455615563E-2</v>
      </c>
      <c r="J15" s="101">
        <v>3.5157934571493812E-2</v>
      </c>
      <c r="K15" s="101">
        <v>6.1322468154645163E-3</v>
      </c>
      <c r="L15" s="101">
        <v>2.6114986734393372E-2</v>
      </c>
      <c r="M15" s="101">
        <v>2.7213702602329835E-2</v>
      </c>
      <c r="N15" s="101">
        <v>1.7960517862818604E-2</v>
      </c>
      <c r="O15" s="101">
        <v>0</v>
      </c>
      <c r="P15" s="101">
        <v>0</v>
      </c>
      <c r="Q15" s="101">
        <v>1.9956813557867686E-2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5.7015409624882529E-3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9.4865766769294969E-3</v>
      </c>
      <c r="D19" s="122">
        <v>1.1603150169998546E-2</v>
      </c>
      <c r="E19" s="122">
        <v>6.6610638348048815E-3</v>
      </c>
      <c r="F19" s="122">
        <v>1.3748802437213919E-2</v>
      </c>
      <c r="G19" s="122">
        <v>1.7225566986009033E-2</v>
      </c>
      <c r="H19" s="122">
        <v>1.8221311427492674E-2</v>
      </c>
      <c r="I19" s="122">
        <v>1.5842289299949245E-2</v>
      </c>
      <c r="J19" s="122">
        <v>2.8347946864213665E-2</v>
      </c>
      <c r="K19" s="122">
        <v>2.2639744946931328E-2</v>
      </c>
      <c r="L19" s="122">
        <v>1.7809503173148673E-2</v>
      </c>
      <c r="M19" s="122">
        <v>1.4229635752002721E-2</v>
      </c>
      <c r="N19" s="122">
        <v>8.2267051565418237E-3</v>
      </c>
      <c r="O19" s="122">
        <v>0</v>
      </c>
      <c r="P19" s="122">
        <v>0</v>
      </c>
      <c r="Q19" s="122">
        <v>6.8918233215400897E-3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2.6480418833111216E-3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4.7637055860846979E-5</v>
      </c>
      <c r="K20" s="98">
        <v>4.93890072523943E-5</v>
      </c>
      <c r="L20" s="98">
        <v>8.1864675307731936E-5</v>
      </c>
      <c r="M20" s="98">
        <v>7.2880681781839081E-5</v>
      </c>
      <c r="N20" s="98">
        <v>4.7881771446518724E-5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6.044422304693888E-3</v>
      </c>
      <c r="D21" s="98">
        <v>6.4578095921008234E-3</v>
      </c>
      <c r="E21" s="98">
        <v>4.1026950924753095E-3</v>
      </c>
      <c r="F21" s="98">
        <v>9.7879469411807415E-3</v>
      </c>
      <c r="G21" s="98">
        <v>1.1753534585380003E-2</v>
      </c>
      <c r="H21" s="98">
        <v>1.0450140487216821E-2</v>
      </c>
      <c r="I21" s="98">
        <v>5.4628851211708084E-3</v>
      </c>
      <c r="J21" s="98">
        <v>6.5924440691591292E-3</v>
      </c>
      <c r="K21" s="98">
        <v>1.1188266092227131E-2</v>
      </c>
      <c r="L21" s="98">
        <v>1.5138192021141699E-2</v>
      </c>
      <c r="M21" s="98">
        <v>8.3693076824580426E-3</v>
      </c>
      <c r="N21" s="98">
        <v>5.1725065305916413E-3</v>
      </c>
      <c r="O21" s="98">
        <v>0</v>
      </c>
      <c r="P21" s="98">
        <v>0</v>
      </c>
      <c r="Q21" s="98">
        <v>2.1154361650313515E-3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2.252172310122078E-3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3.4421543722356084E-3</v>
      </c>
      <c r="D22" s="33">
        <v>5.1453405778977227E-3</v>
      </c>
      <c r="E22" s="33">
        <v>2.5583687423295725E-3</v>
      </c>
      <c r="F22" s="33">
        <v>3.9608554960331764E-3</v>
      </c>
      <c r="G22" s="33">
        <v>5.472032400629029E-3</v>
      </c>
      <c r="H22" s="33">
        <v>7.7711709402758537E-3</v>
      </c>
      <c r="I22" s="33">
        <v>1.0379404178778437E-2</v>
      </c>
      <c r="J22" s="33">
        <v>2.1707865739193689E-2</v>
      </c>
      <c r="K22" s="33">
        <v>1.1402089847451802E-2</v>
      </c>
      <c r="L22" s="33">
        <v>2.5894464766992404E-3</v>
      </c>
      <c r="M22" s="33">
        <v>5.7874473877628412E-3</v>
      </c>
      <c r="N22" s="33">
        <v>3.0063168545036629E-3</v>
      </c>
      <c r="O22" s="33">
        <v>0</v>
      </c>
      <c r="P22" s="33">
        <v>0</v>
      </c>
      <c r="Q22" s="33">
        <v>4.7763871565087383E-3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3.958695731890434E-4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3.3683436071852327E-2</v>
      </c>
      <c r="D24" s="117">
        <f t="shared" si="7"/>
        <v>4.0191936482002068E-2</v>
      </c>
      <c r="E24" s="117">
        <f t="shared" si="7"/>
        <v>3.9112368896903393E-2</v>
      </c>
      <c r="F24" s="117">
        <f t="shared" si="7"/>
        <v>4.2220594328587935E-2</v>
      </c>
      <c r="G24" s="117">
        <f t="shared" si="7"/>
        <v>4.8407010827942375E-2</v>
      </c>
      <c r="H24" s="117">
        <f t="shared" si="7"/>
        <v>3.9946060342107778E-2</v>
      </c>
      <c r="I24" s="117">
        <f t="shared" si="7"/>
        <v>2.4276239133045757E-2</v>
      </c>
      <c r="J24" s="117">
        <f t="shared" si="7"/>
        <v>9.9889752807729784E-3</v>
      </c>
      <c r="K24" s="117">
        <f t="shared" si="7"/>
        <v>0</v>
      </c>
      <c r="L24" s="117">
        <f t="shared" si="7"/>
        <v>1.788487236842564E-2</v>
      </c>
      <c r="M24" s="117">
        <f t="shared" si="7"/>
        <v>3.3053272616727199E-2</v>
      </c>
      <c r="N24" s="117">
        <f t="shared" si="7"/>
        <v>4.4980670066677143E-2</v>
      </c>
      <c r="O24" s="117">
        <f t="shared" si="7"/>
        <v>4.3186849941729555E-2</v>
      </c>
      <c r="P24" s="117">
        <f t="shared" si="7"/>
        <v>3.4901198475918827E-2</v>
      </c>
      <c r="Q24" s="117">
        <f t="shared" si="7"/>
        <v>4.3519953883782311E-2</v>
      </c>
      <c r="R24" s="117">
        <f t="shared" ref="R24:V24" si="8">R25+R28+R30+R39</f>
        <v>2.138417154404593E-2</v>
      </c>
      <c r="S24" s="117">
        <f t="shared" si="8"/>
        <v>8.2310448686331323E-3</v>
      </c>
      <c r="T24" s="117">
        <f t="shared" si="8"/>
        <v>6.9107545881944383E-3</v>
      </c>
      <c r="U24" s="117">
        <f t="shared" si="8"/>
        <v>1.5136184494385287E-2</v>
      </c>
      <c r="V24" s="117">
        <f t="shared" si="8"/>
        <v>3.8935359040778765E-2</v>
      </c>
      <c r="W24" s="117">
        <f t="shared" ref="W24:Y24" si="9">W25+W28+W30+W39</f>
        <v>4.215971507859103E-2</v>
      </c>
      <c r="X24" s="117">
        <f t="shared" si="9"/>
        <v>4.5456666305885254E-2</v>
      </c>
      <c r="Y24" s="117">
        <f t="shared" si="9"/>
        <v>9.5323645910621327E-2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2.7574348486455961E-2</v>
      </c>
      <c r="D25" s="122">
        <f t="shared" si="10"/>
        <v>3.2156922220852306E-2</v>
      </c>
      <c r="E25" s="122">
        <f t="shared" si="10"/>
        <v>3.1331222134801301E-2</v>
      </c>
      <c r="F25" s="122">
        <f t="shared" si="10"/>
        <v>3.4358151450151656E-2</v>
      </c>
      <c r="G25" s="122">
        <f t="shared" si="10"/>
        <v>3.9942716532218127E-2</v>
      </c>
      <c r="H25" s="122">
        <f t="shared" si="10"/>
        <v>3.2590625462954013E-2</v>
      </c>
      <c r="I25" s="122">
        <f t="shared" si="10"/>
        <v>1.9422532109720534E-2</v>
      </c>
      <c r="J25" s="122">
        <f t="shared" si="10"/>
        <v>7.5965334711653176E-3</v>
      </c>
      <c r="K25" s="122">
        <f t="shared" si="10"/>
        <v>0</v>
      </c>
      <c r="L25" s="122">
        <f t="shared" si="10"/>
        <v>1.3688263726095872E-2</v>
      </c>
      <c r="M25" s="122">
        <f t="shared" si="10"/>
        <v>2.6123138485635047E-2</v>
      </c>
      <c r="N25" s="122">
        <f t="shared" si="10"/>
        <v>3.5278332161087923E-2</v>
      </c>
      <c r="O25" s="122">
        <f t="shared" si="10"/>
        <v>3.3254511258832518E-2</v>
      </c>
      <c r="P25" s="122">
        <f t="shared" si="10"/>
        <v>2.7953978050923558E-2</v>
      </c>
      <c r="Q25" s="122">
        <f t="shared" si="10"/>
        <v>3.1706847870374186E-2</v>
      </c>
      <c r="R25" s="122">
        <f t="shared" ref="R25:V25" si="11">SUM(R26:R27)</f>
        <v>1.5220061480175533E-2</v>
      </c>
      <c r="S25" s="122">
        <f t="shared" si="11"/>
        <v>6.3596056408430114E-3</v>
      </c>
      <c r="T25" s="122">
        <f t="shared" si="11"/>
        <v>5.1136643910337709E-3</v>
      </c>
      <c r="U25" s="122">
        <f t="shared" si="11"/>
        <v>1.1081189151391023E-2</v>
      </c>
      <c r="V25" s="122">
        <f t="shared" si="11"/>
        <v>2.7029356664796573E-2</v>
      </c>
      <c r="W25" s="122">
        <f t="shared" ref="W25:Y25" si="12">SUM(W26:W27)</f>
        <v>2.7006754419641996E-2</v>
      </c>
      <c r="X25" s="122">
        <f t="shared" si="12"/>
        <v>2.7066510054047879E-2</v>
      </c>
      <c r="Y25" s="122">
        <f t="shared" si="12"/>
        <v>5.4610649607600301E-2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2.6963241300559802E-2</v>
      </c>
      <c r="D26" s="98">
        <v>3.1466192832086459E-2</v>
      </c>
      <c r="E26" s="98">
        <v>3.0670210722844954E-2</v>
      </c>
      <c r="F26" s="98">
        <v>3.3651958704295014E-2</v>
      </c>
      <c r="G26" s="98">
        <v>3.913290091753021E-2</v>
      </c>
      <c r="H26" s="98">
        <v>3.1942082016852537E-2</v>
      </c>
      <c r="I26" s="98">
        <v>1.9043951308628591E-2</v>
      </c>
      <c r="J26" s="98">
        <v>7.4495646404430056E-3</v>
      </c>
      <c r="K26" s="98">
        <v>0</v>
      </c>
      <c r="L26" s="98">
        <v>1.3435757980219539E-2</v>
      </c>
      <c r="M26" s="98">
        <v>2.5639452884861205E-2</v>
      </c>
      <c r="N26" s="98">
        <v>3.4629955426238701E-2</v>
      </c>
      <c r="O26" s="98">
        <v>3.2648842958551305E-2</v>
      </c>
      <c r="P26" s="98">
        <v>2.7450379041547329E-2</v>
      </c>
      <c r="Q26" s="98">
        <v>3.1141400874060494E-2</v>
      </c>
      <c r="R26" s="98">
        <v>1.4951447932481404E-2</v>
      </c>
      <c r="S26" s="98">
        <v>6.2487459990967411E-3</v>
      </c>
      <c r="T26" s="98">
        <v>5.0250060268095626E-3</v>
      </c>
      <c r="U26" s="98">
        <v>1.0889398818832807E-2</v>
      </c>
      <c r="V26" s="98">
        <v>2.6561138481756664E-2</v>
      </c>
      <c r="W26" s="98">
        <v>2.6541445586987782E-2</v>
      </c>
      <c r="X26" s="98">
        <v>2.6599064943292824E-2</v>
      </c>
      <c r="Y26" s="98">
        <v>5.3653628106919003E-2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6.1110718589616039E-4</v>
      </c>
      <c r="D27" s="98">
        <v>6.9072938876584868E-4</v>
      </c>
      <c r="E27" s="98">
        <v>6.6101141195634532E-4</v>
      </c>
      <c r="F27" s="98">
        <v>7.0619274585664187E-4</v>
      </c>
      <c r="G27" s="98">
        <v>8.0981561468791534E-4</v>
      </c>
      <c r="H27" s="98">
        <v>6.4854344610147717E-4</v>
      </c>
      <c r="I27" s="98">
        <v>3.785808010919443E-4</v>
      </c>
      <c r="J27" s="98">
        <v>1.4696883072231202E-4</v>
      </c>
      <c r="K27" s="98">
        <v>0</v>
      </c>
      <c r="L27" s="98">
        <v>2.5250574587633355E-4</v>
      </c>
      <c r="M27" s="98">
        <v>4.8368560077384075E-4</v>
      </c>
      <c r="N27" s="98">
        <v>6.4837673484922031E-4</v>
      </c>
      <c r="O27" s="98">
        <v>6.0566830028121359E-4</v>
      </c>
      <c r="P27" s="98">
        <v>5.0359900937622817E-4</v>
      </c>
      <c r="Q27" s="98">
        <v>5.6544699631369414E-4</v>
      </c>
      <c r="R27" s="98">
        <v>2.6861354769412829E-4</v>
      </c>
      <c r="S27" s="98">
        <v>1.1085964174627067E-4</v>
      </c>
      <c r="T27" s="98">
        <v>8.8658364224208279E-5</v>
      </c>
      <c r="U27" s="98">
        <v>1.9179033255821654E-4</v>
      </c>
      <c r="V27" s="98">
        <v>4.6821818303990952E-4</v>
      </c>
      <c r="W27" s="98">
        <v>4.6530883265421278E-4</v>
      </c>
      <c r="X27" s="98">
        <v>4.6744511075505393E-4</v>
      </c>
      <c r="Y27" s="98">
        <v>9.5702150068129564E-4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1.7469489535068916E-5</v>
      </c>
      <c r="N28" s="122">
        <f t="shared" si="13"/>
        <v>1.8105420524008143E-5</v>
      </c>
      <c r="O28" s="122">
        <f t="shared" si="13"/>
        <v>1.5889638339831914E-5</v>
      </c>
      <c r="P28" s="122">
        <f t="shared" si="13"/>
        <v>2.167084571168813E-5</v>
      </c>
      <c r="Q28" s="122">
        <f t="shared" si="13"/>
        <v>1.5950432244605392E-5</v>
      </c>
      <c r="R28" s="122">
        <f t="shared" si="13"/>
        <v>1.6202465222420607E-5</v>
      </c>
      <c r="S28" s="122">
        <f t="shared" si="13"/>
        <v>0</v>
      </c>
      <c r="T28" s="122">
        <f t="shared" si="13"/>
        <v>0</v>
      </c>
      <c r="U28" s="122">
        <f t="shared" si="13"/>
        <v>1.5183305208676859E-5</v>
      </c>
      <c r="V28" s="122">
        <f t="shared" si="13"/>
        <v>4.3566840543093613E-5</v>
      </c>
      <c r="W28" s="122">
        <f t="shared" si="13"/>
        <v>7.0349860977216076E-5</v>
      </c>
      <c r="X28" s="122">
        <f t="shared" si="13"/>
        <v>1.9325052360592975E-4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1.7469489535068916E-5</v>
      </c>
      <c r="N29" s="98">
        <v>1.8105420524008143E-5</v>
      </c>
      <c r="O29" s="98">
        <v>1.5889638339831914E-5</v>
      </c>
      <c r="P29" s="98">
        <v>2.167084571168813E-5</v>
      </c>
      <c r="Q29" s="98">
        <v>1.5950432244605392E-5</v>
      </c>
      <c r="R29" s="98">
        <v>1.6202465222420607E-5</v>
      </c>
      <c r="S29" s="98">
        <v>0</v>
      </c>
      <c r="T29" s="98">
        <v>0</v>
      </c>
      <c r="U29" s="98">
        <v>1.5183305208676859E-5</v>
      </c>
      <c r="V29" s="98">
        <v>4.3566840543093613E-5</v>
      </c>
      <c r="W29" s="98">
        <v>7.0349860977216076E-5</v>
      </c>
      <c r="X29" s="98">
        <v>1.9325052360592975E-4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4.5729075618878004E-3</v>
      </c>
      <c r="D30" s="122">
        <v>5.9172027712331952E-3</v>
      </c>
      <c r="E30" s="122">
        <v>5.7536549910096359E-3</v>
      </c>
      <c r="F30" s="122">
        <v>5.5873441898634966E-3</v>
      </c>
      <c r="G30" s="122">
        <v>6.0234454099395039E-3</v>
      </c>
      <c r="H30" s="122">
        <v>5.330374393702199E-3</v>
      </c>
      <c r="I30" s="122">
        <v>3.6210777468584543E-3</v>
      </c>
      <c r="J30" s="122">
        <v>1.8407295587169535E-3</v>
      </c>
      <c r="K30" s="122">
        <v>0</v>
      </c>
      <c r="L30" s="122">
        <v>3.204342004403859E-3</v>
      </c>
      <c r="M30" s="122">
        <v>5.0781550310567639E-3</v>
      </c>
      <c r="N30" s="122">
        <v>7.1787238078790325E-3</v>
      </c>
      <c r="O30" s="122">
        <v>7.5321990994906595E-3</v>
      </c>
      <c r="P30" s="122">
        <v>5.1374955683790163E-3</v>
      </c>
      <c r="Q30" s="122">
        <v>9.1864697329867122E-3</v>
      </c>
      <c r="R30" s="122">
        <v>4.8318259104087342E-3</v>
      </c>
      <c r="S30" s="122">
        <v>1.4358153518940705E-3</v>
      </c>
      <c r="T30" s="122">
        <v>1.3985632998011579E-3</v>
      </c>
      <c r="U30" s="122">
        <v>3.1766956521166009E-3</v>
      </c>
      <c r="V30" s="122">
        <v>9.4052382670142924E-3</v>
      </c>
      <c r="W30" s="122">
        <v>1.202178244788126E-2</v>
      </c>
      <c r="X30" s="122">
        <v>1.4234629893255099E-2</v>
      </c>
      <c r="Y30" s="122">
        <v>2.9681757839454457E-2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3.3493088174062202E-4</v>
      </c>
      <c r="D31" s="98">
        <v>1.1241148562680189E-4</v>
      </c>
      <c r="E31" s="98">
        <v>2.3873345585759113E-4</v>
      </c>
      <c r="F31" s="98">
        <v>2.3858935833978245E-4</v>
      </c>
      <c r="G31" s="98">
        <v>2.5917471911739078E-4</v>
      </c>
      <c r="H31" s="98">
        <v>1.3822206703518558E-4</v>
      </c>
      <c r="I31" s="98">
        <v>0</v>
      </c>
      <c r="J31" s="98">
        <v>0</v>
      </c>
      <c r="K31" s="98">
        <v>0</v>
      </c>
      <c r="L31" s="98">
        <v>1.1381102991943609E-4</v>
      </c>
      <c r="M31" s="98">
        <v>0</v>
      </c>
      <c r="N31" s="98">
        <v>2.9160793567039423E-4</v>
      </c>
      <c r="O31" s="98">
        <v>2.9041917183766783E-4</v>
      </c>
      <c r="P31" s="98">
        <v>1.597890093483391E-4</v>
      </c>
      <c r="Q31" s="98">
        <v>0</v>
      </c>
      <c r="R31" s="98">
        <v>0</v>
      </c>
      <c r="S31" s="98">
        <v>0</v>
      </c>
      <c r="T31" s="98">
        <v>1.4216660378427775E-4</v>
      </c>
      <c r="U31" s="98">
        <v>1.3612017479641813E-4</v>
      </c>
      <c r="V31" s="98">
        <v>2.9607700528206684E-4</v>
      </c>
      <c r="W31" s="98">
        <v>4.2106618957514724E-4</v>
      </c>
      <c r="X31" s="98">
        <v>6.2857927470190054E-4</v>
      </c>
      <c r="Y31" s="98">
        <v>2.4999927857313892E-3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4.2379766801471782E-3</v>
      </c>
      <c r="D35" s="101">
        <v>5.8047912856063937E-3</v>
      </c>
      <c r="E35" s="101">
        <v>5.514921535152045E-3</v>
      </c>
      <c r="F35" s="101">
        <v>5.3487548315237143E-3</v>
      </c>
      <c r="G35" s="101">
        <v>5.7642706908221132E-3</v>
      </c>
      <c r="H35" s="101">
        <v>5.1921523266670131E-3</v>
      </c>
      <c r="I35" s="101">
        <v>3.6210777468584543E-3</v>
      </c>
      <c r="J35" s="101">
        <v>1.8407295587169535E-3</v>
      </c>
      <c r="K35" s="101">
        <v>0</v>
      </c>
      <c r="L35" s="101">
        <v>3.090530974484423E-3</v>
      </c>
      <c r="M35" s="101">
        <v>5.0781550310567639E-3</v>
      </c>
      <c r="N35" s="101">
        <v>6.8871158722086379E-3</v>
      </c>
      <c r="O35" s="101">
        <v>7.241779927652992E-3</v>
      </c>
      <c r="P35" s="101">
        <v>4.9777065590306769E-3</v>
      </c>
      <c r="Q35" s="101">
        <v>9.1864697329867122E-3</v>
      </c>
      <c r="R35" s="101">
        <v>4.8318259104087342E-3</v>
      </c>
      <c r="S35" s="101">
        <v>1.4358153518940705E-3</v>
      </c>
      <c r="T35" s="101">
        <v>1.2563966960168801E-3</v>
      </c>
      <c r="U35" s="101">
        <v>3.0405754773201827E-3</v>
      </c>
      <c r="V35" s="101">
        <v>9.1091612617322255E-3</v>
      </c>
      <c r="W35" s="101">
        <v>1.1600716258306113E-2</v>
      </c>
      <c r="X35" s="101">
        <v>1.3606050618553198E-2</v>
      </c>
      <c r="Y35" s="101">
        <v>2.7181765053723068E-2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1.5361800235085708E-3</v>
      </c>
      <c r="D39" s="122">
        <v>2.1178114899165724E-3</v>
      </c>
      <c r="E39" s="122">
        <v>2.0274917710924592E-3</v>
      </c>
      <c r="F39" s="122">
        <v>2.275098688572787E-3</v>
      </c>
      <c r="G39" s="122">
        <v>2.4408488857847457E-3</v>
      </c>
      <c r="H39" s="122">
        <v>2.0250604854515652E-3</v>
      </c>
      <c r="I39" s="122">
        <v>1.2326292764667673E-3</v>
      </c>
      <c r="J39" s="122">
        <v>5.5171225089070729E-4</v>
      </c>
      <c r="K39" s="122">
        <v>0</v>
      </c>
      <c r="L39" s="122">
        <v>9.9226663792590796E-4</v>
      </c>
      <c r="M39" s="122">
        <v>1.8345096105003198E-3</v>
      </c>
      <c r="N39" s="122">
        <v>2.5055086771861796E-3</v>
      </c>
      <c r="O39" s="122">
        <v>2.3842499450665408E-3</v>
      </c>
      <c r="P39" s="122">
        <v>1.7880540109045644E-3</v>
      </c>
      <c r="Q39" s="122">
        <v>2.610685848176808E-3</v>
      </c>
      <c r="R39" s="122">
        <v>1.3160816882392423E-3</v>
      </c>
      <c r="S39" s="122">
        <v>4.3562387589604997E-4</v>
      </c>
      <c r="T39" s="122">
        <v>3.9852689735950936E-4</v>
      </c>
      <c r="U39" s="122">
        <v>8.6311638566898734E-4</v>
      </c>
      <c r="V39" s="122">
        <v>2.4571972684248023E-3</v>
      </c>
      <c r="W39" s="122">
        <v>3.0608283500905558E-3</v>
      </c>
      <c r="X39" s="122">
        <v>3.9622758349763454E-3</v>
      </c>
      <c r="Y39" s="122">
        <v>1.1031238463566573E-2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9.6248762813596939E-4</v>
      </c>
      <c r="D40" s="98">
        <v>1.1665720553472455E-3</v>
      </c>
      <c r="E40" s="98">
        <v>1.2220793892479644E-3</v>
      </c>
      <c r="F40" s="98">
        <v>1.5999528653853137E-3</v>
      </c>
      <c r="G40" s="98">
        <v>1.6720509452005021E-3</v>
      </c>
      <c r="H40" s="98">
        <v>1.1782021137548375E-3</v>
      </c>
      <c r="I40" s="98">
        <v>4.2384453526325238E-4</v>
      </c>
      <c r="J40" s="98">
        <v>1.4649875709242508E-4</v>
      </c>
      <c r="K40" s="98">
        <v>0</v>
      </c>
      <c r="L40" s="98">
        <v>8.6895966284499177E-4</v>
      </c>
      <c r="M40" s="98">
        <v>1.0937163448666762E-3</v>
      </c>
      <c r="N40" s="98">
        <v>1.5804881065696681E-3</v>
      </c>
      <c r="O40" s="98">
        <v>1.3102841288939115E-3</v>
      </c>
      <c r="P40" s="98">
        <v>9.1379664402207517E-4</v>
      </c>
      <c r="Q40" s="98">
        <v>8.1362929424282733E-4</v>
      </c>
      <c r="R40" s="98">
        <v>5.0843407813376952E-4</v>
      </c>
      <c r="S40" s="98">
        <v>1.9349443055752621E-4</v>
      </c>
      <c r="T40" s="98">
        <v>2.8821951545393934E-4</v>
      </c>
      <c r="U40" s="98">
        <v>3.865703416234932E-4</v>
      </c>
      <c r="V40" s="98">
        <v>1.6474206421786348E-3</v>
      </c>
      <c r="W40" s="98">
        <v>1.693842127693382E-3</v>
      </c>
      <c r="X40" s="98">
        <v>2.6121632277733087E-3</v>
      </c>
      <c r="Y40" s="98">
        <v>9.3158036464140517E-3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5.7369239537260141E-4</v>
      </c>
      <c r="D41" s="33">
        <v>9.5123943456932691E-4</v>
      </c>
      <c r="E41" s="33">
        <v>8.0541238184449497E-4</v>
      </c>
      <c r="F41" s="33">
        <v>6.7514582318747331E-4</v>
      </c>
      <c r="G41" s="33">
        <v>7.6879794058424373E-4</v>
      </c>
      <c r="H41" s="33">
        <v>8.4685837169672779E-4</v>
      </c>
      <c r="I41" s="33">
        <v>8.087847412035148E-4</v>
      </c>
      <c r="J41" s="33">
        <v>4.0521349379828224E-4</v>
      </c>
      <c r="K41" s="33">
        <v>0</v>
      </c>
      <c r="L41" s="33">
        <v>1.2330697508091624E-4</v>
      </c>
      <c r="M41" s="33">
        <v>7.4079326563364345E-4</v>
      </c>
      <c r="N41" s="33">
        <v>9.2502057061651154E-4</v>
      </c>
      <c r="O41" s="33">
        <v>1.0739658161726293E-3</v>
      </c>
      <c r="P41" s="33">
        <v>8.7425736688248937E-4</v>
      </c>
      <c r="Q41" s="33">
        <v>1.7970565539339807E-3</v>
      </c>
      <c r="R41" s="33">
        <v>8.0764761010547286E-4</v>
      </c>
      <c r="S41" s="33">
        <v>2.4212944533852376E-4</v>
      </c>
      <c r="T41" s="33">
        <v>1.1030738190557001E-4</v>
      </c>
      <c r="U41" s="33">
        <v>4.7654604404549409E-4</v>
      </c>
      <c r="V41" s="33">
        <v>8.0977662624616745E-4</v>
      </c>
      <c r="W41" s="33">
        <v>1.3669862223971737E-3</v>
      </c>
      <c r="X41" s="33">
        <v>1.3501126072030366E-3</v>
      </c>
      <c r="Y41" s="33">
        <v>1.7154348171525215E-3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0.10349740447309429</v>
      </c>
      <c r="D43" s="117">
        <f t="shared" si="14"/>
        <v>3.8572148969406077E-2</v>
      </c>
      <c r="E43" s="117">
        <f t="shared" si="14"/>
        <v>4.7474971785381445E-2</v>
      </c>
      <c r="F43" s="117">
        <f t="shared" si="14"/>
        <v>0.12840807058083809</v>
      </c>
      <c r="G43" s="117">
        <f t="shared" si="14"/>
        <v>0.24265866573954079</v>
      </c>
      <c r="H43" s="117">
        <f t="shared" si="14"/>
        <v>0.29718618048466688</v>
      </c>
      <c r="I43" s="117">
        <f t="shared" si="14"/>
        <v>0.37857780292450077</v>
      </c>
      <c r="J43" s="117">
        <f t="shared" si="14"/>
        <v>0.51690073169584427</v>
      </c>
      <c r="K43" s="117">
        <f t="shared" si="14"/>
        <v>1.9478500922281032</v>
      </c>
      <c r="L43" s="117">
        <f t="shared" si="14"/>
        <v>1.2019498589293918</v>
      </c>
      <c r="M43" s="117">
        <f t="shared" si="14"/>
        <v>0.52123945491577994</v>
      </c>
      <c r="N43" s="117">
        <f t="shared" si="14"/>
        <v>0.1820972394625705</v>
      </c>
      <c r="O43" s="117">
        <f t="shared" si="14"/>
        <v>0.24283706570328856</v>
      </c>
      <c r="P43" s="117">
        <f t="shared" si="14"/>
        <v>0.49499653479396089</v>
      </c>
      <c r="Q43" s="117">
        <f t="shared" si="14"/>
        <v>0.75110511019381931</v>
      </c>
      <c r="R43" s="117">
        <f t="shared" ref="R43:V43" si="15">R44+R47+R49+R58</f>
        <v>0.45232135524055739</v>
      </c>
      <c r="S43" s="117">
        <f t="shared" si="15"/>
        <v>0.63170277976799571</v>
      </c>
      <c r="T43" s="117">
        <f t="shared" si="15"/>
        <v>0.61852816476434169</v>
      </c>
      <c r="U43" s="117">
        <f t="shared" si="15"/>
        <v>0.50737147470216959</v>
      </c>
      <c r="V43" s="117">
        <f t="shared" si="15"/>
        <v>0.45072760373669607</v>
      </c>
      <c r="W43" s="117">
        <f t="shared" ref="W43:Y43" si="16">W44+W47+W49+W58</f>
        <v>0.42036932665123594</v>
      </c>
      <c r="X43" s="117">
        <f t="shared" si="16"/>
        <v>0.38485845116674638</v>
      </c>
      <c r="Y43" s="117">
        <f t="shared" si="16"/>
        <v>0.60810571113341139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8.4410629631271883E-2</v>
      </c>
      <c r="D44" s="122">
        <f t="shared" si="17"/>
        <v>3.1433123241330414E-2</v>
      </c>
      <c r="E44" s="122">
        <f t="shared" si="17"/>
        <v>3.8504784167233769E-2</v>
      </c>
      <c r="F44" s="122">
        <f t="shared" si="17"/>
        <v>0.10432939977619141</v>
      </c>
      <c r="G44" s="122">
        <f t="shared" si="17"/>
        <v>0.19777081350416215</v>
      </c>
      <c r="H44" s="122">
        <f t="shared" si="17"/>
        <v>0.24014936873258089</v>
      </c>
      <c r="I44" s="122">
        <f t="shared" si="17"/>
        <v>0.30290879697590867</v>
      </c>
      <c r="J44" s="122">
        <f t="shared" si="17"/>
        <v>0.37707014721445792</v>
      </c>
      <c r="K44" s="122">
        <f t="shared" si="17"/>
        <v>1.5741100974793896</v>
      </c>
      <c r="L44" s="122">
        <f t="shared" si="17"/>
        <v>0.94320519280170112</v>
      </c>
      <c r="M44" s="122">
        <f t="shared" si="17"/>
        <v>0.40715631877762559</v>
      </c>
      <c r="N44" s="122">
        <f t="shared" si="17"/>
        <v>0.14164271153566735</v>
      </c>
      <c r="O44" s="122">
        <f t="shared" si="17"/>
        <v>0.18619878837457907</v>
      </c>
      <c r="P44" s="122">
        <f t="shared" si="17"/>
        <v>0.38022596206187737</v>
      </c>
      <c r="Q44" s="122">
        <f t="shared" si="17"/>
        <v>0.55915215511458705</v>
      </c>
      <c r="R44" s="122">
        <f t="shared" ref="R44:V44" si="18">SUM(R45:R46)</f>
        <v>0.3308554955105617</v>
      </c>
      <c r="S44" s="122">
        <f t="shared" si="18"/>
        <v>0.47680287686938433</v>
      </c>
      <c r="T44" s="122">
        <f t="shared" si="18"/>
        <v>0.46278282029249029</v>
      </c>
      <c r="U44" s="122">
        <f t="shared" si="18"/>
        <v>0.3758314567765873</v>
      </c>
      <c r="V44" s="122">
        <f t="shared" si="18"/>
        <v>0.31616972584416064</v>
      </c>
      <c r="W44" s="122">
        <f t="shared" ref="W44:Y44" si="19">SUM(W45:W46)</f>
        <v>0.28032873947518311</v>
      </c>
      <c r="X44" s="122">
        <f t="shared" si="19"/>
        <v>0.2399112816738827</v>
      </c>
      <c r="Y44" s="122">
        <f t="shared" si="19"/>
        <v>0.32233330080483868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8.2539907559306097E-2</v>
      </c>
      <c r="D45" s="98">
        <v>3.075794102537174E-2</v>
      </c>
      <c r="E45" s="98">
        <v>3.7692428312107819E-2</v>
      </c>
      <c r="F45" s="98">
        <v>0.10218502756197559</v>
      </c>
      <c r="G45" s="98">
        <v>0.19376112395848447</v>
      </c>
      <c r="H45" s="98">
        <v>0.2353704699859471</v>
      </c>
      <c r="I45" s="98">
        <v>0.29700454853038571</v>
      </c>
      <c r="J45" s="98">
        <v>0.36977503572093906</v>
      </c>
      <c r="K45" s="98">
        <v>1.5438228370046847</v>
      </c>
      <c r="L45" s="98">
        <v>0.92580600065516339</v>
      </c>
      <c r="M45" s="98">
        <v>0.3996175749637797</v>
      </c>
      <c r="N45" s="98">
        <v>0.13903947512411205</v>
      </c>
      <c r="O45" s="98">
        <v>0.18280752807935222</v>
      </c>
      <c r="P45" s="98">
        <v>0.37337608125118688</v>
      </c>
      <c r="Q45" s="98">
        <v>0.54918046357702199</v>
      </c>
      <c r="R45" s="98">
        <v>0.3250163424599023</v>
      </c>
      <c r="S45" s="98">
        <v>0.46849132437721996</v>
      </c>
      <c r="T45" s="98">
        <v>0.45475930433588224</v>
      </c>
      <c r="U45" s="98">
        <v>0.36932666391579833</v>
      </c>
      <c r="V45" s="98">
        <v>0.31069285059319385</v>
      </c>
      <c r="W45" s="98">
        <v>0.27549885742057545</v>
      </c>
      <c r="X45" s="98">
        <v>0.23576795638334849</v>
      </c>
      <c r="Y45" s="98">
        <v>0.3166845875690073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1.870722071965789E-3</v>
      </c>
      <c r="D46" s="98">
        <v>6.7518221595867279E-4</v>
      </c>
      <c r="E46" s="98">
        <v>8.1235585512594755E-4</v>
      </c>
      <c r="F46" s="98">
        <v>2.144372214215812E-3</v>
      </c>
      <c r="G46" s="98">
        <v>4.0096895456776822E-3</v>
      </c>
      <c r="H46" s="98">
        <v>4.7788987466337949E-3</v>
      </c>
      <c r="I46" s="98">
        <v>5.9042484455229275E-3</v>
      </c>
      <c r="J46" s="98">
        <v>7.295111493518875E-3</v>
      </c>
      <c r="K46" s="98">
        <v>3.0287260474704761E-2</v>
      </c>
      <c r="L46" s="98">
        <v>1.7399192146537727E-2</v>
      </c>
      <c r="M46" s="98">
        <v>7.5387438138459113E-3</v>
      </c>
      <c r="N46" s="98">
        <v>2.6032364115552865E-3</v>
      </c>
      <c r="O46" s="98">
        <v>3.3912602952268413E-3</v>
      </c>
      <c r="P46" s="98">
        <v>6.8498808106905017E-3</v>
      </c>
      <c r="Q46" s="98">
        <v>9.9716915375650268E-3</v>
      </c>
      <c r="R46" s="98">
        <v>5.8391530506594078E-3</v>
      </c>
      <c r="S46" s="98">
        <v>8.3115524921643438E-3</v>
      </c>
      <c r="T46" s="98">
        <v>8.0235159566080655E-3</v>
      </c>
      <c r="U46" s="98">
        <v>6.5047928607889832E-3</v>
      </c>
      <c r="V46" s="98">
        <v>5.4768752509668133E-3</v>
      </c>
      <c r="W46" s="98">
        <v>4.8298820546076385E-3</v>
      </c>
      <c r="X46" s="98">
        <v>4.1433252905342093E-3</v>
      </c>
      <c r="Y46" s="98">
        <v>5.6487132358313914E-3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1.3901367623335844E-5</v>
      </c>
      <c r="H47" s="122">
        <f t="shared" si="20"/>
        <v>4.0692867783755189E-5</v>
      </c>
      <c r="I47" s="122">
        <f t="shared" si="20"/>
        <v>7.6276825809642876E-5</v>
      </c>
      <c r="J47" s="122">
        <f t="shared" si="20"/>
        <v>1.9838118147047756E-4</v>
      </c>
      <c r="K47" s="122">
        <f t="shared" si="20"/>
        <v>4.3191395872954066E-4</v>
      </c>
      <c r="L47" s="122">
        <f t="shared" si="20"/>
        <v>9.7674744720192483E-4</v>
      </c>
      <c r="M47" s="122">
        <f t="shared" si="20"/>
        <v>2.6204234302603367E-4</v>
      </c>
      <c r="N47" s="122">
        <f t="shared" si="20"/>
        <v>9.0527102620040716E-5</v>
      </c>
      <c r="O47" s="122">
        <f t="shared" si="20"/>
        <v>1.2711710671865531E-4</v>
      </c>
      <c r="P47" s="122">
        <f t="shared" si="20"/>
        <v>3.0339183996363377E-4</v>
      </c>
      <c r="Q47" s="122">
        <f t="shared" si="20"/>
        <v>3.3495907713671332E-4</v>
      </c>
      <c r="R47" s="122">
        <f t="shared" si="20"/>
        <v>2.7544190878115029E-4</v>
      </c>
      <c r="S47" s="122">
        <f t="shared" si="20"/>
        <v>2.8686535026332255E-4</v>
      </c>
      <c r="T47" s="122">
        <f t="shared" si="20"/>
        <v>3.607530393943869E-4</v>
      </c>
      <c r="U47" s="122">
        <f t="shared" si="20"/>
        <v>2.5811618854750662E-4</v>
      </c>
      <c r="V47" s="122">
        <f t="shared" si="20"/>
        <v>5.2280208651712349E-4</v>
      </c>
      <c r="W47" s="122">
        <f t="shared" si="20"/>
        <v>6.0969879513587271E-4</v>
      </c>
      <c r="X47" s="122">
        <f t="shared" si="20"/>
        <v>1.546004188847438E-3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1.3901367623335844E-5</v>
      </c>
      <c r="H48" s="98">
        <v>4.0692867783755189E-5</v>
      </c>
      <c r="I48" s="98">
        <v>7.6276825809642876E-5</v>
      </c>
      <c r="J48" s="98">
        <v>1.9838118147047756E-4</v>
      </c>
      <c r="K48" s="98">
        <v>4.3191395872954066E-4</v>
      </c>
      <c r="L48" s="98">
        <v>9.7674744720192483E-4</v>
      </c>
      <c r="M48" s="98">
        <v>2.6204234302603367E-4</v>
      </c>
      <c r="N48" s="98">
        <v>9.0527102620040716E-5</v>
      </c>
      <c r="O48" s="98">
        <v>1.2711710671865531E-4</v>
      </c>
      <c r="P48" s="98">
        <v>3.0339183996363377E-4</v>
      </c>
      <c r="Q48" s="98">
        <v>3.3495907713671332E-4</v>
      </c>
      <c r="R48" s="98">
        <v>2.7544190878115029E-4</v>
      </c>
      <c r="S48" s="98">
        <v>2.8686535026332255E-4</v>
      </c>
      <c r="T48" s="98">
        <v>3.607530393943869E-4</v>
      </c>
      <c r="U48" s="98">
        <v>2.5811618854750662E-4</v>
      </c>
      <c r="V48" s="98">
        <v>5.2280208651712349E-4</v>
      </c>
      <c r="W48" s="98">
        <v>6.0969879513587271E-4</v>
      </c>
      <c r="X48" s="98">
        <v>1.546004188847438E-3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1.4477981425862766E-2</v>
      </c>
      <c r="D49" s="122">
        <v>5.3608200133901307E-3</v>
      </c>
      <c r="E49" s="122">
        <v>6.4040215115419748E-3</v>
      </c>
      <c r="F49" s="122">
        <v>1.6694828639335902E-2</v>
      </c>
      <c r="G49" s="122">
        <v>3.2718884407808069E-2</v>
      </c>
      <c r="H49" s="122">
        <v>4.1559794742001936E-2</v>
      </c>
      <c r="I49" s="122">
        <v>5.386121105749201E-2</v>
      </c>
      <c r="J49" s="122">
        <v>9.3964603558633758E-2</v>
      </c>
      <c r="K49" s="122">
        <v>0.2851329234148805</v>
      </c>
      <c r="L49" s="122">
        <v>0.2011190185453306</v>
      </c>
      <c r="M49" s="122">
        <v>8.6636319829539454E-2</v>
      </c>
      <c r="N49" s="122">
        <v>3.0484004302043139E-2</v>
      </c>
      <c r="O49" s="122">
        <v>4.2685743766623541E-2</v>
      </c>
      <c r="P49" s="122">
        <v>8.586340731267747E-2</v>
      </c>
      <c r="Q49" s="122">
        <v>0.14551198449872421</v>
      </c>
      <c r="R49" s="122">
        <v>9.2474620780777145E-2</v>
      </c>
      <c r="S49" s="122">
        <v>0.12007600520637762</v>
      </c>
      <c r="T49" s="122">
        <v>0.12216400737948543</v>
      </c>
      <c r="U49" s="122">
        <v>0.10483455005459502</v>
      </c>
      <c r="V49" s="122">
        <v>0.10636057116182175</v>
      </c>
      <c r="W49" s="122">
        <v>0.10904779118115167</v>
      </c>
      <c r="X49" s="122">
        <v>0.11237253655697645</v>
      </c>
      <c r="Y49" s="122">
        <v>0.20868569760800298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1.3676202053943029E-2</v>
      </c>
      <c r="D50" s="98">
        <v>4.8869595002794045E-3</v>
      </c>
      <c r="E50" s="98">
        <v>5.7627515655940629E-3</v>
      </c>
      <c r="F50" s="98">
        <v>1.5670598990746253E-2</v>
      </c>
      <c r="G50" s="98">
        <v>3.1307226279443469E-2</v>
      </c>
      <c r="H50" s="98">
        <v>3.9429680966959056E-2</v>
      </c>
      <c r="I50" s="98">
        <v>5.158127321687743E-2</v>
      </c>
      <c r="J50" s="98">
        <v>6.1567763325215366E-2</v>
      </c>
      <c r="K50" s="98">
        <v>0.2851329234148805</v>
      </c>
      <c r="L50" s="98">
        <v>0.19493795659636176</v>
      </c>
      <c r="M50" s="98">
        <v>8.5334228795935149E-2</v>
      </c>
      <c r="N50" s="98">
        <v>3.0484004302043139E-2</v>
      </c>
      <c r="O50" s="98">
        <v>4.2233132521145231E-2</v>
      </c>
      <c r="P50" s="98">
        <v>7.6431963306093031E-2</v>
      </c>
      <c r="Q50" s="98">
        <v>0.12824775689707676</v>
      </c>
      <c r="R50" s="98">
        <v>7.5908360516518628E-2</v>
      </c>
      <c r="S50" s="98">
        <v>0.11616014515575743</v>
      </c>
      <c r="T50" s="98">
        <v>0.11769681912698098</v>
      </c>
      <c r="U50" s="98">
        <v>8.0906543037423145E-2</v>
      </c>
      <c r="V50" s="98">
        <v>0.10290537206254401</v>
      </c>
      <c r="W50" s="98">
        <v>0.10904779118115167</v>
      </c>
      <c r="X50" s="98">
        <v>0.11237253655697645</v>
      </c>
      <c r="Y50" s="98">
        <v>0.20656419399405387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8.0177937191973619E-4</v>
      </c>
      <c r="D54" s="101">
        <v>4.7386051311072616E-4</v>
      </c>
      <c r="E54" s="101">
        <v>6.412699459479121E-4</v>
      </c>
      <c r="F54" s="101">
        <v>1.0242296485896475E-3</v>
      </c>
      <c r="G54" s="101">
        <v>1.411658128364599E-3</v>
      </c>
      <c r="H54" s="101">
        <v>2.1301137750428774E-3</v>
      </c>
      <c r="I54" s="101">
        <v>2.2799378406145828E-3</v>
      </c>
      <c r="J54" s="101">
        <v>3.2396840233418392E-2</v>
      </c>
      <c r="K54" s="101">
        <v>0</v>
      </c>
      <c r="L54" s="101">
        <v>6.1810619489688461E-3</v>
      </c>
      <c r="M54" s="101">
        <v>1.3020910336042986E-3</v>
      </c>
      <c r="N54" s="101">
        <v>0</v>
      </c>
      <c r="O54" s="101">
        <v>4.52611245478312E-4</v>
      </c>
      <c r="P54" s="101">
        <v>9.4314440065844402E-3</v>
      </c>
      <c r="Q54" s="101">
        <v>1.726422760164744E-2</v>
      </c>
      <c r="R54" s="101">
        <v>1.6566260264258517E-2</v>
      </c>
      <c r="S54" s="101">
        <v>3.9158600506201922E-3</v>
      </c>
      <c r="T54" s="101">
        <v>4.4671882525044631E-3</v>
      </c>
      <c r="U54" s="101">
        <v>2.3928007017171869E-2</v>
      </c>
      <c r="V54" s="101">
        <v>3.4551990992777405E-3</v>
      </c>
      <c r="W54" s="101">
        <v>0</v>
      </c>
      <c r="X54" s="101">
        <v>0</v>
      </c>
      <c r="Y54" s="101">
        <v>2.1215036139491171E-3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4.6087934159596443E-3</v>
      </c>
      <c r="D58" s="122">
        <v>1.7782057146855301E-3</v>
      </c>
      <c r="E58" s="122">
        <v>2.5661661066057081E-3</v>
      </c>
      <c r="F58" s="122">
        <v>7.3838421653107918E-3</v>
      </c>
      <c r="G58" s="122">
        <v>1.2155066459947244E-2</v>
      </c>
      <c r="H58" s="122">
        <v>1.5436324142300346E-2</v>
      </c>
      <c r="I58" s="122">
        <v>2.1731518065290466E-2</v>
      </c>
      <c r="J58" s="122">
        <v>4.5667599741282039E-2</v>
      </c>
      <c r="K58" s="122">
        <v>8.8175157375103785E-2</v>
      </c>
      <c r="L58" s="122">
        <v>5.6648900135158303E-2</v>
      </c>
      <c r="M58" s="122">
        <v>2.7184773965588847E-2</v>
      </c>
      <c r="N58" s="122">
        <v>9.879996522239972E-3</v>
      </c>
      <c r="O58" s="122">
        <v>1.382541645536732E-2</v>
      </c>
      <c r="P58" s="122">
        <v>2.8603773579442424E-2</v>
      </c>
      <c r="Q58" s="122">
        <v>4.6106011503371326E-2</v>
      </c>
      <c r="R58" s="122">
        <v>2.8715797040437339E-2</v>
      </c>
      <c r="S58" s="122">
        <v>3.4537032341970489E-2</v>
      </c>
      <c r="T58" s="122">
        <v>3.3220584052971625E-2</v>
      </c>
      <c r="U58" s="122">
        <v>2.6447351682439807E-2</v>
      </c>
      <c r="V58" s="122">
        <v>2.7674504644196574E-2</v>
      </c>
      <c r="W58" s="122">
        <v>3.0383097199765292E-2</v>
      </c>
      <c r="X58" s="122">
        <v>3.1028628747039811E-2</v>
      </c>
      <c r="Y58" s="122">
        <v>7.7086712720569647E-2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2.9259623895333468E-3</v>
      </c>
      <c r="D59" s="98">
        <v>9.9991890458335335E-4</v>
      </c>
      <c r="E59" s="98">
        <v>1.5712449290330968E-3</v>
      </c>
      <c r="F59" s="98">
        <v>5.2233755311108772E-3</v>
      </c>
      <c r="G59" s="98">
        <v>8.3110767570260258E-3</v>
      </c>
      <c r="H59" s="98">
        <v>8.8109027637318284E-3</v>
      </c>
      <c r="I59" s="98">
        <v>7.4879201229841232E-3</v>
      </c>
      <c r="J59" s="98">
        <v>1.0645576348716223E-2</v>
      </c>
      <c r="K59" s="98">
        <v>4.3707006970041769E-2</v>
      </c>
      <c r="L59" s="98">
        <v>4.8387332804736914E-2</v>
      </c>
      <c r="M59" s="98">
        <v>1.6072874981084194E-2</v>
      </c>
      <c r="N59" s="98">
        <v>6.2261652683047522E-3</v>
      </c>
      <c r="O59" s="98">
        <v>7.6745213263786248E-3</v>
      </c>
      <c r="P59" s="98">
        <v>1.4823812225246997E-2</v>
      </c>
      <c r="Q59" s="98">
        <v>1.4279194113961622E-2</v>
      </c>
      <c r="R59" s="98">
        <v>1.0846593666853751E-2</v>
      </c>
      <c r="S59" s="98">
        <v>1.6930762673783545E-2</v>
      </c>
      <c r="T59" s="98">
        <v>2.285169015384805E-2</v>
      </c>
      <c r="U59" s="98">
        <v>1.1674424317029496E-2</v>
      </c>
      <c r="V59" s="98">
        <v>1.8724341933054726E-2</v>
      </c>
      <c r="W59" s="98">
        <v>1.697781295432204E-2</v>
      </c>
      <c r="X59" s="98">
        <v>2.0480874003266085E-2</v>
      </c>
      <c r="Y59" s="98">
        <v>6.5210625524898341E-2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1.6828310264262974E-3</v>
      </c>
      <c r="D60" s="33">
        <v>7.7828681010217663E-4</v>
      </c>
      <c r="E60" s="33">
        <v>9.949211775726113E-4</v>
      </c>
      <c r="F60" s="33">
        <v>2.1604666341999146E-3</v>
      </c>
      <c r="G60" s="33">
        <v>3.8439897029212185E-3</v>
      </c>
      <c r="H60" s="33">
        <v>6.6254213785685179E-3</v>
      </c>
      <c r="I60" s="33">
        <v>1.4243597942306343E-2</v>
      </c>
      <c r="J60" s="33">
        <v>3.5022023392565819E-2</v>
      </c>
      <c r="K60" s="33">
        <v>4.4468150405062024E-2</v>
      </c>
      <c r="L60" s="33">
        <v>8.2615673304213856E-3</v>
      </c>
      <c r="M60" s="33">
        <v>1.1111898984504652E-2</v>
      </c>
      <c r="N60" s="33">
        <v>3.6538312539352207E-3</v>
      </c>
      <c r="O60" s="33">
        <v>6.1508951289886947E-3</v>
      </c>
      <c r="P60" s="33">
        <v>1.3779961354195425E-2</v>
      </c>
      <c r="Q60" s="33">
        <v>3.1826817389409706E-2</v>
      </c>
      <c r="R60" s="33">
        <v>1.7869203373583588E-2</v>
      </c>
      <c r="S60" s="33">
        <v>1.7606269668186941E-2</v>
      </c>
      <c r="T60" s="33">
        <v>1.0368893899123578E-2</v>
      </c>
      <c r="U60" s="33">
        <v>1.4772927365410313E-2</v>
      </c>
      <c r="V60" s="33">
        <v>8.9501627111418496E-3</v>
      </c>
      <c r="W60" s="33">
        <v>1.3405284245443254E-2</v>
      </c>
      <c r="X60" s="33">
        <v>1.0547754743773726E-2</v>
      </c>
      <c r="Y60" s="33">
        <v>1.1876087195671301E-2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1.2369784183295038</v>
      </c>
      <c r="D62" s="117">
        <f t="shared" si="21"/>
        <v>1.8344444436466227</v>
      </c>
      <c r="E62" s="117">
        <f t="shared" si="21"/>
        <v>2.0607797128217693</v>
      </c>
      <c r="F62" s="117">
        <f t="shared" si="21"/>
        <v>2.1597804366582198</v>
      </c>
      <c r="G62" s="117">
        <f t="shared" si="21"/>
        <v>1.8154639678370139</v>
      </c>
      <c r="H62" s="117">
        <f t="shared" si="21"/>
        <v>2.0869924515143774</v>
      </c>
      <c r="I62" s="117">
        <f t="shared" si="21"/>
        <v>1.5388307135721111</v>
      </c>
      <c r="J62" s="117">
        <f t="shared" si="21"/>
        <v>1.5724164133523391</v>
      </c>
      <c r="K62" s="117">
        <f t="shared" si="21"/>
        <v>1.5949346319224404</v>
      </c>
      <c r="L62" s="117">
        <f t="shared" si="21"/>
        <v>1.4597405663631118</v>
      </c>
      <c r="M62" s="117">
        <f t="shared" si="21"/>
        <v>1.0115785343584571</v>
      </c>
      <c r="N62" s="117">
        <f t="shared" si="21"/>
        <v>1.1346831697041333</v>
      </c>
      <c r="O62" s="117">
        <f t="shared" si="21"/>
        <v>1.1270981520547656</v>
      </c>
      <c r="P62" s="117">
        <f t="shared" si="21"/>
        <v>2.4379498180234656</v>
      </c>
      <c r="Q62" s="117">
        <f t="shared" si="21"/>
        <v>3.565187871726839</v>
      </c>
      <c r="R62" s="117">
        <f t="shared" ref="R62:V62" si="22">R63+R66+R68+R77</f>
        <v>2.5521028362789657</v>
      </c>
      <c r="S62" s="117">
        <f t="shared" si="22"/>
        <v>2.8453983875346824</v>
      </c>
      <c r="T62" s="117">
        <f t="shared" si="22"/>
        <v>2.4847641478695008</v>
      </c>
      <c r="U62" s="117">
        <f t="shared" si="22"/>
        <v>1.6348899005826976</v>
      </c>
      <c r="V62" s="117">
        <f t="shared" si="22"/>
        <v>1.8049513110894535</v>
      </c>
      <c r="W62" s="117">
        <f t="shared" ref="W62:Y62" si="23">W63+W66+W68+W77</f>
        <v>0.70142786502028576</v>
      </c>
      <c r="X62" s="117">
        <f t="shared" si="23"/>
        <v>0.45682244754941731</v>
      </c>
      <c r="Y62" s="117">
        <f t="shared" si="23"/>
        <v>7.3534754641253752E-2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1.0081059713209546</v>
      </c>
      <c r="D63" s="122">
        <f t="shared" si="24"/>
        <v>1.4902489757439841</v>
      </c>
      <c r="E63" s="122">
        <f t="shared" si="24"/>
        <v>1.682613734501343</v>
      </c>
      <c r="F63" s="122">
        <f t="shared" si="24"/>
        <v>1.7653051025752335</v>
      </c>
      <c r="G63" s="122">
        <f t="shared" si="24"/>
        <v>1.4779771715593526</v>
      </c>
      <c r="H63" s="122">
        <f t="shared" si="24"/>
        <v>1.6826837325514818</v>
      </c>
      <c r="I63" s="122">
        <f t="shared" si="24"/>
        <v>1.2407891101776101</v>
      </c>
      <c r="J63" s="122">
        <f t="shared" si="24"/>
        <v>1.2411976096117372</v>
      </c>
      <c r="K63" s="122">
        <f t="shared" si="24"/>
        <v>1.27653592969262</v>
      </c>
      <c r="L63" s="122">
        <f t="shared" si="24"/>
        <v>1.137023511741444</v>
      </c>
      <c r="M63" s="122">
        <f t="shared" si="24"/>
        <v>0.7924197787176902</v>
      </c>
      <c r="N63" s="122">
        <f t="shared" si="24"/>
        <v>0.88452097936827112</v>
      </c>
      <c r="O63" s="122">
        <f t="shared" si="24"/>
        <v>0.86435756936783747</v>
      </c>
      <c r="P63" s="122">
        <f t="shared" si="24"/>
        <v>1.8699101786763708</v>
      </c>
      <c r="Q63" s="122">
        <f t="shared" si="24"/>
        <v>2.6686661406711005</v>
      </c>
      <c r="R63" s="122">
        <f t="shared" ref="R63:V63" si="25">SUM(R64:R65)</f>
        <v>1.8864405276963121</v>
      </c>
      <c r="S63" s="122">
        <f t="shared" si="25"/>
        <v>2.1495475742408794</v>
      </c>
      <c r="T63" s="122">
        <f t="shared" si="25"/>
        <v>1.8602987962368316</v>
      </c>
      <c r="U63" s="122">
        <f t="shared" si="25"/>
        <v>1.2095216892220608</v>
      </c>
      <c r="V63" s="122">
        <f t="shared" si="25"/>
        <v>1.2720541430756427</v>
      </c>
      <c r="W63" s="122">
        <f t="shared" ref="W63:Y63" si="26">SUM(W64:W65)</f>
        <v>0.47193873521169699</v>
      </c>
      <c r="X63" s="122">
        <f t="shared" si="26"/>
        <v>0.28360212370040344</v>
      </c>
      <c r="Y63" s="122">
        <f t="shared" si="26"/>
        <v>3.8696898872894112E-2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0.98576416319005133</v>
      </c>
      <c r="D64" s="98">
        <v>1.4582384880158681</v>
      </c>
      <c r="E64" s="98">
        <v>1.6471147400594868</v>
      </c>
      <c r="F64" s="98">
        <v>1.7290212629317931</v>
      </c>
      <c r="G64" s="98">
        <v>1.4480120340926601</v>
      </c>
      <c r="H64" s="98">
        <v>1.6491988426143951</v>
      </c>
      <c r="I64" s="98">
        <v>1.2166038529380503</v>
      </c>
      <c r="J64" s="98">
        <v>1.2171843722486189</v>
      </c>
      <c r="K64" s="98">
        <v>1.2519742575009287</v>
      </c>
      <c r="L64" s="98">
        <v>1.1160489765004367</v>
      </c>
      <c r="M64" s="98">
        <v>0.7777476505220331</v>
      </c>
      <c r="N64" s="98">
        <v>0.86826446185804118</v>
      </c>
      <c r="O64" s="98">
        <v>0.84861492393247051</v>
      </c>
      <c r="P64" s="98">
        <v>1.8362232053272294</v>
      </c>
      <c r="Q64" s="98">
        <v>2.621074236878719</v>
      </c>
      <c r="R64" s="98">
        <v>1.8531473978808704</v>
      </c>
      <c r="S64" s="98">
        <v>2.1120770002061473</v>
      </c>
      <c r="T64" s="98">
        <v>1.8280457902453142</v>
      </c>
      <c r="U64" s="98">
        <v>1.1885876031918485</v>
      </c>
      <c r="V64" s="98">
        <v>1.2500188838948356</v>
      </c>
      <c r="W64" s="98">
        <v>0.46380753741749081</v>
      </c>
      <c r="X64" s="98">
        <v>0.27870424710461095</v>
      </c>
      <c r="Y64" s="98">
        <v>3.8018757072766259E-2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2.2341808130903341E-2</v>
      </c>
      <c r="D65" s="98">
        <v>3.2010487728116023E-2</v>
      </c>
      <c r="E65" s="98">
        <v>3.5498994441856162E-2</v>
      </c>
      <c r="F65" s="98">
        <v>3.6283839643440487E-2</v>
      </c>
      <c r="G65" s="98">
        <v>2.9965137466692413E-2</v>
      </c>
      <c r="H65" s="98">
        <v>3.3484889937086829E-2</v>
      </c>
      <c r="I65" s="98">
        <v>2.4185257239559752E-2</v>
      </c>
      <c r="J65" s="98">
        <v>2.4013237363118292E-2</v>
      </c>
      <c r="K65" s="98">
        <v>2.4561672191691159E-2</v>
      </c>
      <c r="L65" s="98">
        <v>2.0974535241007421E-2</v>
      </c>
      <c r="M65" s="98">
        <v>1.4672128195657054E-2</v>
      </c>
      <c r="N65" s="98">
        <v>1.625651751022995E-2</v>
      </c>
      <c r="O65" s="98">
        <v>1.5742645435366968E-2</v>
      </c>
      <c r="P65" s="98">
        <v>3.3686973349141426E-2</v>
      </c>
      <c r="Q65" s="98">
        <v>4.7591903792381735E-2</v>
      </c>
      <c r="R65" s="98">
        <v>3.3293129815441837E-2</v>
      </c>
      <c r="S65" s="98">
        <v>3.7470574034732279E-2</v>
      </c>
      <c r="T65" s="98">
        <v>3.2253005991517369E-2</v>
      </c>
      <c r="U65" s="98">
        <v>2.0934086030212299E-2</v>
      </c>
      <c r="V65" s="98">
        <v>2.2035259180807034E-2</v>
      </c>
      <c r="W65" s="98">
        <v>8.1311977942061554E-3</v>
      </c>
      <c r="X65" s="98">
        <v>4.8978765957925037E-3</v>
      </c>
      <c r="Y65" s="98">
        <v>6.7814180012785237E-4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1.6182933387495229E-5</v>
      </c>
      <c r="E66" s="122">
        <f t="shared" si="27"/>
        <v>2.9484503679618525E-5</v>
      </c>
      <c r="F66" s="122">
        <f t="shared" si="27"/>
        <v>5.3286724523422246E-5</v>
      </c>
      <c r="G66" s="122">
        <f t="shared" si="27"/>
        <v>6.9506838116679216E-5</v>
      </c>
      <c r="H66" s="122">
        <f t="shared" si="27"/>
        <v>3.458893761619191E-4</v>
      </c>
      <c r="I66" s="122">
        <f t="shared" si="27"/>
        <v>2.7459657291471442E-4</v>
      </c>
      <c r="J66" s="122">
        <f t="shared" si="27"/>
        <v>3.9676236294095512E-4</v>
      </c>
      <c r="K66" s="122">
        <f t="shared" si="27"/>
        <v>4.4733945725559574E-4</v>
      </c>
      <c r="L66" s="122">
        <f t="shared" si="27"/>
        <v>1.193802435469019E-3</v>
      </c>
      <c r="M66" s="122">
        <f t="shared" si="27"/>
        <v>5.4155417558713638E-4</v>
      </c>
      <c r="N66" s="122">
        <f t="shared" si="27"/>
        <v>5.6126803624425247E-4</v>
      </c>
      <c r="O66" s="122">
        <f t="shared" si="27"/>
        <v>6.0380625691361281E-4</v>
      </c>
      <c r="P66" s="122">
        <f t="shared" si="27"/>
        <v>1.5603008912415451E-3</v>
      </c>
      <c r="Q66" s="122">
        <f t="shared" si="27"/>
        <v>1.6109936567051445E-3</v>
      </c>
      <c r="R66" s="122">
        <f t="shared" si="27"/>
        <v>1.4906268004626958E-3</v>
      </c>
      <c r="S66" s="122">
        <f t="shared" si="27"/>
        <v>1.2749571122814335E-3</v>
      </c>
      <c r="T66" s="122">
        <f t="shared" si="27"/>
        <v>1.4217913905543479E-3</v>
      </c>
      <c r="U66" s="122">
        <f t="shared" si="27"/>
        <v>8.3508178647722731E-4</v>
      </c>
      <c r="V66" s="122">
        <f t="shared" si="27"/>
        <v>2.120252906430556E-3</v>
      </c>
      <c r="W66" s="122">
        <f t="shared" si="27"/>
        <v>9.3799814636288102E-4</v>
      </c>
      <c r="X66" s="122">
        <f t="shared" si="27"/>
        <v>1.7779048171745538E-3</v>
      </c>
      <c r="Y66" s="122">
        <f t="shared" si="27"/>
        <v>0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1.6182933387495229E-5</v>
      </c>
      <c r="E67" s="98">
        <v>2.9484503679618525E-5</v>
      </c>
      <c r="F67" s="98">
        <v>5.3286724523422246E-5</v>
      </c>
      <c r="G67" s="98">
        <v>6.9506838116679216E-5</v>
      </c>
      <c r="H67" s="98">
        <v>3.458893761619191E-4</v>
      </c>
      <c r="I67" s="98">
        <v>2.7459657291471442E-4</v>
      </c>
      <c r="J67" s="98">
        <v>3.9676236294095512E-4</v>
      </c>
      <c r="K67" s="98">
        <v>4.4733945725559574E-4</v>
      </c>
      <c r="L67" s="98">
        <v>1.193802435469019E-3</v>
      </c>
      <c r="M67" s="98">
        <v>5.4155417558713638E-4</v>
      </c>
      <c r="N67" s="98">
        <v>5.6126803624425247E-4</v>
      </c>
      <c r="O67" s="98">
        <v>6.0380625691361281E-4</v>
      </c>
      <c r="P67" s="98">
        <v>1.5603008912415451E-3</v>
      </c>
      <c r="Q67" s="98">
        <v>1.6109936567051445E-3</v>
      </c>
      <c r="R67" s="98">
        <v>1.4906268004626958E-3</v>
      </c>
      <c r="S67" s="98">
        <v>1.2749571122814335E-3</v>
      </c>
      <c r="T67" s="98">
        <v>1.4217913905543479E-3</v>
      </c>
      <c r="U67" s="98">
        <v>8.3508178647722731E-4</v>
      </c>
      <c r="V67" s="98">
        <v>2.120252906430556E-3</v>
      </c>
      <c r="W67" s="98">
        <v>9.3799814636288102E-4</v>
      </c>
      <c r="X67" s="98">
        <v>1.7779048171745538E-3</v>
      </c>
      <c r="Y67" s="98">
        <v>0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0.17319849620561761</v>
      </c>
      <c r="D68" s="122">
        <v>0.25561491069147035</v>
      </c>
      <c r="E68" s="122">
        <v>0.27674912717786709</v>
      </c>
      <c r="F68" s="122">
        <v>0.28013258855737405</v>
      </c>
      <c r="G68" s="122">
        <v>0.24447913159647955</v>
      </c>
      <c r="H68" s="122">
        <v>0.29224689191324071</v>
      </c>
      <c r="I68" s="122">
        <v>0.21927970038562306</v>
      </c>
      <c r="J68" s="122">
        <v>0.24541866360272171</v>
      </c>
      <c r="K68" s="122">
        <v>0.23566312273261425</v>
      </c>
      <c r="L68" s="122">
        <v>0.23883228581736135</v>
      </c>
      <c r="M68" s="122">
        <v>0.16299422595853805</v>
      </c>
      <c r="N68" s="122">
        <v>0.18796084176719938</v>
      </c>
      <c r="O68" s="122">
        <v>0.19854319723508232</v>
      </c>
      <c r="P68" s="122">
        <v>0.42472778197914385</v>
      </c>
      <c r="Q68" s="122">
        <v>0.68610136451567993</v>
      </c>
      <c r="R68" s="122">
        <v>0.51467918640833543</v>
      </c>
      <c r="S68" s="122">
        <v>0.53698090239020912</v>
      </c>
      <c r="T68" s="122">
        <v>0.48591612241918397</v>
      </c>
      <c r="U68" s="122">
        <v>0.3333164336149429</v>
      </c>
      <c r="V68" s="122">
        <v>0.41476987370267282</v>
      </c>
      <c r="W68" s="122">
        <v>0.18053034416610531</v>
      </c>
      <c r="X68" s="122">
        <v>0.13290615088481292</v>
      </c>
      <c r="Y68" s="122">
        <v>2.5740751246855657E-2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0.16243174463983831</v>
      </c>
      <c r="D69" s="98">
        <v>0.24151756042642628</v>
      </c>
      <c r="E69" s="98">
        <v>0.26020436257241097</v>
      </c>
      <c r="F69" s="98">
        <v>0.26476914382852934</v>
      </c>
      <c r="G69" s="98">
        <v>0.22953908307128754</v>
      </c>
      <c r="H69" s="98">
        <v>0.2700138293862307</v>
      </c>
      <c r="I69" s="98">
        <v>0.20560007334193556</v>
      </c>
      <c r="J69" s="98">
        <v>0.2299565353094993</v>
      </c>
      <c r="K69" s="98">
        <v>0.21549125820805992</v>
      </c>
      <c r="L69" s="98">
        <v>0.23883228581736135</v>
      </c>
      <c r="M69" s="98">
        <v>0.12770755894786157</v>
      </c>
      <c r="N69" s="98">
        <v>0.15393038686922728</v>
      </c>
      <c r="O69" s="98">
        <v>0.19446969602577752</v>
      </c>
      <c r="P69" s="98">
        <v>0.41477236886108249</v>
      </c>
      <c r="Q69" s="98">
        <v>0.66044260422699286</v>
      </c>
      <c r="R69" s="98">
        <v>0.48534310052371099</v>
      </c>
      <c r="S69" s="98">
        <v>0.51309415608142595</v>
      </c>
      <c r="T69" s="98">
        <v>0.46092778813173713</v>
      </c>
      <c r="U69" s="98">
        <v>0.30370387244452024</v>
      </c>
      <c r="V69" s="98">
        <v>0.38948409847614024</v>
      </c>
      <c r="W69" s="98">
        <v>0.18036695379627002</v>
      </c>
      <c r="X69" s="98">
        <v>0.13290615088481292</v>
      </c>
      <c r="Y69" s="98">
        <v>2.5740751246855657E-2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1.0766751565779317E-2</v>
      </c>
      <c r="D73" s="101">
        <v>1.4097350265044103E-2</v>
      </c>
      <c r="E73" s="101">
        <v>1.654476460545613E-2</v>
      </c>
      <c r="F73" s="101">
        <v>1.5363444728844712E-2</v>
      </c>
      <c r="G73" s="101">
        <v>1.4940048525192009E-2</v>
      </c>
      <c r="H73" s="101">
        <v>2.2233062527010034E-2</v>
      </c>
      <c r="I73" s="101">
        <v>1.3679627043687494E-2</v>
      </c>
      <c r="J73" s="101">
        <v>1.546212829322241E-2</v>
      </c>
      <c r="K73" s="101">
        <v>2.0171864524554328E-2</v>
      </c>
      <c r="L73" s="101">
        <v>0</v>
      </c>
      <c r="M73" s="101">
        <v>3.5286667010676488E-2</v>
      </c>
      <c r="N73" s="101">
        <v>3.4030454897972094E-2</v>
      </c>
      <c r="O73" s="101">
        <v>4.0735012093048089E-3</v>
      </c>
      <c r="P73" s="101">
        <v>9.9554131180613539E-3</v>
      </c>
      <c r="Q73" s="101">
        <v>2.5658760288687021E-2</v>
      </c>
      <c r="R73" s="101">
        <v>2.9336085884624455E-2</v>
      </c>
      <c r="S73" s="101">
        <v>2.3886746308783173E-2</v>
      </c>
      <c r="T73" s="101">
        <v>2.4988334287446842E-2</v>
      </c>
      <c r="U73" s="101">
        <v>2.9612561170422644E-2</v>
      </c>
      <c r="V73" s="101">
        <v>2.5285775226532553E-2</v>
      </c>
      <c r="W73" s="101">
        <v>1.6339036983529736E-4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5.5673950802931499E-2</v>
      </c>
      <c r="D77" s="122">
        <v>8.8564374277780855E-2</v>
      </c>
      <c r="E77" s="122">
        <v>0.10138736663887948</v>
      </c>
      <c r="F77" s="122">
        <v>0.11428945880108909</v>
      </c>
      <c r="G77" s="122">
        <v>9.2938157843065028E-2</v>
      </c>
      <c r="H77" s="122">
        <v>0.11171593767349296</v>
      </c>
      <c r="I77" s="122">
        <v>7.8487306435963133E-2</v>
      </c>
      <c r="J77" s="122">
        <v>8.5403377774938921E-2</v>
      </c>
      <c r="K77" s="122">
        <v>8.2288240039950805E-2</v>
      </c>
      <c r="L77" s="122">
        <v>8.2690966368837548E-2</v>
      </c>
      <c r="M77" s="122">
        <v>5.5622975506641754E-2</v>
      </c>
      <c r="N77" s="122">
        <v>6.1640080532418651E-2</v>
      </c>
      <c r="O77" s="122">
        <v>6.3593579194932207E-2</v>
      </c>
      <c r="P77" s="122">
        <v>0.14175155647670939</v>
      </c>
      <c r="Q77" s="122">
        <v>0.20880937288335302</v>
      </c>
      <c r="R77" s="122">
        <v>0.14949249537385587</v>
      </c>
      <c r="S77" s="122">
        <v>0.15759495379131272</v>
      </c>
      <c r="T77" s="122">
        <v>0.13712743782293071</v>
      </c>
      <c r="U77" s="122">
        <v>9.1216695959216762E-2</v>
      </c>
      <c r="V77" s="122">
        <v>0.11600704140470734</v>
      </c>
      <c r="W77" s="122">
        <v>4.8020787496120633E-2</v>
      </c>
      <c r="X77" s="122">
        <v>3.853626814702641E-2</v>
      </c>
      <c r="Y77" s="122">
        <v>9.0971045215039823E-3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5.2423027229153422E-2</v>
      </c>
      <c r="D78" s="98">
        <v>8.2943413982598468E-2</v>
      </c>
      <c r="E78" s="98">
        <v>9.4517672793735255E-2</v>
      </c>
      <c r="F78" s="98">
        <v>0.10717792279684771</v>
      </c>
      <c r="G78" s="98">
        <v>8.6380763643964131E-2</v>
      </c>
      <c r="H78" s="98">
        <v>0.10230086518815874</v>
      </c>
      <c r="I78" s="98">
        <v>7.3409935560629955E-2</v>
      </c>
      <c r="J78" s="98">
        <v>8.0888141701186633E-2</v>
      </c>
      <c r="K78" s="98">
        <v>7.7260954970847062E-2</v>
      </c>
      <c r="L78" s="98">
        <v>7.9793252454436012E-2</v>
      </c>
      <c r="M78" s="98">
        <v>5.2752401602311386E-2</v>
      </c>
      <c r="N78" s="98">
        <v>5.1233599112982899E-2</v>
      </c>
      <c r="O78" s="98">
        <v>5.9785882210320156E-2</v>
      </c>
      <c r="P78" s="98">
        <v>0.13359182105247283</v>
      </c>
      <c r="Q78" s="98">
        <v>0.19745954201640156</v>
      </c>
      <c r="R78" s="98">
        <v>0.14212271093164341</v>
      </c>
      <c r="S78" s="98">
        <v>0.15206056646928931</v>
      </c>
      <c r="T78" s="98">
        <v>0.13164883785495407</v>
      </c>
      <c r="U78" s="98">
        <v>8.9344550786180893E-2</v>
      </c>
      <c r="V78" s="98">
        <v>9.9726269234915982E-2</v>
      </c>
      <c r="W78" s="98">
        <v>4.4757659094269313E-2</v>
      </c>
      <c r="X78" s="98">
        <v>3.347334587001502E-2</v>
      </c>
      <c r="Y78" s="98">
        <v>7.2057276718229969E-3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3.2509235737780747E-3</v>
      </c>
      <c r="D79" s="33">
        <v>5.6209602951823867E-3</v>
      </c>
      <c r="E79" s="33">
        <v>6.8696938451442216E-3</v>
      </c>
      <c r="F79" s="33">
        <v>7.1115360042413841E-3</v>
      </c>
      <c r="G79" s="33">
        <v>6.5573941991009018E-3</v>
      </c>
      <c r="H79" s="33">
        <v>9.4150724853342086E-3</v>
      </c>
      <c r="I79" s="33">
        <v>5.0773708753331761E-3</v>
      </c>
      <c r="J79" s="33">
        <v>4.515236073752287E-3</v>
      </c>
      <c r="K79" s="33">
        <v>5.027285069103749E-3</v>
      </c>
      <c r="L79" s="33">
        <v>2.8977139144015307E-3</v>
      </c>
      <c r="M79" s="33">
        <v>2.8705739043303684E-3</v>
      </c>
      <c r="N79" s="33">
        <v>1.0406481419435756E-2</v>
      </c>
      <c r="O79" s="33">
        <v>3.8076969846120496E-3</v>
      </c>
      <c r="P79" s="33">
        <v>8.1597354242365673E-3</v>
      </c>
      <c r="Q79" s="33">
        <v>1.1349830866951459E-2</v>
      </c>
      <c r="R79" s="33">
        <v>7.3697844422124402E-3</v>
      </c>
      <c r="S79" s="33">
        <v>5.5343873220234001E-3</v>
      </c>
      <c r="T79" s="33">
        <v>5.4785999679766431E-3</v>
      </c>
      <c r="U79" s="33">
        <v>1.8721451730358695E-3</v>
      </c>
      <c r="V79" s="33">
        <v>1.6280772169791364E-2</v>
      </c>
      <c r="W79" s="33">
        <v>3.2631284018513184E-3</v>
      </c>
      <c r="X79" s="33">
        <v>5.0629222770113879E-3</v>
      </c>
      <c r="Y79" s="33">
        <v>1.8913768496809855E-3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8.5563411931016482</v>
      </c>
      <c r="D81" s="117">
        <f t="shared" si="28"/>
        <v>9.7364465776991711</v>
      </c>
      <c r="E81" s="117">
        <f t="shared" si="28"/>
        <v>12.18531508788198</v>
      </c>
      <c r="F81" s="117">
        <f t="shared" si="28"/>
        <v>13.185567949953001</v>
      </c>
      <c r="G81" s="117">
        <f t="shared" si="28"/>
        <v>11.289017269318512</v>
      </c>
      <c r="H81" s="117">
        <f t="shared" si="28"/>
        <v>8.7892737989082192</v>
      </c>
      <c r="I81" s="117">
        <f t="shared" si="28"/>
        <v>9.9033567470303758</v>
      </c>
      <c r="J81" s="117">
        <f t="shared" si="28"/>
        <v>9.8379756817754114</v>
      </c>
      <c r="K81" s="117">
        <f t="shared" si="28"/>
        <v>13.393240057094035</v>
      </c>
      <c r="L81" s="117">
        <f t="shared" si="28"/>
        <v>7.6418658369191172</v>
      </c>
      <c r="M81" s="117">
        <f t="shared" si="28"/>
        <v>6.6883559431257957</v>
      </c>
      <c r="N81" s="117">
        <f t="shared" si="28"/>
        <v>8.9620789586783847</v>
      </c>
      <c r="O81" s="117">
        <f t="shared" si="28"/>
        <v>7.4629829834357864</v>
      </c>
      <c r="P81" s="117">
        <f t="shared" si="28"/>
        <v>6.5248396527104955</v>
      </c>
      <c r="Q81" s="117">
        <f t="shared" si="28"/>
        <v>6.6418926243013701</v>
      </c>
      <c r="R81" s="117">
        <f t="shared" ref="R81:V81" si="29">R82+R85+R87+R100</f>
        <v>5.5548069066516579</v>
      </c>
      <c r="S81" s="117">
        <f t="shared" si="29"/>
        <v>10.572619666916172</v>
      </c>
      <c r="T81" s="117">
        <f t="shared" si="29"/>
        <v>9.5362451812085567</v>
      </c>
      <c r="U81" s="117">
        <f t="shared" si="29"/>
        <v>6.5901398481906375</v>
      </c>
      <c r="V81" s="117">
        <f t="shared" si="29"/>
        <v>5.3577648855971347</v>
      </c>
      <c r="W81" s="117">
        <f t="shared" ref="W81:Y81" si="30">W82+W85+W87+W100</f>
        <v>4.2955656762348458</v>
      </c>
      <c r="X81" s="117">
        <f t="shared" si="30"/>
        <v>4.869003694669976</v>
      </c>
      <c r="Y81" s="117">
        <f t="shared" si="30"/>
        <v>7.1257974255424132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6.9803622132088874</v>
      </c>
      <c r="D82" s="122">
        <f t="shared" si="31"/>
        <v>7.908486835204628</v>
      </c>
      <c r="E82" s="122">
        <f t="shared" si="31"/>
        <v>9.9257500583460949</v>
      </c>
      <c r="F82" s="122">
        <f t="shared" si="31"/>
        <v>10.789089496551728</v>
      </c>
      <c r="G82" s="122">
        <f t="shared" si="31"/>
        <v>9.2087538687091648</v>
      </c>
      <c r="H82" s="122">
        <f t="shared" si="31"/>
        <v>7.0670339669858926</v>
      </c>
      <c r="I82" s="122">
        <f t="shared" si="31"/>
        <v>7.9843577942541986</v>
      </c>
      <c r="J82" s="122">
        <f t="shared" si="31"/>
        <v>7.8131062303479331</v>
      </c>
      <c r="K82" s="122">
        <f t="shared" si="31"/>
        <v>10.808696130791272</v>
      </c>
      <c r="L82" s="122">
        <f t="shared" si="31"/>
        <v>5.8307177907400307</v>
      </c>
      <c r="M82" s="122">
        <f t="shared" si="31"/>
        <v>5.1798096087320191</v>
      </c>
      <c r="N82" s="122">
        <f t="shared" si="31"/>
        <v>6.9979055022534755</v>
      </c>
      <c r="O82" s="122">
        <f t="shared" si="31"/>
        <v>5.7231806587268075</v>
      </c>
      <c r="P82" s="122">
        <f t="shared" si="31"/>
        <v>5.0556840062467385</v>
      </c>
      <c r="Q82" s="122">
        <f t="shared" si="31"/>
        <v>4.8254234744958024</v>
      </c>
      <c r="R82" s="122">
        <f t="shared" ref="R82:V82" si="32">SUM(R83:R84)</f>
        <v>3.9760611574482723</v>
      </c>
      <c r="S82" s="122">
        <f t="shared" si="32"/>
        <v>7.9049355032833626</v>
      </c>
      <c r="T82" s="122">
        <f t="shared" si="32"/>
        <v>7.0672724761645611</v>
      </c>
      <c r="U82" s="122">
        <f t="shared" si="32"/>
        <v>4.8561913652513393</v>
      </c>
      <c r="V82" s="122">
        <f t="shared" si="32"/>
        <v>3.7440652789007918</v>
      </c>
      <c r="W82" s="122">
        <f t="shared" ref="W82:Y82" si="33">SUM(W83:W84)</f>
        <v>2.8495452692207137</v>
      </c>
      <c r="X82" s="122">
        <f t="shared" si="33"/>
        <v>3.0193505534368499</v>
      </c>
      <c r="Y82" s="122">
        <f t="shared" si="33"/>
        <v>3.7584530561507981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6.9176483198657355</v>
      </c>
      <c r="D83" s="98">
        <v>7.8396500777961817</v>
      </c>
      <c r="E83" s="98">
        <v>9.8409126165380858</v>
      </c>
      <c r="F83" s="98">
        <v>10.699278936197333</v>
      </c>
      <c r="G83" s="98">
        <v>9.1331533380956458</v>
      </c>
      <c r="H83" s="98">
        <v>7.0101014806267621</v>
      </c>
      <c r="I83" s="98">
        <v>7.9213692209937712</v>
      </c>
      <c r="J83" s="98">
        <v>7.7519325900834994</v>
      </c>
      <c r="K83" s="98">
        <v>10.724537032020681</v>
      </c>
      <c r="L83" s="98">
        <v>5.7872128541245544</v>
      </c>
      <c r="M83" s="98">
        <v>5.1410157188974832</v>
      </c>
      <c r="N83" s="98">
        <v>6.9458863637276984</v>
      </c>
      <c r="O83" s="98">
        <v>5.681025206114775</v>
      </c>
      <c r="P83" s="98">
        <v>5.018854060413168</v>
      </c>
      <c r="Q83" s="98">
        <v>4.790629317750839</v>
      </c>
      <c r="R83" s="98">
        <v>3.9476919043187806</v>
      </c>
      <c r="S83" s="98">
        <v>7.8492338789301455</v>
      </c>
      <c r="T83" s="98">
        <v>7.0177456223380297</v>
      </c>
      <c r="U83" s="98">
        <v>4.8222186935805853</v>
      </c>
      <c r="V83" s="98">
        <v>3.7178500622278055</v>
      </c>
      <c r="W83" s="98">
        <v>2.8297018098045439</v>
      </c>
      <c r="X83" s="98">
        <v>2.9982741943118643</v>
      </c>
      <c r="Y83" s="98">
        <v>3.7318271673748349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6.2713893343152083E-2</v>
      </c>
      <c r="D84" s="98">
        <v>6.8836757408445998E-2</v>
      </c>
      <c r="E84" s="98">
        <v>8.4837441808009298E-2</v>
      </c>
      <c r="F84" s="98">
        <v>8.981056035439601E-2</v>
      </c>
      <c r="G84" s="98">
        <v>7.5600530613519415E-2</v>
      </c>
      <c r="H84" s="98">
        <v>5.6932486359130952E-2</v>
      </c>
      <c r="I84" s="98">
        <v>6.2988573260427005E-2</v>
      </c>
      <c r="J84" s="98">
        <v>6.117364026443322E-2</v>
      </c>
      <c r="K84" s="98">
        <v>8.4159098770590815E-2</v>
      </c>
      <c r="L84" s="98">
        <v>4.3504936615476247E-2</v>
      </c>
      <c r="M84" s="98">
        <v>3.879388983453573E-2</v>
      </c>
      <c r="N84" s="98">
        <v>5.2019138525777046E-2</v>
      </c>
      <c r="O84" s="98">
        <v>4.2155452612032684E-2</v>
      </c>
      <c r="P84" s="98">
        <v>3.6829945833570715E-2</v>
      </c>
      <c r="Q84" s="98">
        <v>3.4794156744963785E-2</v>
      </c>
      <c r="R84" s="98">
        <v>2.8369253129491852E-2</v>
      </c>
      <c r="S84" s="98">
        <v>5.5701624353217023E-2</v>
      </c>
      <c r="T84" s="98">
        <v>4.9526853826531124E-2</v>
      </c>
      <c r="U84" s="98">
        <v>3.3972671670754372E-2</v>
      </c>
      <c r="V84" s="98">
        <v>2.6215216672986354E-2</v>
      </c>
      <c r="W84" s="98">
        <v>1.984345941616961E-2</v>
      </c>
      <c r="X84" s="98">
        <v>2.1076359124985494E-2</v>
      </c>
      <c r="Y84" s="98">
        <v>2.6625888775963166E-2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1.2683680053199468E-5</v>
      </c>
      <c r="D85" s="122">
        <f t="shared" si="34"/>
        <v>8.0914666937476157E-5</v>
      </c>
      <c r="E85" s="122">
        <f t="shared" si="34"/>
        <v>2.0639152575732968E-4</v>
      </c>
      <c r="F85" s="122">
        <f t="shared" si="34"/>
        <v>3.4636370940224455E-4</v>
      </c>
      <c r="G85" s="122">
        <f t="shared" si="34"/>
        <v>4.7264649919341877E-4</v>
      </c>
      <c r="H85" s="122">
        <f t="shared" si="34"/>
        <v>1.3835575046476764E-3</v>
      </c>
      <c r="I85" s="122">
        <f t="shared" si="34"/>
        <v>1.8306438194314297E-3</v>
      </c>
      <c r="J85" s="122">
        <f t="shared" si="34"/>
        <v>2.5026549047044862E-3</v>
      </c>
      <c r="K85" s="122">
        <f t="shared" si="34"/>
        <v>3.0079722125807297E-3</v>
      </c>
      <c r="L85" s="122">
        <f t="shared" si="34"/>
        <v>7.8501554089932465E-3</v>
      </c>
      <c r="M85" s="122">
        <f t="shared" si="34"/>
        <v>3.5987148442241969E-3</v>
      </c>
      <c r="N85" s="122">
        <f t="shared" si="34"/>
        <v>4.2004575615698899E-3</v>
      </c>
      <c r="O85" s="122">
        <f t="shared" si="34"/>
        <v>3.9565199466181471E-3</v>
      </c>
      <c r="P85" s="122">
        <f t="shared" si="34"/>
        <v>4.0741189937973689E-3</v>
      </c>
      <c r="Q85" s="122">
        <f t="shared" si="34"/>
        <v>3.1422351521872621E-3</v>
      </c>
      <c r="R85" s="122">
        <f t="shared" si="34"/>
        <v>3.5483398837101122E-3</v>
      </c>
      <c r="S85" s="122">
        <f t="shared" si="34"/>
        <v>4.9085848822835202E-3</v>
      </c>
      <c r="T85" s="122">
        <f t="shared" si="34"/>
        <v>5.5598409600781974E-3</v>
      </c>
      <c r="U85" s="122">
        <f t="shared" si="34"/>
        <v>3.2492273146568478E-3</v>
      </c>
      <c r="V85" s="122">
        <f t="shared" si="34"/>
        <v>6.4333701201968229E-3</v>
      </c>
      <c r="W85" s="122">
        <f t="shared" si="34"/>
        <v>6.0969879513587252E-3</v>
      </c>
      <c r="X85" s="122">
        <f t="shared" si="34"/>
        <v>1.978885361724721E-2</v>
      </c>
      <c r="Y85" s="122">
        <f t="shared" si="34"/>
        <v>0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1.2683680053199468E-5</v>
      </c>
      <c r="D86" s="98">
        <v>8.0914666937476157E-5</v>
      </c>
      <c r="E86" s="98">
        <v>2.0639152575732968E-4</v>
      </c>
      <c r="F86" s="98">
        <v>3.4636370940224455E-4</v>
      </c>
      <c r="G86" s="98">
        <v>4.7264649919341877E-4</v>
      </c>
      <c r="H86" s="98">
        <v>1.3835575046476764E-3</v>
      </c>
      <c r="I86" s="98">
        <v>1.8306438194314297E-3</v>
      </c>
      <c r="J86" s="98">
        <v>2.5026549047044862E-3</v>
      </c>
      <c r="K86" s="98">
        <v>3.0079722125807297E-3</v>
      </c>
      <c r="L86" s="98">
        <v>7.8501554089932465E-3</v>
      </c>
      <c r="M86" s="98">
        <v>3.5987148442241969E-3</v>
      </c>
      <c r="N86" s="98">
        <v>4.2004575615698899E-3</v>
      </c>
      <c r="O86" s="98">
        <v>3.9565199466181471E-3</v>
      </c>
      <c r="P86" s="98">
        <v>4.0741189937973689E-3</v>
      </c>
      <c r="Q86" s="98">
        <v>3.1422351521872621E-3</v>
      </c>
      <c r="R86" s="98">
        <v>3.5483398837101122E-3</v>
      </c>
      <c r="S86" s="98">
        <v>4.9085848822835202E-3</v>
      </c>
      <c r="T86" s="98">
        <v>5.5598409600781974E-3</v>
      </c>
      <c r="U86" s="98">
        <v>3.2492273146568478E-3</v>
      </c>
      <c r="V86" s="98">
        <v>6.4333701201968229E-3</v>
      </c>
      <c r="W86" s="98">
        <v>6.0969879513587252E-3</v>
      </c>
      <c r="X86" s="98">
        <v>1.978885361724721E-2</v>
      </c>
      <c r="Y86" s="98">
        <v>0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1.1913405059967146</v>
      </c>
      <c r="D87" s="122">
        <v>1.3546208589247795</v>
      </c>
      <c r="E87" s="122">
        <v>1.6539500488259884</v>
      </c>
      <c r="F87" s="122">
        <v>1.6938201694796011</v>
      </c>
      <c r="G87" s="122">
        <v>1.4961724668715264</v>
      </c>
      <c r="H87" s="122">
        <v>1.2520752798443904</v>
      </c>
      <c r="I87" s="122">
        <v>1.4055612715944723</v>
      </c>
      <c r="J87" s="122">
        <v>1.5429149379333036</v>
      </c>
      <c r="K87" s="122">
        <v>1.9212461821018048</v>
      </c>
      <c r="L87" s="122">
        <v>1.3536881660066675</v>
      </c>
      <c r="M87" s="122">
        <v>1.1282825153405756</v>
      </c>
      <c r="N87" s="122">
        <v>1.4685615367132314</v>
      </c>
      <c r="O87" s="122">
        <v>1.3159659608527869</v>
      </c>
      <c r="P87" s="122">
        <v>1.0878942137191738</v>
      </c>
      <c r="Q87" s="122">
        <v>1.4105453172484466</v>
      </c>
      <c r="R87" s="122">
        <v>1.2526114546631293</v>
      </c>
      <c r="S87" s="122">
        <v>2.0532302777773119</v>
      </c>
      <c r="T87" s="122">
        <v>1.91108215466866</v>
      </c>
      <c r="U87" s="122">
        <v>1.345488053100441</v>
      </c>
      <c r="V87" s="122">
        <v>1.2749304280988458</v>
      </c>
      <c r="W87" s="122">
        <v>1.1367204840782226</v>
      </c>
      <c r="X87" s="122">
        <v>1.4185038660558473</v>
      </c>
      <c r="Y87" s="122">
        <v>2.4790976775535531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0.77073754995340826</v>
      </c>
      <c r="D88" s="98">
        <v>0.67836407115923092</v>
      </c>
      <c r="E88" s="98">
        <v>0.84926258472251293</v>
      </c>
      <c r="F88" s="98">
        <v>0.85221260441668523</v>
      </c>
      <c r="G88" s="98">
        <v>0.53024314086300539</v>
      </c>
      <c r="H88" s="98">
        <v>0.12415233879122212</v>
      </c>
      <c r="I88" s="98">
        <v>0.72208149791787235</v>
      </c>
      <c r="J88" s="98">
        <v>0.72848953465556887</v>
      </c>
      <c r="K88" s="98">
        <v>0.96710528104080973</v>
      </c>
      <c r="L88" s="98">
        <v>0.80591880508266156</v>
      </c>
      <c r="M88" s="98">
        <v>1.0856797304485446</v>
      </c>
      <c r="N88" s="98">
        <v>0.97438526323211483</v>
      </c>
      <c r="O88" s="98">
        <v>0.76154402750126082</v>
      </c>
      <c r="P88" s="98">
        <v>0.17985616500507448</v>
      </c>
      <c r="Q88" s="98">
        <v>0.38542083881144978</v>
      </c>
      <c r="R88" s="98">
        <v>0.39961298079500501</v>
      </c>
      <c r="S88" s="98">
        <v>1.4020352162130933</v>
      </c>
      <c r="T88" s="98">
        <v>1.691003224457079</v>
      </c>
      <c r="U88" s="98">
        <v>0.95664840661424944</v>
      </c>
      <c r="V88" s="98">
        <v>0.34644425117717886</v>
      </c>
      <c r="W88" s="98">
        <v>0.35731781602057539</v>
      </c>
      <c r="X88" s="98">
        <v>0.70092463654924764</v>
      </c>
      <c r="Y88" s="98">
        <v>1.5720233842394691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2.6012965148521645E-2</v>
      </c>
      <c r="D92" s="101">
        <v>1.6524488387139876E-2</v>
      </c>
      <c r="E92" s="101">
        <v>2.554447977676225E-2</v>
      </c>
      <c r="F92" s="101">
        <v>3.5311225034287803E-2</v>
      </c>
      <c r="G92" s="101">
        <v>3.4470237642612971E-2</v>
      </c>
      <c r="H92" s="101">
        <v>3.6905291898394539E-2</v>
      </c>
      <c r="I92" s="101">
        <v>9.6910847796787686E-3</v>
      </c>
      <c r="J92" s="101">
        <v>3.0318137953015186E-3</v>
      </c>
      <c r="K92" s="101">
        <v>1.3325139635781014E-2</v>
      </c>
      <c r="L92" s="101">
        <v>2.4696993492517635E-2</v>
      </c>
      <c r="M92" s="101">
        <v>2.8482629989141602E-4</v>
      </c>
      <c r="N92" s="101">
        <v>1.9100319786410826E-2</v>
      </c>
      <c r="O92" s="101">
        <v>2.003892285679908E-2</v>
      </c>
      <c r="P92" s="101">
        <v>2.2530250318115813E-2</v>
      </c>
      <c r="Q92" s="101">
        <v>6.8518247581766537E-3</v>
      </c>
      <c r="R92" s="101">
        <v>9.672287290714043E-3</v>
      </c>
      <c r="S92" s="101">
        <v>2.5179568138403875E-2</v>
      </c>
      <c r="T92" s="101">
        <v>1.9334658114661778E-2</v>
      </c>
      <c r="U92" s="101">
        <v>1.5245459577198835E-2</v>
      </c>
      <c r="V92" s="101">
        <v>2.3538121919924312E-2</v>
      </c>
      <c r="W92" s="101">
        <v>2.4702549788408638E-2</v>
      </c>
      <c r="X92" s="101">
        <v>2.8914646636287428E-2</v>
      </c>
      <c r="Y92" s="101">
        <v>7.5312282670158118E-2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0.39458999089478458</v>
      </c>
      <c r="D96" s="101">
        <v>0.6597322993784086</v>
      </c>
      <c r="E96" s="101">
        <v>0.77914298432671325</v>
      </c>
      <c r="F96" s="101">
        <v>0.80629634002862804</v>
      </c>
      <c r="G96" s="101">
        <v>0.93145908836590796</v>
      </c>
      <c r="H96" s="101">
        <v>1.0910176491547736</v>
      </c>
      <c r="I96" s="101">
        <v>0.67378868889692134</v>
      </c>
      <c r="J96" s="101">
        <v>0.81139358948243334</v>
      </c>
      <c r="K96" s="101">
        <v>0.94081576142521406</v>
      </c>
      <c r="L96" s="101">
        <v>0.52307236743148844</v>
      </c>
      <c r="M96" s="101">
        <v>4.2317958592139701E-2</v>
      </c>
      <c r="N96" s="101">
        <v>0.47507595369470568</v>
      </c>
      <c r="O96" s="101">
        <v>0.53438301049472714</v>
      </c>
      <c r="P96" s="101">
        <v>0.88550779839598359</v>
      </c>
      <c r="Q96" s="101">
        <v>1.01827265367882</v>
      </c>
      <c r="R96" s="101">
        <v>0.84332618657741021</v>
      </c>
      <c r="S96" s="101">
        <v>0.62601549342581475</v>
      </c>
      <c r="T96" s="101">
        <v>0.20074427209691931</v>
      </c>
      <c r="U96" s="101">
        <v>0.37359418690899282</v>
      </c>
      <c r="V96" s="101">
        <v>0.90494805500174258</v>
      </c>
      <c r="W96" s="101">
        <v>0.75470011826923855</v>
      </c>
      <c r="X96" s="101">
        <v>0.68866458287031229</v>
      </c>
      <c r="Y96" s="101">
        <v>0.83176201064392596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0.38462579021599413</v>
      </c>
      <c r="D100" s="122">
        <v>0.47325796890282623</v>
      </c>
      <c r="E100" s="122">
        <v>0.60540858918413798</v>
      </c>
      <c r="F100" s="122">
        <v>0.70231192021226907</v>
      </c>
      <c r="G100" s="122">
        <v>0.58361828723862663</v>
      </c>
      <c r="H100" s="122">
        <v>0.46878099457328815</v>
      </c>
      <c r="I100" s="122">
        <v>0.51160703736227242</v>
      </c>
      <c r="J100" s="122">
        <v>0.47945185858946987</v>
      </c>
      <c r="K100" s="122">
        <v>0.66028977198837624</v>
      </c>
      <c r="L100" s="122">
        <v>0.44960972476342592</v>
      </c>
      <c r="M100" s="122">
        <v>0.37666510420897636</v>
      </c>
      <c r="N100" s="122">
        <v>0.49141146215010856</v>
      </c>
      <c r="O100" s="122">
        <v>0.4198798439095745</v>
      </c>
      <c r="P100" s="122">
        <v>0.37718731375078657</v>
      </c>
      <c r="Q100" s="122">
        <v>0.40278159740493391</v>
      </c>
      <c r="R100" s="122">
        <v>0.32258595465654549</v>
      </c>
      <c r="S100" s="122">
        <v>0.6095453009732138</v>
      </c>
      <c r="T100" s="122">
        <v>0.55233070941525686</v>
      </c>
      <c r="U100" s="122">
        <v>0.38521120252420005</v>
      </c>
      <c r="V100" s="122">
        <v>0.33233580847730082</v>
      </c>
      <c r="W100" s="122">
        <v>0.3032029349845512</v>
      </c>
      <c r="X100" s="122">
        <v>0.41136042156003189</v>
      </c>
      <c r="Y100" s="122">
        <v>0.88824669183806215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0.35182600326882224</v>
      </c>
      <c r="D101" s="98">
        <v>0.42875328840586796</v>
      </c>
      <c r="E101" s="98">
        <v>0.53892142490059081</v>
      </c>
      <c r="F101" s="98">
        <v>0.48694471775658027</v>
      </c>
      <c r="G101" s="98">
        <v>0.30470689049936162</v>
      </c>
      <c r="H101" s="98">
        <v>0.19207996447620829</v>
      </c>
      <c r="I101" s="98">
        <v>0.30457025140147803</v>
      </c>
      <c r="J101" s="98">
        <v>0.46735752657029372</v>
      </c>
      <c r="K101" s="98">
        <v>0.64312964778018633</v>
      </c>
      <c r="L101" s="98">
        <v>0.42152986705977563</v>
      </c>
      <c r="M101" s="98">
        <v>0.35973280828072529</v>
      </c>
      <c r="N101" s="98">
        <v>0.3896254099101969</v>
      </c>
      <c r="O101" s="98">
        <v>0.20872089335064858</v>
      </c>
      <c r="P101" s="98">
        <v>0.2099033235123155</v>
      </c>
      <c r="Q101" s="98">
        <v>0.21893928641057439</v>
      </c>
      <c r="R101" s="98">
        <v>0.31401520674474948</v>
      </c>
      <c r="S101" s="98">
        <v>0.44114017563378738</v>
      </c>
      <c r="T101" s="98">
        <v>0.48386454278440572</v>
      </c>
      <c r="U101" s="98">
        <v>0.29397880324832654</v>
      </c>
      <c r="V101" s="98">
        <v>0.32422876467331191</v>
      </c>
      <c r="W101" s="98">
        <v>0.20919918272683891</v>
      </c>
      <c r="X101" s="98">
        <v>0.20313272431431353</v>
      </c>
      <c r="Y101" s="98">
        <v>0.29514462295507682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2.0905231283113255E-2</v>
      </c>
      <c r="D102" s="98">
        <v>2.4831319463819942E-2</v>
      </c>
      <c r="E102" s="98">
        <v>4.0808722462387377E-2</v>
      </c>
      <c r="F102" s="98">
        <v>0.15298372839316632</v>
      </c>
      <c r="G102" s="98">
        <v>0.19031873993899834</v>
      </c>
      <c r="H102" s="98">
        <v>0.15834011885287841</v>
      </c>
      <c r="I102" s="98">
        <v>7.1205881924226402E-2</v>
      </c>
      <c r="J102" s="98">
        <v>2.8323093037868848E-3</v>
      </c>
      <c r="K102" s="98">
        <v>8.5049014603515195E-3</v>
      </c>
      <c r="L102" s="98">
        <v>2.4010727525980033E-2</v>
      </c>
      <c r="M102" s="98">
        <v>1.0033658642037766E-2</v>
      </c>
      <c r="N102" s="98">
        <v>6.4368970158473746E-2</v>
      </c>
      <c r="O102" s="98">
        <v>0.11694285850378162</v>
      </c>
      <c r="P102" s="98">
        <v>8.6810681182097144E-2</v>
      </c>
      <c r="Q102" s="98">
        <v>5.6913369132285771E-2</v>
      </c>
      <c r="R102" s="98">
        <v>3.220082494847207E-3</v>
      </c>
      <c r="S102" s="98">
        <v>8.2622121848063682E-2</v>
      </c>
      <c r="T102" s="98">
        <v>4.7103303668472381E-2</v>
      </c>
      <c r="U102" s="98">
        <v>4.0241972563005636E-2</v>
      </c>
      <c r="V102" s="98">
        <v>5.4646148130803483E-3</v>
      </c>
      <c r="W102" s="98">
        <v>5.2509105958494846E-2</v>
      </c>
      <c r="X102" s="98">
        <v>0.1373467853675589</v>
      </c>
      <c r="Y102" s="98">
        <v>0.50187612501697687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1.1894555664058603E-2</v>
      </c>
      <c r="D103" s="33">
        <v>1.967336103313835E-2</v>
      </c>
      <c r="E103" s="33">
        <v>2.5678441821159779E-2</v>
      </c>
      <c r="F103" s="33">
        <v>6.2383474062522537E-2</v>
      </c>
      <c r="G103" s="33">
        <v>8.8592656800266678E-2</v>
      </c>
      <c r="H103" s="33">
        <v>0.11836091124420146</v>
      </c>
      <c r="I103" s="33">
        <v>0.13583090403656803</v>
      </c>
      <c r="J103" s="33">
        <v>9.2620227153893085E-3</v>
      </c>
      <c r="K103" s="33">
        <v>8.6552227478384133E-3</v>
      </c>
      <c r="L103" s="33">
        <v>4.0691301776702351E-3</v>
      </c>
      <c r="M103" s="33">
        <v>6.8986372862133048E-3</v>
      </c>
      <c r="N103" s="33">
        <v>3.7417082081437895E-2</v>
      </c>
      <c r="O103" s="33">
        <v>9.4216092055144307E-2</v>
      </c>
      <c r="P103" s="33">
        <v>8.0473309056373885E-2</v>
      </c>
      <c r="Q103" s="33">
        <v>0.12692894186207379</v>
      </c>
      <c r="R103" s="33">
        <v>5.3506654169487577E-3</v>
      </c>
      <c r="S103" s="33">
        <v>8.5783003491362697E-2</v>
      </c>
      <c r="T103" s="33">
        <v>2.1362862962378725E-2</v>
      </c>
      <c r="U103" s="33">
        <v>5.0990426712867867E-2</v>
      </c>
      <c r="V103" s="33">
        <v>2.6424289909085454E-3</v>
      </c>
      <c r="W103" s="33">
        <v>4.1494646299217432E-2</v>
      </c>
      <c r="X103" s="33">
        <v>7.0880911878159439E-2</v>
      </c>
      <c r="Y103" s="33">
        <v>9.1225943866008449E-2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7.4719354431427387</v>
      </c>
      <c r="D124" s="117">
        <f t="shared" si="42"/>
        <v>5.7060924566958784</v>
      </c>
      <c r="E124" s="117">
        <f t="shared" si="42"/>
        <v>7.060854287875709</v>
      </c>
      <c r="F124" s="117">
        <f t="shared" si="42"/>
        <v>5.1672407949980164</v>
      </c>
      <c r="G124" s="117">
        <f t="shared" si="42"/>
        <v>6.2526208725872392</v>
      </c>
      <c r="H124" s="117">
        <f t="shared" si="42"/>
        <v>7.4721907208709393</v>
      </c>
      <c r="I124" s="117">
        <f t="shared" si="42"/>
        <v>6.3029260658862736</v>
      </c>
      <c r="J124" s="117">
        <f t="shared" si="42"/>
        <v>8.759562551003933</v>
      </c>
      <c r="K124" s="117">
        <f t="shared" si="42"/>
        <v>13.254190273580281</v>
      </c>
      <c r="L124" s="117">
        <f t="shared" si="42"/>
        <v>7.5992782886764561</v>
      </c>
      <c r="M124" s="117">
        <f t="shared" si="42"/>
        <v>8.5093342591402479</v>
      </c>
      <c r="N124" s="117">
        <f t="shared" si="42"/>
        <v>7.3551738757995384</v>
      </c>
      <c r="O124" s="117">
        <f t="shared" si="42"/>
        <v>7.6543542491032204</v>
      </c>
      <c r="P124" s="117">
        <f t="shared" si="42"/>
        <v>7.1093335805279789</v>
      </c>
      <c r="Q124" s="117">
        <f t="shared" si="42"/>
        <v>3.071344384243476</v>
      </c>
      <c r="R124" s="117">
        <f t="shared" ref="R124:V124" si="43">R125+R128+R130+R139</f>
        <v>5.7610334323037611</v>
      </c>
      <c r="S124" s="117">
        <f t="shared" si="43"/>
        <v>11.842684369701841</v>
      </c>
      <c r="T124" s="117">
        <f t="shared" si="43"/>
        <v>7.6134101342570322</v>
      </c>
      <c r="U124" s="117">
        <f t="shared" si="43"/>
        <v>8.1990448510178773</v>
      </c>
      <c r="V124" s="117">
        <f t="shared" si="43"/>
        <v>4.8822894928314895</v>
      </c>
      <c r="W124" s="117">
        <f t="shared" ref="W124:Y124" si="44">W125+W128+W130+W139</f>
        <v>6.5090000514963062</v>
      </c>
      <c r="X124" s="117">
        <f t="shared" si="44"/>
        <v>3.8485663233874998</v>
      </c>
      <c r="Y124" s="117">
        <f t="shared" si="44"/>
        <v>4.4055143249378732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6.0829403281301371</v>
      </c>
      <c r="D125" s="122">
        <f t="shared" si="45"/>
        <v>4.6357028224022434</v>
      </c>
      <c r="E125" s="122">
        <f t="shared" si="45"/>
        <v>5.7700575027146632</v>
      </c>
      <c r="F125" s="122">
        <f t="shared" si="45"/>
        <v>4.228375055469674</v>
      </c>
      <c r="G125" s="122">
        <f t="shared" si="45"/>
        <v>5.0948558096214667</v>
      </c>
      <c r="H125" s="122">
        <f t="shared" si="45"/>
        <v>6.0064117308258993</v>
      </c>
      <c r="I125" s="122">
        <f t="shared" si="45"/>
        <v>5.0792588137867885</v>
      </c>
      <c r="J125" s="122">
        <f t="shared" si="45"/>
        <v>6.7911808377968148</v>
      </c>
      <c r="K125" s="122">
        <f t="shared" si="45"/>
        <v>10.490296376199481</v>
      </c>
      <c r="L125" s="122">
        <f t="shared" si="45"/>
        <v>6.0054060277969947</v>
      </c>
      <c r="M125" s="122">
        <f t="shared" si="45"/>
        <v>6.5859075719173834</v>
      </c>
      <c r="N125" s="122">
        <f t="shared" si="45"/>
        <v>5.715655185991225</v>
      </c>
      <c r="O125" s="122">
        <f t="shared" si="45"/>
        <v>5.8697035937819315</v>
      </c>
      <c r="P125" s="122">
        <f t="shared" si="45"/>
        <v>5.4606405556959734</v>
      </c>
      <c r="Q125" s="122">
        <f t="shared" si="45"/>
        <v>2.3101296804142772</v>
      </c>
      <c r="R125" s="122">
        <f t="shared" ref="R125:V125" si="46">SUM(R126:R127)</f>
        <v>4.2911416999326857</v>
      </c>
      <c r="S125" s="122">
        <f t="shared" si="46"/>
        <v>8.9989333493939814</v>
      </c>
      <c r="T125" s="122">
        <f t="shared" si="46"/>
        <v>5.6979490033556139</v>
      </c>
      <c r="U125" s="122">
        <f t="shared" si="46"/>
        <v>6.056149971162256</v>
      </c>
      <c r="V125" s="122">
        <f t="shared" si="46"/>
        <v>3.3893031884222151</v>
      </c>
      <c r="W125" s="122">
        <f t="shared" ref="W125:Y125" si="47">SUM(W126:W127)</f>
        <v>4.3714243436837421</v>
      </c>
      <c r="X125" s="122">
        <f t="shared" si="47"/>
        <v>2.3946238403515112</v>
      </c>
      <c r="Y125" s="122">
        <f t="shared" si="47"/>
        <v>2.319971058795097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6.0554914447059049</v>
      </c>
      <c r="D126" s="98">
        <v>4.6154396793799144</v>
      </c>
      <c r="E126" s="98">
        <v>5.7452927295373781</v>
      </c>
      <c r="F126" s="98">
        <v>4.2107025767838779</v>
      </c>
      <c r="G126" s="98">
        <v>5.0738561503022952</v>
      </c>
      <c r="H126" s="98">
        <v>5.9821198601391989</v>
      </c>
      <c r="I126" s="98">
        <v>5.0591443439738608</v>
      </c>
      <c r="J126" s="98">
        <v>6.7644901717255701</v>
      </c>
      <c r="K126" s="98">
        <v>10.449296778870918</v>
      </c>
      <c r="L126" s="98">
        <v>5.9829179602937694</v>
      </c>
      <c r="M126" s="98">
        <v>6.5611524806630603</v>
      </c>
      <c r="N126" s="98">
        <v>5.6943321870721837</v>
      </c>
      <c r="O126" s="98">
        <v>5.8480063344876925</v>
      </c>
      <c r="P126" s="98">
        <v>5.4406778442989676</v>
      </c>
      <c r="Q126" s="98">
        <v>2.3017708437961653</v>
      </c>
      <c r="R126" s="98">
        <v>4.2757782119301</v>
      </c>
      <c r="S126" s="98">
        <v>8.9671160448540483</v>
      </c>
      <c r="T126" s="98">
        <v>5.6779134247410417</v>
      </c>
      <c r="U126" s="98">
        <v>6.03489197596382</v>
      </c>
      <c r="V126" s="98">
        <v>3.3773958813310716</v>
      </c>
      <c r="W126" s="98">
        <v>4.3561504560807336</v>
      </c>
      <c r="X126" s="98">
        <v>2.3862368182050435</v>
      </c>
      <c r="Y126" s="98">
        <v>2.3117241989271684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2.7448883424231872E-2</v>
      </c>
      <c r="D127" s="98">
        <v>2.0263143022328841E-2</v>
      </c>
      <c r="E127" s="98">
        <v>2.476477317728552E-2</v>
      </c>
      <c r="F127" s="98">
        <v>1.7672478685795641E-2</v>
      </c>
      <c r="G127" s="98">
        <v>2.0999659319171353E-2</v>
      </c>
      <c r="H127" s="98">
        <v>2.4291870686700166E-2</v>
      </c>
      <c r="I127" s="98">
        <v>2.0114469812928006E-2</v>
      </c>
      <c r="J127" s="98">
        <v>2.6690666071244613E-2</v>
      </c>
      <c r="K127" s="98">
        <v>4.099959732856271E-2</v>
      </c>
      <c r="L127" s="98">
        <v>2.2488067503225524E-2</v>
      </c>
      <c r="M127" s="98">
        <v>2.4755091254323125E-2</v>
      </c>
      <c r="N127" s="98">
        <v>2.1322998919041304E-2</v>
      </c>
      <c r="O127" s="98">
        <v>2.1697259294239286E-2</v>
      </c>
      <c r="P127" s="98">
        <v>1.9962711397005964E-2</v>
      </c>
      <c r="Q127" s="98">
        <v>8.3588366181117976E-3</v>
      </c>
      <c r="R127" s="98">
        <v>1.536348800258551E-2</v>
      </c>
      <c r="S127" s="98">
        <v>3.1817304539933332E-2</v>
      </c>
      <c r="T127" s="98">
        <v>2.0035578614572294E-2</v>
      </c>
      <c r="U127" s="98">
        <v>2.1257995198436012E-2</v>
      </c>
      <c r="V127" s="98">
        <v>1.1907307091143345E-2</v>
      </c>
      <c r="W127" s="98">
        <v>1.5273887603008164E-2</v>
      </c>
      <c r="X127" s="98">
        <v>8.387022146467667E-3</v>
      </c>
      <c r="Y127" s="98">
        <v>8.2468598679284588E-3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1.2683680053199468E-5</v>
      </c>
      <c r="D128" s="122">
        <f t="shared" si="48"/>
        <v>4.8548800162485685E-5</v>
      </c>
      <c r="E128" s="122">
        <f t="shared" si="48"/>
        <v>1.179380147184741E-4</v>
      </c>
      <c r="F128" s="122">
        <f t="shared" si="48"/>
        <v>1.4653849243941115E-4</v>
      </c>
      <c r="G128" s="122">
        <f t="shared" si="48"/>
        <v>2.6412598484338104E-4</v>
      </c>
      <c r="H128" s="122">
        <f t="shared" si="48"/>
        <v>1.1800931657289006E-3</v>
      </c>
      <c r="I128" s="122">
        <f t="shared" si="48"/>
        <v>1.1441523871446434E-3</v>
      </c>
      <c r="J128" s="122">
        <f t="shared" si="48"/>
        <v>2.3195338141163532E-3</v>
      </c>
      <c r="K128" s="122">
        <f t="shared" si="48"/>
        <v>3.5632901595187105E-3</v>
      </c>
      <c r="L128" s="122">
        <f t="shared" si="48"/>
        <v>6.547825479390681E-3</v>
      </c>
      <c r="M128" s="122">
        <f t="shared" si="48"/>
        <v>4.681823195398469E-3</v>
      </c>
      <c r="N128" s="122">
        <f t="shared" si="48"/>
        <v>3.6029786842776213E-3</v>
      </c>
      <c r="O128" s="122">
        <f t="shared" si="48"/>
        <v>4.0200784999774733E-3</v>
      </c>
      <c r="P128" s="122">
        <f t="shared" si="48"/>
        <v>4.5942192908778835E-3</v>
      </c>
      <c r="Q128" s="122">
        <f t="shared" si="48"/>
        <v>1.3398363085468533E-3</v>
      </c>
      <c r="R128" s="122">
        <f t="shared" si="48"/>
        <v>3.1432782531495979E-3</v>
      </c>
      <c r="S128" s="122">
        <f t="shared" si="48"/>
        <v>5.2432611242573942E-3</v>
      </c>
      <c r="T128" s="122">
        <f t="shared" si="48"/>
        <v>4.6261272110574309E-3</v>
      </c>
      <c r="U128" s="122">
        <f t="shared" si="48"/>
        <v>4.2816920688468737E-3</v>
      </c>
      <c r="V128" s="122">
        <f t="shared" si="48"/>
        <v>6.0557908354900124E-3</v>
      </c>
      <c r="W128" s="122">
        <f t="shared" si="48"/>
        <v>8.6530329001975777E-3</v>
      </c>
      <c r="X128" s="122">
        <f t="shared" si="48"/>
        <v>1.5749917673883278E-2</v>
      </c>
      <c r="Y128" s="122">
        <f t="shared" si="48"/>
        <v>0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1.2683680053199468E-5</v>
      </c>
      <c r="D129" s="98">
        <v>4.8548800162485685E-5</v>
      </c>
      <c r="E129" s="98">
        <v>1.179380147184741E-4</v>
      </c>
      <c r="F129" s="98">
        <v>1.4653849243941115E-4</v>
      </c>
      <c r="G129" s="98">
        <v>2.6412598484338104E-4</v>
      </c>
      <c r="H129" s="98">
        <v>1.1800931657289006E-3</v>
      </c>
      <c r="I129" s="98">
        <v>1.1441523871446434E-3</v>
      </c>
      <c r="J129" s="98">
        <v>2.3195338141163532E-3</v>
      </c>
      <c r="K129" s="98">
        <v>3.5632901595187105E-3</v>
      </c>
      <c r="L129" s="98">
        <v>6.547825479390681E-3</v>
      </c>
      <c r="M129" s="98">
        <v>4.681823195398469E-3</v>
      </c>
      <c r="N129" s="98">
        <v>3.6029786842776213E-3</v>
      </c>
      <c r="O129" s="98">
        <v>4.0200784999774733E-3</v>
      </c>
      <c r="P129" s="98">
        <v>4.5942192908778835E-3</v>
      </c>
      <c r="Q129" s="98">
        <v>1.3398363085468533E-3</v>
      </c>
      <c r="R129" s="98">
        <v>3.1432782531495979E-3</v>
      </c>
      <c r="S129" s="98">
        <v>5.2432611242573942E-3</v>
      </c>
      <c r="T129" s="98">
        <v>4.6261272110574309E-3</v>
      </c>
      <c r="U129" s="98">
        <v>4.2816920688468737E-3</v>
      </c>
      <c r="V129" s="98">
        <v>6.0557908354900124E-3</v>
      </c>
      <c r="W129" s="98">
        <v>8.6530329001975777E-3</v>
      </c>
      <c r="X129" s="98">
        <v>1.5749917673883278E-2</v>
      </c>
      <c r="Y129" s="98">
        <v>0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1.0477716402406192</v>
      </c>
      <c r="D130" s="122">
        <v>0.79590381203386684</v>
      </c>
      <c r="E130" s="122">
        <v>0.94888112720330231</v>
      </c>
      <c r="F130" s="122">
        <v>0.66868619089187908</v>
      </c>
      <c r="G130" s="122">
        <v>0.83399345065681585</v>
      </c>
      <c r="H130" s="122">
        <v>1.0583790854247614</v>
      </c>
      <c r="I130" s="122">
        <v>0.91244835727670037</v>
      </c>
      <c r="J130" s="122">
        <v>1.4315417365327596</v>
      </c>
      <c r="K130" s="122">
        <v>2.0282647317509919</v>
      </c>
      <c r="L130" s="122">
        <v>1.2147099867295201</v>
      </c>
      <c r="M130" s="122">
        <v>1.4436620203480044</v>
      </c>
      <c r="N130" s="122">
        <v>1.2431901504529561</v>
      </c>
      <c r="O130" s="122">
        <v>1.3490136967644477</v>
      </c>
      <c r="P130" s="122">
        <v>1.2246668431090491</v>
      </c>
      <c r="Q130" s="122">
        <v>0.57693210928457028</v>
      </c>
      <c r="R130" s="122">
        <v>1.1307034849762025</v>
      </c>
      <c r="S130" s="122">
        <v>2.2086202423550412</v>
      </c>
      <c r="T130" s="122">
        <v>1.4905909475151449</v>
      </c>
      <c r="U130" s="122">
        <v>1.692595117954526</v>
      </c>
      <c r="V130" s="122">
        <v>1.1637519991351903</v>
      </c>
      <c r="W130" s="122">
        <v>1.7053331353335766</v>
      </c>
      <c r="X130" s="122">
        <v>1.1243982913137351</v>
      </c>
      <c r="Y130" s="122">
        <v>1.5068666629429164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0.92487031651635099</v>
      </c>
      <c r="D131" s="98">
        <v>0.7837019038212657</v>
      </c>
      <c r="E131" s="98">
        <v>0.85769254088950919</v>
      </c>
      <c r="F131" s="98">
        <v>0.66868619089187908</v>
      </c>
      <c r="G131" s="98">
        <v>0.83399345065681585</v>
      </c>
      <c r="H131" s="98">
        <v>0.54901562896763323</v>
      </c>
      <c r="I131" s="98">
        <v>0.74038010730561166</v>
      </c>
      <c r="J131" s="98">
        <v>1.1453082901522733</v>
      </c>
      <c r="K131" s="98">
        <v>1.7489247518149633</v>
      </c>
      <c r="L131" s="98">
        <v>1.2147099867295201</v>
      </c>
      <c r="M131" s="98">
        <v>1.4285577643581946</v>
      </c>
      <c r="N131" s="98">
        <v>1.2431901504529561</v>
      </c>
      <c r="O131" s="98">
        <v>1.3490136967644477</v>
      </c>
      <c r="P131" s="98">
        <v>1.2246668431090491</v>
      </c>
      <c r="Q131" s="98">
        <v>0.57693210928457028</v>
      </c>
      <c r="R131" s="98">
        <v>1.1307034849762025</v>
      </c>
      <c r="S131" s="98">
        <v>2.2084897136866872</v>
      </c>
      <c r="T131" s="98">
        <v>1.1545746311470748</v>
      </c>
      <c r="U131" s="98">
        <v>1.3988490870586372</v>
      </c>
      <c r="V131" s="98">
        <v>0.80613889235994429</v>
      </c>
      <c r="W131" s="98">
        <v>1.7053331353335766</v>
      </c>
      <c r="X131" s="98">
        <v>1.1243982913137351</v>
      </c>
      <c r="Y131" s="98">
        <v>1.5068666629429164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0.12290132372426814</v>
      </c>
      <c r="D135" s="101">
        <v>1.2201908212601196E-2</v>
      </c>
      <c r="E135" s="101">
        <v>9.1188586313793105E-2</v>
      </c>
      <c r="F135" s="101">
        <v>0</v>
      </c>
      <c r="G135" s="101">
        <v>0</v>
      </c>
      <c r="H135" s="101">
        <v>0.50936345645712811</v>
      </c>
      <c r="I135" s="101">
        <v>0.17206824997108877</v>
      </c>
      <c r="J135" s="101">
        <v>0.28623344638048626</v>
      </c>
      <c r="K135" s="101">
        <v>0.27933997993602844</v>
      </c>
      <c r="L135" s="101">
        <v>0</v>
      </c>
      <c r="M135" s="101">
        <v>1.5104255989809865E-2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1.305286683540064E-4</v>
      </c>
      <c r="T135" s="101">
        <v>0.33601631636807011</v>
      </c>
      <c r="U135" s="101">
        <v>0.29374603089588891</v>
      </c>
      <c r="V135" s="101">
        <v>0.3576131067752461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0.34121079109192975</v>
      </c>
      <c r="D139" s="122">
        <v>0.27443727345960617</v>
      </c>
      <c r="E139" s="122">
        <v>0.34179771994302471</v>
      </c>
      <c r="F139" s="122">
        <v>0.27003301014402403</v>
      </c>
      <c r="G139" s="122">
        <v>0.32350748632411347</v>
      </c>
      <c r="H139" s="122">
        <v>0.40621981145454988</v>
      </c>
      <c r="I139" s="122">
        <v>0.31007474243564004</v>
      </c>
      <c r="J139" s="122">
        <v>0.53452044286024203</v>
      </c>
      <c r="K139" s="122">
        <v>0.73206587547028912</v>
      </c>
      <c r="L139" s="122">
        <v>0.37261444867054988</v>
      </c>
      <c r="M139" s="122">
        <v>0.4750828436794608</v>
      </c>
      <c r="N139" s="122">
        <v>0.39272556067107933</v>
      </c>
      <c r="O139" s="122">
        <v>0.43161688005686361</v>
      </c>
      <c r="P139" s="122">
        <v>0.41943196243207836</v>
      </c>
      <c r="Q139" s="122">
        <v>0.18294275823608142</v>
      </c>
      <c r="R139" s="122">
        <v>0.33604496914172233</v>
      </c>
      <c r="S139" s="122">
        <v>0.62988751682856192</v>
      </c>
      <c r="T139" s="122">
        <v>0.42024405617521543</v>
      </c>
      <c r="U139" s="122">
        <v>0.44601806983224879</v>
      </c>
      <c r="V139" s="122">
        <v>0.32317851443859424</v>
      </c>
      <c r="W139" s="122">
        <v>0.42358953957878975</v>
      </c>
      <c r="X139" s="122">
        <v>0.3137942740483704</v>
      </c>
      <c r="Y139" s="122">
        <v>0.5786766031998597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0.21759920296897994</v>
      </c>
      <c r="D140" s="98">
        <v>0.15315424555201695</v>
      </c>
      <c r="E140" s="98">
        <v>0.20980484371839159</v>
      </c>
      <c r="F140" s="98">
        <v>0.19180611409736878</v>
      </c>
      <c r="G140" s="98">
        <v>0.22075990273544277</v>
      </c>
      <c r="H140" s="98">
        <v>0.23246439966171537</v>
      </c>
      <c r="I140" s="98">
        <v>0.10662044753733371</v>
      </c>
      <c r="J140" s="98">
        <v>0.12432861185243808</v>
      </c>
      <c r="K140" s="98">
        <v>0.36284547513734983</v>
      </c>
      <c r="L140" s="98">
        <v>0.31835937963494676</v>
      </c>
      <c r="M140" s="98">
        <v>0.28118020639985458</v>
      </c>
      <c r="N140" s="98">
        <v>0.24837610062637269</v>
      </c>
      <c r="O140" s="98">
        <v>0.23898646593790021</v>
      </c>
      <c r="P140" s="98">
        <v>0.21768666719814769</v>
      </c>
      <c r="Q140" s="98">
        <v>5.6628598879300794E-2</v>
      </c>
      <c r="R140" s="98">
        <v>0.12706615002693122</v>
      </c>
      <c r="S140" s="98">
        <v>0.30896223199272999</v>
      </c>
      <c r="T140" s="98">
        <v>0.28912534821679459</v>
      </c>
      <c r="U140" s="98">
        <v>0.19664833278387098</v>
      </c>
      <c r="V140" s="98">
        <v>0.21850423054066864</v>
      </c>
      <c r="W140" s="98">
        <v>0.23666519774841485</v>
      </c>
      <c r="X140" s="98">
        <v>0.20696661400343011</v>
      </c>
      <c r="Y140" s="98">
        <v>0.48969392024858915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0.12361158812294984</v>
      </c>
      <c r="D141" s="33">
        <v>0.1212830279075892</v>
      </c>
      <c r="E141" s="33">
        <v>0.13199287622463313</v>
      </c>
      <c r="F141" s="33">
        <v>7.8226896046655253E-2</v>
      </c>
      <c r="G141" s="33">
        <v>0.1027475835886707</v>
      </c>
      <c r="H141" s="33">
        <v>0.17375541179283449</v>
      </c>
      <c r="I141" s="33">
        <v>0.20345429489830635</v>
      </c>
      <c r="J141" s="33">
        <v>0.41019183100780393</v>
      </c>
      <c r="K141" s="33">
        <v>0.36922040033293929</v>
      </c>
      <c r="L141" s="33">
        <v>5.4255069035603135E-2</v>
      </c>
      <c r="M141" s="33">
        <v>0.19390263727960622</v>
      </c>
      <c r="N141" s="33">
        <v>0.14434946004470664</v>
      </c>
      <c r="O141" s="33">
        <v>0.19263041411896342</v>
      </c>
      <c r="P141" s="33">
        <v>0.20174529523393064</v>
      </c>
      <c r="Q141" s="33">
        <v>0.12631415935678061</v>
      </c>
      <c r="R141" s="33">
        <v>0.2089788191147911</v>
      </c>
      <c r="S141" s="33">
        <v>0.32092528483583194</v>
      </c>
      <c r="T141" s="33">
        <v>0.13111870795842087</v>
      </c>
      <c r="U141" s="33">
        <v>0.24936973704837778</v>
      </c>
      <c r="V141" s="33">
        <v>0.10467428389792563</v>
      </c>
      <c r="W141" s="33">
        <v>0.18692434183037487</v>
      </c>
      <c r="X141" s="33">
        <v>0.10682766004494029</v>
      </c>
      <c r="Y141" s="33">
        <v>8.8982682951270542E-2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1.7306899113645385E-2</v>
      </c>
      <c r="S143" s="117">
        <f t="shared" si="50"/>
        <v>1.7990988028863564E-2</v>
      </c>
      <c r="T143" s="117">
        <f t="shared" si="50"/>
        <v>2.4396727710822522E-2</v>
      </c>
      <c r="U143" s="117">
        <f t="shared" si="50"/>
        <v>2.6416656626395082E-2</v>
      </c>
      <c r="V143" s="117">
        <f t="shared" si="50"/>
        <v>3.1828512745641351E-2</v>
      </c>
      <c r="W143" s="117">
        <f t="shared" ref="W143:Y143" si="51">W144+W146+W148+W157</f>
        <v>1.5090271409703435E-2</v>
      </c>
      <c r="X143" s="117">
        <f t="shared" si="51"/>
        <v>8.4760862261516121E-3</v>
      </c>
      <c r="Y143" s="117">
        <f t="shared" si="51"/>
        <v>3.537505608919073E-3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1.1803810140807398E-2</v>
      </c>
      <c r="S144" s="122">
        <f t="shared" si="52"/>
        <v>1.3327216864353768E-2</v>
      </c>
      <c r="T144" s="122">
        <f t="shared" si="52"/>
        <v>1.8248730366140508E-2</v>
      </c>
      <c r="U144" s="122">
        <f t="shared" si="52"/>
        <v>1.9991438674897777E-2</v>
      </c>
      <c r="V144" s="122">
        <f t="shared" si="52"/>
        <v>2.2884220960373479E-2</v>
      </c>
      <c r="W144" s="122">
        <f t="shared" si="52"/>
        <v>1.035537286588939E-2</v>
      </c>
      <c r="X144" s="122">
        <f t="shared" si="52"/>
        <v>5.3788008115183191E-3</v>
      </c>
      <c r="Y144" s="122">
        <f t="shared" si="52"/>
        <v>1.8742330963253766E-3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1.1803810140807398E-2</v>
      </c>
      <c r="S145" s="98">
        <v>1.3327216864353768E-2</v>
      </c>
      <c r="T145" s="98">
        <v>1.8248730366140508E-2</v>
      </c>
      <c r="U145" s="98">
        <v>1.9991438674897777E-2</v>
      </c>
      <c r="V145" s="98">
        <v>2.2884220960373479E-2</v>
      </c>
      <c r="W145" s="98">
        <v>1.035537286588939E-2</v>
      </c>
      <c r="X145" s="98">
        <v>5.3788008115183191E-3</v>
      </c>
      <c r="Y145" s="98">
        <v>1.8742330963253766E-3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1.6202465222420607E-5</v>
      </c>
      <c r="S146" s="122">
        <f t="shared" si="53"/>
        <v>3.1873927807035842E-5</v>
      </c>
      <c r="T146" s="122">
        <f t="shared" si="53"/>
        <v>4.2441534046398455E-5</v>
      </c>
      <c r="U146" s="122">
        <f t="shared" si="53"/>
        <v>3.0366610417353718E-5</v>
      </c>
      <c r="V146" s="122">
        <f t="shared" si="53"/>
        <v>4.3566840543093613E-5</v>
      </c>
      <c r="W146" s="122">
        <f t="shared" si="53"/>
        <v>4.6899907318144051E-5</v>
      </c>
      <c r="X146" s="122">
        <f t="shared" si="53"/>
        <v>3.8650104721185958E-5</v>
      </c>
      <c r="Y146" s="122">
        <f t="shared" si="53"/>
        <v>0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1.6202465222420607E-5</v>
      </c>
      <c r="S147" s="98">
        <v>3.1873927807035842E-5</v>
      </c>
      <c r="T147" s="98">
        <v>4.2441534046398455E-5</v>
      </c>
      <c r="U147" s="98">
        <v>3.0366610417353718E-5</v>
      </c>
      <c r="V147" s="98">
        <v>4.3566840543093613E-5</v>
      </c>
      <c r="W147" s="98">
        <v>4.6899907318144051E-5</v>
      </c>
      <c r="X147" s="98">
        <v>3.8650104721185958E-5</v>
      </c>
      <c r="Y147" s="98">
        <v>0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4.3141302771506551E-3</v>
      </c>
      <c r="S148" s="122">
        <v>3.5463488204672202E-3</v>
      </c>
      <c r="T148" s="122">
        <v>4.7540884309665325E-3</v>
      </c>
      <c r="U148" s="122">
        <v>5.0274807252680166E-3</v>
      </c>
      <c r="V148" s="122">
        <v>7.0584367011965144E-3</v>
      </c>
      <c r="W148" s="122">
        <v>3.7349435329015906E-3</v>
      </c>
      <c r="X148" s="122">
        <v>2.3933909580325795E-3</v>
      </c>
      <c r="Y148" s="122">
        <v>1.2170013560827704E-3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1.5260344326305377E-4</v>
      </c>
      <c r="T149" s="98">
        <v>4.2649981135283322E-4</v>
      </c>
      <c r="U149" s="98">
        <v>1.3612017479641813E-4</v>
      </c>
      <c r="V149" s="98">
        <v>1.4803850264103342E-4</v>
      </c>
      <c r="W149" s="98">
        <v>1.4035539652504909E-4</v>
      </c>
      <c r="X149" s="98">
        <v>1.2571585494038014E-4</v>
      </c>
      <c r="Y149" s="98">
        <v>1.5624954910821182E-4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4.3141302771506551E-3</v>
      </c>
      <c r="S153" s="101">
        <v>3.3937453772041664E-3</v>
      </c>
      <c r="T153" s="101">
        <v>4.3275886196136992E-3</v>
      </c>
      <c r="U153" s="101">
        <v>4.8913605504715988E-3</v>
      </c>
      <c r="V153" s="101">
        <v>6.910398198555481E-3</v>
      </c>
      <c r="W153" s="101">
        <v>3.5945881363765417E-3</v>
      </c>
      <c r="X153" s="101">
        <v>2.2676751030921995E-3</v>
      </c>
      <c r="Y153" s="101">
        <v>1.0607518069745585E-3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1.1727562304649109E-3</v>
      </c>
      <c r="S157" s="122">
        <v>1.0855484162355369E-3</v>
      </c>
      <c r="T157" s="122">
        <v>1.3514673796690814E-3</v>
      </c>
      <c r="U157" s="122">
        <v>1.3673706158119369E-3</v>
      </c>
      <c r="V157" s="122">
        <v>1.8422882435282617E-3</v>
      </c>
      <c r="W157" s="122">
        <v>9.5305510359431191E-4</v>
      </c>
      <c r="X157" s="122">
        <v>6.6524435187952807E-4</v>
      </c>
      <c r="Y157" s="122">
        <v>4.4627115651092611E-4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4.660645716226221E-4</v>
      </c>
      <c r="S158" s="98">
        <v>5.3210968403319707E-4</v>
      </c>
      <c r="T158" s="98">
        <v>9.4700697934865807E-4</v>
      </c>
      <c r="U158" s="98">
        <v>6.1851254659758912E-4</v>
      </c>
      <c r="V158" s="98">
        <v>1.2456107294521383E-3</v>
      </c>
      <c r="W158" s="98">
        <v>5.1209180604683648E-4</v>
      </c>
      <c r="X158" s="98">
        <v>4.5428925700405359E-4</v>
      </c>
      <c r="Y158" s="98">
        <v>3.5830014024669423E-4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7.0669165884228884E-4</v>
      </c>
      <c r="S159" s="33">
        <v>5.5343873220233995E-4</v>
      </c>
      <c r="T159" s="33">
        <v>4.0446040032042339E-4</v>
      </c>
      <c r="U159" s="33">
        <v>7.4885806921434783E-4</v>
      </c>
      <c r="V159" s="33">
        <v>5.9667751407612335E-4</v>
      </c>
      <c r="W159" s="33">
        <v>4.4096329754747548E-4</v>
      </c>
      <c r="X159" s="33">
        <v>2.109550948754745E-4</v>
      </c>
      <c r="Y159" s="33">
        <v>8.7971016264231866E-5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2.5034657081222616E-3</v>
      </c>
      <c r="D161" s="117">
        <f t="shared" si="54"/>
        <v>4.8278824357694088E-3</v>
      </c>
      <c r="E161" s="117">
        <f t="shared" si="54"/>
        <v>7.1502036676812054E-3</v>
      </c>
      <c r="F161" s="117">
        <f t="shared" si="54"/>
        <v>1.0875639888614787E-2</v>
      </c>
      <c r="G161" s="117">
        <f t="shared" si="54"/>
        <v>1.311757055404067E-2</v>
      </c>
      <c r="H161" s="117">
        <f t="shared" si="54"/>
        <v>2.9036840336388033E-2</v>
      </c>
      <c r="I161" s="117">
        <f t="shared" si="54"/>
        <v>3.3869788919157352E-2</v>
      </c>
      <c r="J161" s="117">
        <f t="shared" si="54"/>
        <v>1.8179670300866854E-2</v>
      </c>
      <c r="K161" s="117">
        <f t="shared" si="54"/>
        <v>1.5910919700117557E-2</v>
      </c>
      <c r="L161" s="117">
        <f t="shared" si="54"/>
        <v>5.0974182144660665E-2</v>
      </c>
      <c r="M161" s="117">
        <f t="shared" si="54"/>
        <v>4.3794522782602867E-2</v>
      </c>
      <c r="N161" s="117">
        <f t="shared" si="54"/>
        <v>0.24602664087555962</v>
      </c>
      <c r="O161" s="117">
        <f t="shared" si="54"/>
        <v>0.13381559293151787</v>
      </c>
      <c r="P161" s="117">
        <f t="shared" si="54"/>
        <v>3.8960018611740303E-2</v>
      </c>
      <c r="Q161" s="117">
        <f t="shared" si="54"/>
        <v>2.5834874767510337E-2</v>
      </c>
      <c r="R161" s="117">
        <f t="shared" ref="R161:V161" si="55">R162+R164+R166+R175</f>
        <v>3.0524842556467879E-2</v>
      </c>
      <c r="S161" s="117">
        <f t="shared" si="55"/>
        <v>2.870150720719624E-2</v>
      </c>
      <c r="T161" s="117">
        <f t="shared" si="55"/>
        <v>4.9498617619932309E-2</v>
      </c>
      <c r="U161" s="117">
        <f t="shared" si="55"/>
        <v>5.2465481581433861E-2</v>
      </c>
      <c r="V161" s="117">
        <f t="shared" si="55"/>
        <v>5.0722647787846242E-2</v>
      </c>
      <c r="W161" s="117">
        <f t="shared" ref="W161:Y161" si="56">W162+W164+W166+W175</f>
        <v>3.6149779110674143E-2</v>
      </c>
      <c r="X161" s="117">
        <f t="shared" si="56"/>
        <v>8.392606000573493E-3</v>
      </c>
      <c r="Y161" s="117">
        <f t="shared" si="56"/>
        <v>2.2962548489913741E-2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2.0446008073571331E-3</v>
      </c>
      <c r="D162" s="122">
        <f t="shared" si="57"/>
        <v>3.8623873346800377E-3</v>
      </c>
      <c r="E162" s="122">
        <f t="shared" si="57"/>
        <v>5.7638116950027513E-3</v>
      </c>
      <c r="F162" s="122">
        <f t="shared" si="57"/>
        <v>8.9535019732408776E-3</v>
      </c>
      <c r="G162" s="122">
        <f t="shared" si="57"/>
        <v>1.0126658101963001E-2</v>
      </c>
      <c r="H162" s="122">
        <f t="shared" si="57"/>
        <v>2.2967680544256457E-2</v>
      </c>
      <c r="I162" s="122">
        <f t="shared" si="57"/>
        <v>2.8116526811339998E-2</v>
      </c>
      <c r="J162" s="122">
        <f t="shared" si="57"/>
        <v>1.3627692556554036E-2</v>
      </c>
      <c r="K162" s="122">
        <f t="shared" si="57"/>
        <v>1.2550453540196611E-2</v>
      </c>
      <c r="L162" s="122">
        <f t="shared" si="57"/>
        <v>3.7319576197727113E-2</v>
      </c>
      <c r="M162" s="122">
        <f t="shared" si="57"/>
        <v>2.6891400327861976E-2</v>
      </c>
      <c r="N162" s="122">
        <f t="shared" si="57"/>
        <v>0.20166412114565957</v>
      </c>
      <c r="O162" s="122">
        <f t="shared" si="57"/>
        <v>9.9801729256433921E-2</v>
      </c>
      <c r="P162" s="122">
        <f t="shared" si="57"/>
        <v>3.3248568785239498E-2</v>
      </c>
      <c r="Q162" s="122">
        <f t="shared" si="57"/>
        <v>2.0325093789720597E-2</v>
      </c>
      <c r="R162" s="122">
        <f t="shared" si="57"/>
        <v>2.3683508936342648E-2</v>
      </c>
      <c r="S162" s="122">
        <f t="shared" si="57"/>
        <v>2.1134234219566204E-2</v>
      </c>
      <c r="T162" s="122">
        <f t="shared" si="57"/>
        <v>3.5212348295383361E-2</v>
      </c>
      <c r="U162" s="122">
        <f t="shared" si="57"/>
        <v>3.6552227503940958E-2</v>
      </c>
      <c r="V162" s="122">
        <f t="shared" si="57"/>
        <v>3.6413458408594626E-2</v>
      </c>
      <c r="W162" s="122">
        <f t="shared" si="57"/>
        <v>2.4204328893238671E-2</v>
      </c>
      <c r="X162" s="122">
        <f t="shared" si="57"/>
        <v>5.1113998730218432E-3</v>
      </c>
      <c r="Y162" s="122">
        <f t="shared" si="57"/>
        <v>1.1736566363286072E-2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2.0446008073571331E-3</v>
      </c>
      <c r="D163" s="33">
        <v>3.8623873346800377E-3</v>
      </c>
      <c r="E163" s="33">
        <v>5.7638116950027513E-3</v>
      </c>
      <c r="F163" s="33">
        <v>8.9535019732408776E-3</v>
      </c>
      <c r="G163" s="33">
        <v>1.0126658101963001E-2</v>
      </c>
      <c r="H163" s="33">
        <v>2.2967680544256457E-2</v>
      </c>
      <c r="I163" s="33">
        <v>2.8116526811339998E-2</v>
      </c>
      <c r="J163" s="33">
        <v>1.3627692556554036E-2</v>
      </c>
      <c r="K163" s="33">
        <v>1.2550453540196611E-2</v>
      </c>
      <c r="L163" s="33">
        <v>3.7319576197727113E-2</v>
      </c>
      <c r="M163" s="33">
        <v>2.6891400327861976E-2</v>
      </c>
      <c r="N163" s="33">
        <v>0.20166412114565957</v>
      </c>
      <c r="O163" s="33">
        <v>9.9801729256433921E-2</v>
      </c>
      <c r="P163" s="33">
        <v>3.3248568785239498E-2</v>
      </c>
      <c r="Q163" s="33">
        <v>2.0325093789720597E-2</v>
      </c>
      <c r="R163" s="33">
        <v>2.3683508936342648E-2</v>
      </c>
      <c r="S163" s="33">
        <v>2.1134234219566204E-2</v>
      </c>
      <c r="T163" s="33">
        <v>3.5212348295383361E-2</v>
      </c>
      <c r="U163" s="33">
        <v>3.6552227503940958E-2</v>
      </c>
      <c r="V163" s="33">
        <v>3.6413458408594626E-2</v>
      </c>
      <c r="W163" s="33">
        <v>2.4204328893238671E-2</v>
      </c>
      <c r="X163" s="33">
        <v>5.1113998730218432E-3</v>
      </c>
      <c r="Y163" s="33">
        <v>1.1736566363286072E-2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7.2351662755698126E-5</v>
      </c>
      <c r="M164" s="122">
        <f t="shared" si="58"/>
        <v>5.2408468605206759E-5</v>
      </c>
      <c r="N164" s="122">
        <f t="shared" si="58"/>
        <v>1.4484336419206515E-4</v>
      </c>
      <c r="O164" s="122">
        <f t="shared" si="58"/>
        <v>9.5337830038991477E-5</v>
      </c>
      <c r="P164" s="122">
        <f t="shared" si="58"/>
        <v>2.167084571168813E-5</v>
      </c>
      <c r="Q164" s="122">
        <f t="shared" si="58"/>
        <v>1.5950432244605392E-5</v>
      </c>
      <c r="R164" s="122">
        <f t="shared" si="58"/>
        <v>3.2404930444841213E-5</v>
      </c>
      <c r="S164" s="122">
        <f t="shared" si="58"/>
        <v>3.1873927807035842E-5</v>
      </c>
      <c r="T164" s="122">
        <f t="shared" si="58"/>
        <v>1.0610383511599613E-4</v>
      </c>
      <c r="U164" s="122">
        <f t="shared" si="58"/>
        <v>9.1099831252061138E-5</v>
      </c>
      <c r="V164" s="122">
        <f t="shared" si="58"/>
        <v>7.2611400905156037E-5</v>
      </c>
      <c r="W164" s="122">
        <f t="shared" si="58"/>
        <v>1.1724976829536013E-4</v>
      </c>
      <c r="X164" s="122">
        <f t="shared" si="58"/>
        <v>3.8650104721185958E-5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7.2351662755698126E-5</v>
      </c>
      <c r="M165" s="98">
        <v>5.2408468605206759E-5</v>
      </c>
      <c r="N165" s="98">
        <v>1.4484336419206515E-4</v>
      </c>
      <c r="O165" s="98">
        <v>9.5337830038991477E-5</v>
      </c>
      <c r="P165" s="98">
        <v>2.167084571168813E-5</v>
      </c>
      <c r="Q165" s="98">
        <v>1.5950432244605392E-5</v>
      </c>
      <c r="R165" s="98">
        <v>3.2404930444841213E-5</v>
      </c>
      <c r="S165" s="98">
        <v>3.1873927807035842E-5</v>
      </c>
      <c r="T165" s="98">
        <v>1.0610383511599613E-4</v>
      </c>
      <c r="U165" s="98">
        <v>9.1099831252061138E-5</v>
      </c>
      <c r="V165" s="98">
        <v>7.2611400905156037E-5</v>
      </c>
      <c r="W165" s="98">
        <v>1.1724976829536013E-4</v>
      </c>
      <c r="X165" s="98">
        <v>3.8650104721185958E-5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3.4361973082274404E-4</v>
      </c>
      <c r="D166" s="122">
        <v>7.1079076966608921E-4</v>
      </c>
      <c r="E166" s="122">
        <v>1.0260319135166592E-3</v>
      </c>
      <c r="F166" s="122">
        <v>1.3656395314528634E-3</v>
      </c>
      <c r="G166" s="122">
        <v>2.129436374741877E-3</v>
      </c>
      <c r="H166" s="122">
        <v>4.3984496171209407E-3</v>
      </c>
      <c r="I166" s="122">
        <v>4.2916476999803905E-3</v>
      </c>
      <c r="J166" s="122">
        <v>3.4973861615622123E-3</v>
      </c>
      <c r="K166" s="122">
        <v>2.581998659142954E-3</v>
      </c>
      <c r="L166" s="122">
        <v>1.0344943238027897E-2</v>
      </c>
      <c r="M166" s="122">
        <v>1.2382068865826115E-2</v>
      </c>
      <c r="N166" s="122">
        <v>3.2776902342371926E-2</v>
      </c>
      <c r="O166" s="122">
        <v>2.5764876016820173E-2</v>
      </c>
      <c r="P166" s="122">
        <v>4.2205496232944175E-3</v>
      </c>
      <c r="Q166" s="122">
        <v>4.2764600481145039E-3</v>
      </c>
      <c r="R166" s="122">
        <v>5.3495215436668133E-3</v>
      </c>
      <c r="S166" s="122">
        <v>5.76533618248533E-3</v>
      </c>
      <c r="T166" s="122">
        <v>1.1046339794624986E-2</v>
      </c>
      <c r="U166" s="122">
        <v>1.2442384740873343E-2</v>
      </c>
      <c r="V166" s="122">
        <v>1.1289892321165784E-2</v>
      </c>
      <c r="W166" s="122">
        <v>9.4305715038267499E-3</v>
      </c>
      <c r="X166" s="122">
        <v>2.5351206519758419E-3</v>
      </c>
      <c r="Y166" s="122">
        <v>8.1828548211265763E-3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1.2958735955869539E-4</v>
      </c>
      <c r="H167" s="98">
        <v>1.3822206703518558E-4</v>
      </c>
      <c r="I167" s="98">
        <v>0</v>
      </c>
      <c r="J167" s="98">
        <v>0</v>
      </c>
      <c r="K167" s="98">
        <v>0</v>
      </c>
      <c r="L167" s="98">
        <v>4.5524411967774438E-4</v>
      </c>
      <c r="M167" s="98">
        <v>1.4241314994570801E-4</v>
      </c>
      <c r="N167" s="98">
        <v>1.3122357105167742E-3</v>
      </c>
      <c r="O167" s="98">
        <v>8.7125751551300344E-4</v>
      </c>
      <c r="P167" s="98">
        <v>1.597890093483391E-4</v>
      </c>
      <c r="Q167" s="98">
        <v>0</v>
      </c>
      <c r="R167" s="98">
        <v>0</v>
      </c>
      <c r="S167" s="98">
        <v>1.5260344326305377E-4</v>
      </c>
      <c r="T167" s="98">
        <v>9.9516622648994444E-4</v>
      </c>
      <c r="U167" s="98">
        <v>5.4448069918567254E-4</v>
      </c>
      <c r="V167" s="98">
        <v>2.9607700528206684E-4</v>
      </c>
      <c r="W167" s="98">
        <v>2.8071079305009818E-4</v>
      </c>
      <c r="X167" s="98">
        <v>1.2571585494038014E-4</v>
      </c>
      <c r="Y167" s="98">
        <v>6.2499819643284729E-4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3.4361973082274404E-4</v>
      </c>
      <c r="D171" s="101">
        <v>7.1079076966608921E-4</v>
      </c>
      <c r="E171" s="101">
        <v>1.0260319135166592E-3</v>
      </c>
      <c r="F171" s="101">
        <v>1.3656395314528634E-3</v>
      </c>
      <c r="G171" s="101">
        <v>1.9998490151831817E-3</v>
      </c>
      <c r="H171" s="101">
        <v>4.2602275500857548E-3</v>
      </c>
      <c r="I171" s="101">
        <v>4.2916476999803905E-3</v>
      </c>
      <c r="J171" s="101">
        <v>3.4973861615622123E-3</v>
      </c>
      <c r="K171" s="101">
        <v>2.581998659142954E-3</v>
      </c>
      <c r="L171" s="101">
        <v>9.8896991183501527E-3</v>
      </c>
      <c r="M171" s="101">
        <v>1.2239655715880407E-2</v>
      </c>
      <c r="N171" s="101">
        <v>3.1464666631855154E-2</v>
      </c>
      <c r="O171" s="101">
        <v>2.4893618501307169E-2</v>
      </c>
      <c r="P171" s="101">
        <v>4.0607606139460781E-3</v>
      </c>
      <c r="Q171" s="101">
        <v>4.2764600481145039E-3</v>
      </c>
      <c r="R171" s="101">
        <v>5.3495215436668133E-3</v>
      </c>
      <c r="S171" s="101">
        <v>5.6127327392222759E-3</v>
      </c>
      <c r="T171" s="101">
        <v>1.0051173568135041E-2</v>
      </c>
      <c r="U171" s="101">
        <v>1.189790404168767E-2</v>
      </c>
      <c r="V171" s="101">
        <v>1.0993815315883717E-2</v>
      </c>
      <c r="W171" s="101">
        <v>9.1498607107766521E-3</v>
      </c>
      <c r="X171" s="101">
        <v>2.4094047970354619E-3</v>
      </c>
      <c r="Y171" s="101">
        <v>7.557856624693729E-3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1.152451699423843E-4</v>
      </c>
      <c r="D175" s="122">
        <v>2.5470433142328196E-4</v>
      </c>
      <c r="E175" s="122">
        <v>3.6036005916179525E-4</v>
      </c>
      <c r="F175" s="122">
        <v>5.5649838392104708E-4</v>
      </c>
      <c r="G175" s="122">
        <v>8.6147607733579263E-4</v>
      </c>
      <c r="H175" s="122">
        <v>1.6707101750106364E-3</v>
      </c>
      <c r="I175" s="122">
        <v>1.4616144078369643E-3</v>
      </c>
      <c r="J175" s="122">
        <v>1.0545915827506064E-3</v>
      </c>
      <c r="K175" s="122">
        <v>7.7846750077799147E-4</v>
      </c>
      <c r="L175" s="122">
        <v>3.237311046149955E-3</v>
      </c>
      <c r="M175" s="122">
        <v>4.4686451203095655E-3</v>
      </c>
      <c r="N175" s="122">
        <v>1.1440774023336034E-2</v>
      </c>
      <c r="O175" s="122">
        <v>8.1536498282247759E-3</v>
      </c>
      <c r="P175" s="122">
        <v>1.4692293574946969E-3</v>
      </c>
      <c r="Q175" s="122">
        <v>1.2173704974306316E-3</v>
      </c>
      <c r="R175" s="122">
        <v>1.4594071460135743E-3</v>
      </c>
      <c r="S175" s="122">
        <v>1.7700628773376702E-3</v>
      </c>
      <c r="T175" s="122">
        <v>3.1338256948079653E-3</v>
      </c>
      <c r="U175" s="122">
        <v>3.379769505367493E-3</v>
      </c>
      <c r="V175" s="122">
        <v>2.9466856571806754E-3</v>
      </c>
      <c r="W175" s="122">
        <v>2.3976289453133594E-3</v>
      </c>
      <c r="X175" s="122">
        <v>7.0743537085462302E-4</v>
      </c>
      <c r="Y175" s="122">
        <v>3.0431273055010911E-3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7.6999010250877539E-5</v>
      </c>
      <c r="D176" s="98">
        <v>1.2498986307291917E-4</v>
      </c>
      <c r="E176" s="98">
        <v>2.1822846236570792E-4</v>
      </c>
      <c r="F176" s="98">
        <v>3.7645949773772088E-4</v>
      </c>
      <c r="G176" s="98">
        <v>5.9013562771782432E-4</v>
      </c>
      <c r="H176" s="98">
        <v>9.7329739831921358E-4</v>
      </c>
      <c r="I176" s="98">
        <v>5.1803220976619723E-4</v>
      </c>
      <c r="J176" s="98">
        <v>2.4416459515404183E-4</v>
      </c>
      <c r="K176" s="98">
        <v>3.6384605177974409E-4</v>
      </c>
      <c r="L176" s="98">
        <v>2.7440831458262899E-3</v>
      </c>
      <c r="M176" s="98">
        <v>2.6629615353275593E-3</v>
      </c>
      <c r="N176" s="98">
        <v>7.2319304270309056E-3</v>
      </c>
      <c r="O176" s="98">
        <v>4.4924027276362676E-3</v>
      </c>
      <c r="P176" s="98">
        <v>7.6149720335172931E-4</v>
      </c>
      <c r="Q176" s="98">
        <v>3.6613318240927241E-4</v>
      </c>
      <c r="R176" s="98">
        <v>5.50803584644917E-4</v>
      </c>
      <c r="S176" s="98">
        <v>8.7072493750886787E-4</v>
      </c>
      <c r="T176" s="98">
        <v>2.141059257657835E-3</v>
      </c>
      <c r="U176" s="98">
        <v>1.5076243323316235E-3</v>
      </c>
      <c r="V176" s="98">
        <v>2.0090495636324816E-3</v>
      </c>
      <c r="W176" s="98">
        <v>1.3393170311994183E-3</v>
      </c>
      <c r="X176" s="98">
        <v>4.5428925700405359E-4</v>
      </c>
      <c r="Y176" s="98">
        <v>2.5592867160478157E-3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3.8246159691506762E-5</v>
      </c>
      <c r="D177" s="33">
        <v>1.2971446835036276E-4</v>
      </c>
      <c r="E177" s="33">
        <v>1.4213159679608733E-4</v>
      </c>
      <c r="F177" s="33">
        <v>1.800388861833262E-4</v>
      </c>
      <c r="G177" s="33">
        <v>2.7134044961796836E-4</v>
      </c>
      <c r="H177" s="33">
        <v>6.9741277669142288E-4</v>
      </c>
      <c r="I177" s="33">
        <v>9.4358219807076714E-4</v>
      </c>
      <c r="J177" s="33">
        <v>8.1042698759656447E-4</v>
      </c>
      <c r="K177" s="33">
        <v>4.1462144899824738E-4</v>
      </c>
      <c r="L177" s="33">
        <v>4.9322790032366496E-4</v>
      </c>
      <c r="M177" s="33">
        <v>1.8056835849820062E-3</v>
      </c>
      <c r="N177" s="33">
        <v>4.208843596305128E-3</v>
      </c>
      <c r="O177" s="33">
        <v>3.6612471005885083E-3</v>
      </c>
      <c r="P177" s="33">
        <v>7.0773215414296747E-4</v>
      </c>
      <c r="Q177" s="33">
        <v>8.5123731502135917E-4</v>
      </c>
      <c r="R177" s="33">
        <v>9.0860356136865719E-4</v>
      </c>
      <c r="S177" s="33">
        <v>8.993379398288024E-4</v>
      </c>
      <c r="T177" s="33">
        <v>9.9276643715013007E-4</v>
      </c>
      <c r="U177" s="33">
        <v>1.8721451730358695E-3</v>
      </c>
      <c r="V177" s="33">
        <v>9.3763609354819365E-4</v>
      </c>
      <c r="W177" s="33">
        <v>1.0583119141139412E-3</v>
      </c>
      <c r="X177" s="33">
        <v>2.5314611385056943E-4</v>
      </c>
      <c r="Y177" s="33">
        <v>4.8384058945327528E-4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0.6268037050760763</v>
      </c>
      <c r="D3" s="119">
        <f>IF(RES_hhdet_in_tes!D3=0,"",RES_hhdet_in_tes!D3/RES_hhdet_in_fec!D3)</f>
        <v>0.63203604327172702</v>
      </c>
      <c r="E3" s="119">
        <f>IF(RES_hhdet_in_tes!E3=0,"",RES_hhdet_in_tes!E3/RES_hhdet_in_fec!E3)</f>
        <v>0.63595700033906311</v>
      </c>
      <c r="F3" s="119">
        <f>IF(RES_hhdet_in_tes!F3=0,"",RES_hhdet_in_tes!F3/RES_hhdet_in_fec!F3)</f>
        <v>0.63916052990790639</v>
      </c>
      <c r="G3" s="119">
        <f>IF(RES_hhdet_in_tes!G3=0,"",RES_hhdet_in_tes!G3/RES_hhdet_in_fec!G3)</f>
        <v>0.64463890888165687</v>
      </c>
      <c r="H3" s="119">
        <f>IF(RES_hhdet_in_tes!H3=0,"",RES_hhdet_in_tes!H3/RES_hhdet_in_fec!H3)</f>
        <v>0.6501789783598404</v>
      </c>
      <c r="I3" s="119">
        <f>IF(RES_hhdet_in_tes!I3=0,"",RES_hhdet_in_tes!I3/RES_hhdet_in_fec!I3)</f>
        <v>0.65536288459662095</v>
      </c>
      <c r="J3" s="119">
        <f>IF(RES_hhdet_in_tes!J3=0,"",RES_hhdet_in_tes!J3/RES_hhdet_in_fec!J3)</f>
        <v>0.66136084840184539</v>
      </c>
      <c r="K3" s="119">
        <f>IF(RES_hhdet_in_tes!K3=0,"",RES_hhdet_in_tes!K3/RES_hhdet_in_fec!K3)</f>
        <v>0.66284949303135343</v>
      </c>
      <c r="L3" s="119">
        <f>IF(RES_hhdet_in_tes!L3=0,"",RES_hhdet_in_tes!L3/RES_hhdet_in_fec!L3)</f>
        <v>0.66681234569643133</v>
      </c>
      <c r="M3" s="119">
        <f>IF(RES_hhdet_in_tes!M3=0,"",RES_hhdet_in_tes!M3/RES_hhdet_in_fec!M3)</f>
        <v>0.67482758847186364</v>
      </c>
      <c r="N3" s="119">
        <f>IF(RES_hhdet_in_tes!N3=0,"",RES_hhdet_in_tes!N3/RES_hhdet_in_fec!N3)</f>
        <v>0.67916587905390202</v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>
        <f>IF(RES_hhdet_in_tes!Q3=0,"",RES_hhdet_in_tes!Q3/RES_hhdet_in_fec!Q3)</f>
        <v>0.70543743718242224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>
        <f>IF(RES_hhdet_in_tes!Y3=0,"",RES_hhdet_in_tes!Y3/RES_hhdet_in_fec!Y3)</f>
        <v>0.78891063281656015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0.62778501987643887</v>
      </c>
      <c r="D4" s="124">
        <f>IF(RES_hhdet_in_tes!D4=0,"",RES_hhdet_in_tes!D4/RES_hhdet_in_fec!D4)</f>
        <v>0.63199720796556014</v>
      </c>
      <c r="E4" s="124">
        <f>IF(RES_hhdet_in_tes!E4=0,"",RES_hhdet_in_tes!E4/RES_hhdet_in_fec!E4)</f>
        <v>0.63643594022908034</v>
      </c>
      <c r="F4" s="124">
        <f>IF(RES_hhdet_in_tes!F4=0,"",RES_hhdet_in_tes!F4/RES_hhdet_in_fec!F4)</f>
        <v>0.64100779583303835</v>
      </c>
      <c r="G4" s="124">
        <f>IF(RES_hhdet_in_tes!G4=0,"",RES_hhdet_in_tes!G4/RES_hhdet_in_fec!G4)</f>
        <v>0.64577968537731067</v>
      </c>
      <c r="H4" s="124">
        <f>IF(RES_hhdet_in_tes!H4=0,"",RES_hhdet_in_tes!H4/RES_hhdet_in_fec!H4)</f>
        <v>0.65070160562984769</v>
      </c>
      <c r="I4" s="124">
        <f>IF(RES_hhdet_in_tes!I4=0,"",RES_hhdet_in_tes!I4/RES_hhdet_in_fec!I4)</f>
        <v>0.65577340469064038</v>
      </c>
      <c r="J4" s="124">
        <f>IF(RES_hhdet_in_tes!J4=0,"",RES_hhdet_in_tes!J4/RES_hhdet_in_fec!J4)</f>
        <v>0.66102635987065461</v>
      </c>
      <c r="K4" s="124">
        <f>IF(RES_hhdet_in_tes!K4=0,"",RES_hhdet_in_tes!K4/RES_hhdet_in_fec!K4)</f>
        <v>0.66642702479455496</v>
      </c>
      <c r="L4" s="124">
        <f>IF(RES_hhdet_in_tes!L4=0,"",RES_hhdet_in_tes!L4/RES_hhdet_in_fec!L4)</f>
        <v>0.67187866387478057</v>
      </c>
      <c r="M4" s="124">
        <f>IF(RES_hhdet_in_tes!M4=0,"",RES_hhdet_in_tes!M4/RES_hhdet_in_fec!M4)</f>
        <v>0.67739647843124395</v>
      </c>
      <c r="N4" s="124">
        <f>IF(RES_hhdet_in_tes!N4=0,"",RES_hhdet_in_tes!N4/RES_hhdet_in_fec!N4)</f>
        <v>0.68253229714747388</v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>
        <f>IF(RES_hhdet_in_tes!Q4=0,"",RES_hhdet_in_tes!Q4/RES_hhdet_in_fec!Q4)</f>
        <v>0.69912276063259726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>
        <f>IF(RES_hhdet_in_tes!Y4=0,"",RES_hhdet_in_tes!Y4/RES_hhdet_in_fec!Y4)</f>
        <v>0.80965444423103816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0.6256737339404197</v>
      </c>
      <c r="D5" s="111">
        <f>IF(RES_hhdet_in_tes!D5=0,"",RES_hhdet_in_tes!D5/RES_hhdet_in_fec!D5)</f>
        <v>0.6299616244093067</v>
      </c>
      <c r="E5" s="111">
        <f>IF(RES_hhdet_in_tes!E5=0,"",RES_hhdet_in_tes!E5/RES_hhdet_in_fec!E5)</f>
        <v>0.63444742568055013</v>
      </c>
      <c r="F5" s="111">
        <f>IF(RES_hhdet_in_tes!F5=0,"",RES_hhdet_in_tes!F5/RES_hhdet_in_fec!F5)</f>
        <v>0.63908198118111725</v>
      </c>
      <c r="G5" s="111">
        <f>IF(RES_hhdet_in_tes!G5=0,"",RES_hhdet_in_tes!G5/RES_hhdet_in_fec!G5)</f>
        <v>0.64389173571804448</v>
      </c>
      <c r="H5" s="111">
        <f>IF(RES_hhdet_in_tes!H5=0,"",RES_hhdet_in_tes!H5/RES_hhdet_in_fec!H5)</f>
        <v>0.64886090127195795</v>
      </c>
      <c r="I5" s="111">
        <f>IF(RES_hhdet_in_tes!I5=0,"",RES_hhdet_in_tes!I5/RES_hhdet_in_fec!I5)</f>
        <v>0.65398332398945791</v>
      </c>
      <c r="J5" s="111">
        <f>IF(RES_hhdet_in_tes!J5=0,"",RES_hhdet_in_tes!J5/RES_hhdet_in_fec!J5)</f>
        <v>0.65926284605844621</v>
      </c>
      <c r="K5" s="111">
        <f>IF(RES_hhdet_in_tes!K5=0,"",RES_hhdet_in_tes!K5/RES_hhdet_in_fec!K5)</f>
        <v>0.66468709938185433</v>
      </c>
      <c r="L5" s="111">
        <f>IF(RES_hhdet_in_tes!L5=0,"",RES_hhdet_in_tes!L5/RES_hhdet_in_fec!L5)</f>
        <v>0.67022546735721988</v>
      </c>
      <c r="M5" s="111">
        <f>IF(RES_hhdet_in_tes!M5=0,"",RES_hhdet_in_tes!M5/RES_hhdet_in_fec!M5)</f>
        <v>0.67575146104016981</v>
      </c>
      <c r="N5" s="111">
        <f>IF(RES_hhdet_in_tes!N5=0,"",RES_hhdet_in_tes!N5/RES_hhdet_in_fec!N5)</f>
        <v>0.68091337153438414</v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>
        <f>IF(RES_hhdet_in_tes!Q5=0,"",RES_hhdet_in_tes!Q5/RES_hhdet_in_fec!Q5)</f>
        <v>0.6975983270282945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>
        <f>IF(RES_hhdet_in_tes!Y5=0,"",RES_hhdet_in_tes!Y5/RES_hhdet_in_fec!Y5)</f>
        <v>0.80855636006212039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>
        <f>IF(RES_hhdet_in_tes!F7=0,"",RES_hhdet_in_tes!F7/RES_hhdet_in_fec!F7)</f>
        <v>3.0611467921905731</v>
      </c>
      <c r="G7" s="124">
        <f>IF(RES_hhdet_in_tes!G7=0,"",RES_hhdet_in_tes!G7/RES_hhdet_in_fec!G7)</f>
        <v>3.1911512738465402</v>
      </c>
      <c r="H7" s="124">
        <f>IF(RES_hhdet_in_tes!H7=0,"",RES_hhdet_in_tes!H7/RES_hhdet_in_fec!H7)</f>
        <v>3.3228036884955059</v>
      </c>
      <c r="I7" s="124">
        <f>IF(RES_hhdet_in_tes!I7=0,"",RES_hhdet_in_tes!I7/RES_hhdet_in_fec!I7)</f>
        <v>3.456259769376647</v>
      </c>
      <c r="J7" s="124">
        <f>IF(RES_hhdet_in_tes!J7=0,"",RES_hhdet_in_tes!J7/RES_hhdet_in_fec!J7)</f>
        <v>3.5922175011594959</v>
      </c>
      <c r="K7" s="124">
        <f>IF(RES_hhdet_in_tes!K7=0,"",RES_hhdet_in_tes!K7/RES_hhdet_in_fec!K7)</f>
        <v>3.7312297459001487</v>
      </c>
      <c r="L7" s="124">
        <f>IF(RES_hhdet_in_tes!L7=0,"",RES_hhdet_in_tes!L7/RES_hhdet_in_fec!L7)</f>
        <v>3.8733698190574888</v>
      </c>
      <c r="M7" s="124">
        <f>IF(RES_hhdet_in_tes!M7=0,"",RES_hhdet_in_tes!M7/RES_hhdet_in_fec!M7)</f>
        <v>4.0362518657729458</v>
      </c>
      <c r="N7" s="124">
        <f>IF(RES_hhdet_in_tes!N7=0,"",RES_hhdet_in_tes!N7/RES_hhdet_in_fec!N7)</f>
        <v>4.225104717071595</v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>
        <f>IF(RES_hhdet_in_tes!Q7=0,"",RES_hhdet_in_tes!Q7/RES_hhdet_in_fec!Q7)</f>
        <v>4.8271068684522369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>
        <f>IF(RES_hhdet_in_tes!F8=0,"",RES_hhdet_in_tes!F8/RES_hhdet_in_fec!F8)</f>
        <v>3.0611467921905731</v>
      </c>
      <c r="G8" s="111">
        <f>IF(RES_hhdet_in_tes!G8=0,"",RES_hhdet_in_tes!G8/RES_hhdet_in_fec!G8)</f>
        <v>3.1911512738465402</v>
      </c>
      <c r="H8" s="111">
        <f>IF(RES_hhdet_in_tes!H8=0,"",RES_hhdet_in_tes!H8/RES_hhdet_in_fec!H8)</f>
        <v>3.3228036884955059</v>
      </c>
      <c r="I8" s="111">
        <f>IF(RES_hhdet_in_tes!I8=0,"",RES_hhdet_in_tes!I8/RES_hhdet_in_fec!I8)</f>
        <v>3.456259769376647</v>
      </c>
      <c r="J8" s="111">
        <f>IF(RES_hhdet_in_tes!J8=0,"",RES_hhdet_in_tes!J8/RES_hhdet_in_fec!J8)</f>
        <v>3.5922175011594959</v>
      </c>
      <c r="K8" s="111">
        <f>IF(RES_hhdet_in_tes!K8=0,"",RES_hhdet_in_tes!K8/RES_hhdet_in_fec!K8)</f>
        <v>3.7312297459001487</v>
      </c>
      <c r="L8" s="111">
        <f>IF(RES_hhdet_in_tes!L8=0,"",RES_hhdet_in_tes!L8/RES_hhdet_in_fec!L8)</f>
        <v>3.8733698190574888</v>
      </c>
      <c r="M8" s="111">
        <f>IF(RES_hhdet_in_tes!M8=0,"",RES_hhdet_in_tes!M8/RES_hhdet_in_fec!M8)</f>
        <v>4.0362518657729458</v>
      </c>
      <c r="N8" s="111">
        <f>IF(RES_hhdet_in_tes!N8=0,"",RES_hhdet_in_tes!N8/RES_hhdet_in_fec!N8)</f>
        <v>4.225104717071595</v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>
        <f>IF(RES_hhdet_in_tes!Q8=0,"",RES_hhdet_in_tes!Q8/RES_hhdet_in_fec!Q8)</f>
        <v>4.8271068684522369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0.61671850139177642</v>
      </c>
      <c r="D9" s="124">
        <f>IF(RES_hhdet_in_tes!D9=0,"",RES_hhdet_in_tes!D9/RES_hhdet_in_fec!D9)</f>
        <v>0.62526592182210983</v>
      </c>
      <c r="E9" s="124">
        <f>IF(RES_hhdet_in_tes!E9=0,"",RES_hhdet_in_tes!E9/RES_hhdet_in_fec!E9)</f>
        <v>0.63049340961360367</v>
      </c>
      <c r="F9" s="124">
        <f>IF(RES_hhdet_in_tes!F9=0,"",RES_hhdet_in_tes!F9/RES_hhdet_in_fec!F9)</f>
        <v>0.63195505953986819</v>
      </c>
      <c r="G9" s="124">
        <f>IF(RES_hhdet_in_tes!G9=0,"",RES_hhdet_in_tes!G9/RES_hhdet_in_fec!G9)</f>
        <v>0.64077527005340096</v>
      </c>
      <c r="H9" s="124">
        <f>IF(RES_hhdet_in_tes!H9=0,"",RES_hhdet_in_tes!H9/RES_hhdet_in_fec!H9)</f>
        <v>0.64605084419067327</v>
      </c>
      <c r="I9" s="124">
        <f>IF(RES_hhdet_in_tes!I9=0,"",RES_hhdet_in_tes!I9/RES_hhdet_in_fec!I9)</f>
        <v>0.64078982576402976</v>
      </c>
      <c r="J9" s="124">
        <f>IF(RES_hhdet_in_tes!J9=0,"",RES_hhdet_in_tes!J9/RES_hhdet_in_fec!J9)</f>
        <v>0.6449547209916302</v>
      </c>
      <c r="K9" s="124">
        <f>IF(RES_hhdet_in_tes!K9=0,"",RES_hhdet_in_tes!K9/RES_hhdet_in_fec!K9)</f>
        <v>0.64188838490541389</v>
      </c>
      <c r="L9" s="124">
        <f>IF(RES_hhdet_in_tes!L9=0,"",RES_hhdet_in_tes!L9/RES_hhdet_in_fec!L9)</f>
        <v>0.65264124005163304</v>
      </c>
      <c r="M9" s="124">
        <f>IF(RES_hhdet_in_tes!M9=0,"",RES_hhdet_in_tes!M9/RES_hhdet_in_fec!M9)</f>
        <v>0.6636941221595366</v>
      </c>
      <c r="N9" s="124">
        <f>IF(RES_hhdet_in_tes!N9=0,"",RES_hhdet_in_tes!N9/RES_hhdet_in_fec!N9)</f>
        <v>0.67499665444415602</v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>
        <f>IF(RES_hhdet_in_tes!Q9=0,"",RES_hhdet_in_tes!Q9/RES_hhdet_in_fec!Q9)</f>
        <v>0.72367605472405805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>
        <f>IF(RES_hhdet_in_tes!Y9=0,"",RES_hhdet_in_tes!Y9/RES_hhdet_in_fec!Y9)</f>
        <v>0.82878437562614726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0.60047797859372565</v>
      </c>
      <c r="D10" s="111">
        <f>IF(RES_hhdet_in_tes!D10=0,"",RES_hhdet_in_tes!D10/RES_hhdet_in_fec!D10)</f>
        <v>0.60481418929380082</v>
      </c>
      <c r="E10" s="111">
        <f>IF(RES_hhdet_in_tes!E10=0,"",RES_hhdet_in_tes!E10/RES_hhdet_in_fec!E10)</f>
        <v>0.60935054105276387</v>
      </c>
      <c r="F10" s="111">
        <f>IF(RES_hhdet_in_tes!F10=0,"",RES_hhdet_in_tes!F10/RES_hhdet_in_fec!F10)</f>
        <v>0.61403732335223515</v>
      </c>
      <c r="G10" s="111">
        <f>IF(RES_hhdet_in_tes!G10=0,"",RES_hhdet_in_tes!G10/RES_hhdet_in_fec!G10)</f>
        <v>0.61890127900574143</v>
      </c>
      <c r="H10" s="111">
        <f>IF(RES_hhdet_in_tes!H10=0,"",RES_hhdet_in_tes!H10/RES_hhdet_in_fec!H10)</f>
        <v>0.62392644207874248</v>
      </c>
      <c r="I10" s="111">
        <f>IF(RES_hhdet_in_tes!I10=0,"",RES_hhdet_in_tes!I10/RES_hhdet_in_fec!I10)</f>
        <v>0.62910658937007413</v>
      </c>
      <c r="J10" s="111">
        <f>IF(RES_hhdet_in_tes!J10=0,"",RES_hhdet_in_tes!J10/RES_hhdet_in_fec!J10)</f>
        <v>0.63444560636524761</v>
      </c>
      <c r="K10" s="111">
        <f>IF(RES_hhdet_in_tes!K10=0,"",RES_hhdet_in_tes!K10/RES_hhdet_in_fec!K10)</f>
        <v>0.63993098559112738</v>
      </c>
      <c r="L10" s="111">
        <f>IF(RES_hhdet_in_tes!L10=0,"",RES_hhdet_in_tes!L10/RES_hhdet_in_fec!L10)</f>
        <v>0.64553176542680435</v>
      </c>
      <c r="M10" s="111">
        <f>IF(RES_hhdet_in_tes!M10=0,"",RES_hhdet_in_tes!M10/RES_hhdet_in_fec!M10)</f>
        <v>0.65112003152418307</v>
      </c>
      <c r="N10" s="111">
        <f>IF(RES_hhdet_in_tes!N10=0,"",RES_hhdet_in_tes!N10/RES_hhdet_in_fec!N10)</f>
        <v>0.65634011157992489</v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>
        <f>IF(RES_hhdet_in_tes!Q10=0,"",RES_hhdet_in_tes!Q10/RES_hhdet_in_fec!Q10)</f>
        <v>0.67321308981198114</v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>
        <f>IF(RES_hhdet_in_tes!Y10=0,"",RES_hhdet_in_tes!Y10/RES_hhdet_in_fec!Y10)</f>
        <v>0.78485483981508575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0.57742299217192017</v>
      </c>
      <c r="D11" s="111">
        <f>IF(RES_hhdet_in_tes!D11=0,"",RES_hhdet_in_tes!D11/RES_hhdet_in_fec!D11)</f>
        <v>0.58052020817080152</v>
      </c>
      <c r="E11" s="111">
        <f>IF(RES_hhdet_in_tes!E11=0,"",RES_hhdet_in_tes!E11/RES_hhdet_in_fec!E11)</f>
        <v>0.58404795090201378</v>
      </c>
      <c r="F11" s="111">
        <f>IF(RES_hhdet_in_tes!F11=0,"",RES_hhdet_in_tes!F11/RES_hhdet_in_fec!F11)</f>
        <v>0.58763440182399862</v>
      </c>
      <c r="G11" s="111">
        <f>IF(RES_hhdet_in_tes!G11=0,"",RES_hhdet_in_tes!G11/RES_hhdet_in_fec!G11)</f>
        <v>0.59161734254328946</v>
      </c>
      <c r="H11" s="111">
        <f>IF(RES_hhdet_in_tes!H11=0,"",RES_hhdet_in_tes!H11/RES_hhdet_in_fec!H11)</f>
        <v>0.59595543289144715</v>
      </c>
      <c r="I11" s="111">
        <f>IF(RES_hhdet_in_tes!I11=0,"",RES_hhdet_in_tes!I11/RES_hhdet_in_fec!I11)</f>
        <v>0.60073190226619166</v>
      </c>
      <c r="J11" s="111">
        <f>IF(RES_hhdet_in_tes!J11=0,"",RES_hhdet_in_tes!J11/RES_hhdet_in_fec!J11)</f>
        <v>0.60628771213264754</v>
      </c>
      <c r="K11" s="111">
        <f>IF(RES_hhdet_in_tes!K11=0,"",RES_hhdet_in_tes!K11/RES_hhdet_in_fec!K11)</f>
        <v>0.61291276941970219</v>
      </c>
      <c r="L11" s="111">
        <f>IF(RES_hhdet_in_tes!L11=0,"",RES_hhdet_in_tes!L11/RES_hhdet_in_fec!L11)</f>
        <v>0.62068463611641445</v>
      </c>
      <c r="M11" s="111">
        <f>IF(RES_hhdet_in_tes!M11=0,"",RES_hhdet_in_tes!M11/RES_hhdet_in_fec!M11)</f>
        <v>0.63652807917894016</v>
      </c>
      <c r="N11" s="111">
        <f>IF(RES_hhdet_in_tes!N11=0,"",RES_hhdet_in_tes!N11/RES_hhdet_in_fec!N11)</f>
        <v>0.66264421538462892</v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0.78880677966007806</v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>
        <f>IF(RES_hhdet_in_tes!Y11=0,"",RES_hhdet_in_tes!Y11/RES_hhdet_in_fec!Y11)</f>
        <v>0.90993971224798442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0.64553977895112513</v>
      </c>
      <c r="D15" s="112">
        <f>IF(RES_hhdet_in_tes!D15=0,"",RES_hhdet_in_tes!D15/RES_hhdet_in_fec!D15)</f>
        <v>0.64706041829723049</v>
      </c>
      <c r="E15" s="112">
        <f>IF(RES_hhdet_in_tes!E15=0,"",RES_hhdet_in_tes!E15/RES_hhdet_in_fec!E15)</f>
        <v>0.64872514176635154</v>
      </c>
      <c r="F15" s="112">
        <f>IF(RES_hhdet_in_tes!F15=0,"",RES_hhdet_in_tes!F15/RES_hhdet_in_fec!F15)</f>
        <v>0.65040995092002141</v>
      </c>
      <c r="G15" s="112">
        <f>IF(RES_hhdet_in_tes!G15=0,"",RES_hhdet_in_tes!G15/RES_hhdet_in_fec!G15)</f>
        <v>0.65222857736417117</v>
      </c>
      <c r="H15" s="112">
        <f>IF(RES_hhdet_in_tes!H15=0,"",RES_hhdet_in_tes!H15/RES_hhdet_in_fec!H15)</f>
        <v>0.65416818324126114</v>
      </c>
      <c r="I15" s="112">
        <f>IF(RES_hhdet_in_tes!I15=0,"",RES_hhdet_in_tes!I15/RES_hhdet_in_fec!I15)</f>
        <v>0.65625826460141545</v>
      </c>
      <c r="J15" s="112">
        <f>IF(RES_hhdet_in_tes!J15=0,"",RES_hhdet_in_tes!J15/RES_hhdet_in_fec!J15)</f>
        <v>0.65861709166898275</v>
      </c>
      <c r="K15" s="112">
        <f>IF(RES_hhdet_in_tes!K15=0,"",RES_hhdet_in_tes!K15/RES_hhdet_in_fec!K15)</f>
        <v>0.66134914608391504</v>
      </c>
      <c r="L15" s="112">
        <f>IF(RES_hhdet_in_tes!L15=0,"",RES_hhdet_in_tes!L15/RES_hhdet_in_fec!L15)</f>
        <v>0.66449035054292405</v>
      </c>
      <c r="M15" s="112">
        <f>IF(RES_hhdet_in_tes!M15=0,"",RES_hhdet_in_tes!M15/RES_hhdet_in_fec!M15)</f>
        <v>0.67046215856021374</v>
      </c>
      <c r="N15" s="112">
        <f>IF(RES_hhdet_in_tes!N15=0,"",RES_hhdet_in_tes!N15/RES_hhdet_in_fec!N15)</f>
        <v>0.68030913214764588</v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>
        <f>IF(RES_hhdet_in_tes!Q15=0,"",RES_hhdet_in_tes!Q15/RES_hhdet_in_fec!Q15)</f>
        <v>0.73358253629106263</v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>
        <f>IF(RES_hhdet_in_tes!Y15=0,"",RES_hhdet_in_tes!Y15/RES_hhdet_in_fec!Y15)</f>
        <v>0.82986779165494351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0.63907116446046497</v>
      </c>
      <c r="D19" s="124">
        <f>IF(RES_hhdet_in_tes!D19=0,"",RES_hhdet_in_tes!D19/RES_hhdet_in_fec!D19)</f>
        <v>0.6521844447963524</v>
      </c>
      <c r="E19" s="124">
        <f>IF(RES_hhdet_in_tes!E19=0,"",RES_hhdet_in_tes!E19/RES_hhdet_in_fec!E19)</f>
        <v>0.64360436798855014</v>
      </c>
      <c r="F19" s="124">
        <f>IF(RES_hhdet_in_tes!F19=0,"",RES_hhdet_in_tes!F19/RES_hhdet_in_fec!F19)</f>
        <v>0.62971574729575253</v>
      </c>
      <c r="G19" s="124">
        <f>IF(RES_hhdet_in_tes!G19=0,"",RES_hhdet_in_tes!G19/RES_hhdet_in_fec!G19)</f>
        <v>0.63475258881617957</v>
      </c>
      <c r="H19" s="124">
        <f>IF(RES_hhdet_in_tes!H19=0,"",RES_hhdet_in_tes!H19/RES_hhdet_in_fec!H19)</f>
        <v>0.65236131726356883</v>
      </c>
      <c r="I19" s="124">
        <f>IF(RES_hhdet_in_tes!I19=0,"",RES_hhdet_in_tes!I19/RES_hhdet_in_fec!I19)</f>
        <v>0.69217005591172776</v>
      </c>
      <c r="J19" s="124">
        <f>IF(RES_hhdet_in_tes!J19=0,"",RES_hhdet_in_tes!J19/RES_hhdet_in_fec!J19)</f>
        <v>0.7139789984771765</v>
      </c>
      <c r="K19" s="124">
        <f>IF(RES_hhdet_in_tes!K19=0,"",RES_hhdet_in_tes!K19/RES_hhdet_in_fec!K19)</f>
        <v>0.66755475630099392</v>
      </c>
      <c r="L19" s="124">
        <f>IF(RES_hhdet_in_tes!L19=0,"",RES_hhdet_in_tes!L19/RES_hhdet_in_fec!L19)</f>
        <v>0.61227446236177763</v>
      </c>
      <c r="M19" s="124">
        <f>IF(RES_hhdet_in_tes!M19=0,"",RES_hhdet_in_tes!M19/RES_hhdet_in_fec!M19)</f>
        <v>0.65331989567867899</v>
      </c>
      <c r="N19" s="124">
        <f>IF(RES_hhdet_in_tes!N19=0,"",RES_hhdet_in_tes!N19/RES_hhdet_in_fec!N19)</f>
        <v>0.64765282025494741</v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>
        <f>IF(RES_hhdet_in_tes!Q19=0,"",RES_hhdet_in_tes!Q19/RES_hhdet_in_fec!Q19)</f>
        <v>0.71948752214233225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>
        <f>IF(RES_hhdet_in_tes!Y19=0,"",RES_hhdet_in_tes!Y19/RES_hhdet_in_fec!Y19)</f>
        <v>0.64485595150245834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>
        <f>IF(RES_hhdet_in_tes!J20=0,"",RES_hhdet_in_tes!J20/RES_hhdet_in_fec!J20)</f>
        <v>0.58118778816560779</v>
      </c>
      <c r="K20" s="111">
        <f>IF(RES_hhdet_in_tes!K20=0,"",RES_hhdet_in_tes!K20/RES_hhdet_in_fec!K20)</f>
        <v>0.58147732824441578</v>
      </c>
      <c r="L20" s="111">
        <f>IF(RES_hhdet_in_tes!L20=0,"",RES_hhdet_in_tes!L20/RES_hhdet_in_fec!L20)</f>
        <v>0.58176693774584365</v>
      </c>
      <c r="M20" s="111">
        <f>IF(RES_hhdet_in_tes!M20=0,"",RES_hhdet_in_tes!M20/RES_hhdet_in_fec!M20)</f>
        <v>0.5819868796330766</v>
      </c>
      <c r="N20" s="111">
        <f>IF(RES_hhdet_in_tes!N20=0,"",RES_hhdet_in_tes!N20/RES_hhdet_in_fec!N20)</f>
        <v>0.58210981680233198</v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0.5885532076269534</v>
      </c>
      <c r="D21" s="111">
        <f>IF(RES_hhdet_in_tes!D21=0,"",RES_hhdet_in_tes!D21/RES_hhdet_in_fec!D21)</f>
        <v>0.58894811544936454</v>
      </c>
      <c r="E21" s="111">
        <f>IF(RES_hhdet_in_tes!E21=0,"",RES_hhdet_in_tes!E21/RES_hhdet_in_fec!E21)</f>
        <v>0.5893430588445201</v>
      </c>
      <c r="F21" s="111">
        <f>IF(RES_hhdet_in_tes!F21=0,"",RES_hhdet_in_tes!F21/RES_hhdet_in_fec!F21)</f>
        <v>0.58973800709050417</v>
      </c>
      <c r="G21" s="111">
        <f>IF(RES_hhdet_in_tes!G21=0,"",RES_hhdet_in_tes!G21/RES_hhdet_in_fec!G21)</f>
        <v>0.5901329880968933</v>
      </c>
      <c r="H21" s="111">
        <f>IF(RES_hhdet_in_tes!H21=0,"",RES_hhdet_in_tes!H21/RES_hhdet_in_fec!H21)</f>
        <v>0.59052799844791082</v>
      </c>
      <c r="I21" s="111">
        <f>IF(RES_hhdet_in_tes!I21=0,"",RES_hhdet_in_tes!I21/RES_hhdet_in_fec!I21)</f>
        <v>0.59092304502047666</v>
      </c>
      <c r="J21" s="111">
        <f>IF(RES_hhdet_in_tes!J21=0,"",RES_hhdet_in_tes!J21/RES_hhdet_in_fec!J21)</f>
        <v>0.59131815598690707</v>
      </c>
      <c r="K21" s="111">
        <f>IF(RES_hhdet_in_tes!K21=0,"",RES_hhdet_in_tes!K21/RES_hhdet_in_fec!K21)</f>
        <v>0.59171335530107994</v>
      </c>
      <c r="L21" s="111">
        <f>IF(RES_hhdet_in_tes!L21=0,"",RES_hhdet_in_tes!L21/RES_hhdet_in_fec!L21)</f>
        <v>0.59210864937163976</v>
      </c>
      <c r="M21" s="111">
        <f>IF(RES_hhdet_in_tes!M21=0,"",RES_hhdet_in_tes!M21/RES_hhdet_in_fec!M21)</f>
        <v>0.59240885265731358</v>
      </c>
      <c r="N21" s="111">
        <f>IF(RES_hhdet_in_tes!N21=0,"",RES_hhdet_in_tes!N21/RES_hhdet_in_fec!N21)</f>
        <v>0.59257665217293198</v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0.59409580020610819</v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>
        <f>IF(RES_hhdet_in_tes!Y21=0,"",RES_hhdet_in_tes!Y21/RES_hhdet_in_fec!Y21)</f>
        <v>0.61503394591102856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0.75249001577798369</v>
      </c>
      <c r="D22" s="45">
        <f>IF(RES_hhdet_in_tes!D22=0,"",RES_hhdet_in_tes!D22/RES_hhdet_in_fec!D22)</f>
        <v>0.75376124544770495</v>
      </c>
      <c r="E22" s="45">
        <f>IF(RES_hhdet_in_tes!E22=0,"",RES_hhdet_in_tes!E22/RES_hhdet_in_fec!E22)</f>
        <v>0.7550924138904278</v>
      </c>
      <c r="F22" s="45">
        <f>IF(RES_hhdet_in_tes!F22=0,"",RES_hhdet_in_tes!F22/RES_hhdet_in_fec!F22)</f>
        <v>0.75643175580219646</v>
      </c>
      <c r="G22" s="45">
        <f>IF(RES_hhdet_in_tes!G22=0,"",RES_hhdet_in_tes!G22/RES_hhdet_in_fec!G22)</f>
        <v>0.75782629779835831</v>
      </c>
      <c r="H22" s="45">
        <f>IF(RES_hhdet_in_tes!H22=0,"",RES_hhdet_in_tes!H22/RES_hhdet_in_fec!H22)</f>
        <v>0.7592702844198771</v>
      </c>
      <c r="I22" s="45">
        <f>IF(RES_hhdet_in_tes!I22=0,"",RES_hhdet_in_tes!I22/RES_hhdet_in_fec!I22)</f>
        <v>0.76077530302614882</v>
      </c>
      <c r="J22" s="45">
        <f>IF(RES_hhdet_in_tes!J22=0,"",RES_hhdet_in_tes!J22/RES_hhdet_in_fec!J22)</f>
        <v>0.76238882293864785</v>
      </c>
      <c r="K22" s="45">
        <f>IF(RES_hhdet_in_tes!K22=0,"",RES_hhdet_in_tes!K22/RES_hhdet_in_fec!K22)</f>
        <v>0.76415120556654414</v>
      </c>
      <c r="L22" s="45">
        <f>IF(RES_hhdet_in_tes!L22=0,"",RES_hhdet_in_tes!L22/RES_hhdet_in_fec!L22)</f>
        <v>0.76607324924152431</v>
      </c>
      <c r="M22" s="45">
        <f>IF(RES_hhdet_in_tes!M22=0,"",RES_hhdet_in_tes!M22/RES_hhdet_in_fec!M22)</f>
        <v>0.76882134696802751</v>
      </c>
      <c r="N22" s="45">
        <f>IF(RES_hhdet_in_tes!N22=0,"",RES_hhdet_in_tes!N22/RES_hhdet_in_fec!N22)</f>
        <v>0.7725852145007337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0.79367968863573424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>
        <f>IF(RES_hhdet_in_tes!Y22=0,"",RES_hhdet_in_tes!Y22/RES_hhdet_in_fec!Y22)</f>
        <v>0.89051166160525419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0.55894338167780711</v>
      </c>
      <c r="D24" s="119">
        <f>IF(RES_hhdet_in_tes!D24=0,"",RES_hhdet_in_tes!D24/RES_hhdet_in_fec!D24)</f>
        <v>0.56565097030122657</v>
      </c>
      <c r="E24" s="119">
        <f>IF(RES_hhdet_in_tes!E24=0,"",RES_hhdet_in_tes!E24/RES_hhdet_in_fec!E24)</f>
        <v>0.56951905102451816</v>
      </c>
      <c r="F24" s="119">
        <f>IF(RES_hhdet_in_tes!F24=0,"",RES_hhdet_in_tes!F24/RES_hhdet_in_fec!F24)</f>
        <v>0.57221331815277254</v>
      </c>
      <c r="G24" s="119">
        <f>IF(RES_hhdet_in_tes!G24=0,"",RES_hhdet_in_tes!G24/RES_hhdet_in_fec!G24)</f>
        <v>0.57616588897910737</v>
      </c>
      <c r="H24" s="119">
        <f>IF(RES_hhdet_in_tes!H24=0,"",RES_hhdet_in_tes!H24/RES_hhdet_in_fec!H24)</f>
        <v>0.58250877877880913</v>
      </c>
      <c r="I24" s="119">
        <f>IF(RES_hhdet_in_tes!I24=0,"",RES_hhdet_in_tes!I24/RES_hhdet_in_fec!I24)</f>
        <v>0.5905167291099217</v>
      </c>
      <c r="J24" s="119">
        <f>IF(RES_hhdet_in_tes!J24=0,"",RES_hhdet_in_tes!J24/RES_hhdet_in_fec!J24)</f>
        <v>0.59965779787525864</v>
      </c>
      <c r="K24" s="119" t="str">
        <f>IF(RES_hhdet_in_tes!K24=0,"",RES_hhdet_in_tes!K24/RES_hhdet_in_fec!K24)</f>
        <v/>
      </c>
      <c r="L24" s="119">
        <f>IF(RES_hhdet_in_tes!L24=0,"",RES_hhdet_in_tes!L24/RES_hhdet_in_fec!L24)</f>
        <v>0.60691335908123567</v>
      </c>
      <c r="M24" s="119">
        <f>IF(RES_hhdet_in_tes!M24=0,"",RES_hhdet_in_tes!M24/RES_hhdet_in_fec!M24)</f>
        <v>0.62024937321369245</v>
      </c>
      <c r="N24" s="119">
        <f>IF(RES_hhdet_in_tes!N24=0,"",RES_hhdet_in_tes!N24/RES_hhdet_in_fec!N24)</f>
        <v>0.63913754949515933</v>
      </c>
      <c r="O24" s="119">
        <f>IF(RES_hhdet_in_tes!O24=0,"",RES_hhdet_in_tes!O24/RES_hhdet_in_fec!O24)</f>
        <v>0.66708252736525686</v>
      </c>
      <c r="P24" s="119">
        <f>IF(RES_hhdet_in_tes!P24=0,"",RES_hhdet_in_tes!P24/RES_hhdet_in_fec!P24)</f>
        <v>0.69787318588108438</v>
      </c>
      <c r="Q24" s="119">
        <f>IF(RES_hhdet_in_tes!Q24=0,"",RES_hhdet_in_tes!Q24/RES_hhdet_in_fec!Q24)</f>
        <v>0.72565812616483938</v>
      </c>
      <c r="R24" s="119">
        <f>IF(RES_hhdet_in_tes!R24=0,"",RES_hhdet_in_tes!R24/RES_hhdet_in_fec!R24)</f>
        <v>0.73581263298628041</v>
      </c>
      <c r="S24" s="119">
        <f>IF(RES_hhdet_in_tes!S24=0,"",RES_hhdet_in_tes!S24/RES_hhdet_in_fec!S24)</f>
        <v>0.74052321262366705</v>
      </c>
      <c r="T24" s="119">
        <f>IF(RES_hhdet_in_tes!T24=0,"",RES_hhdet_in_tes!T24/RES_hhdet_in_fec!T24)</f>
        <v>0.7424907610654895</v>
      </c>
      <c r="U24" s="119">
        <f>IF(RES_hhdet_in_tes!U24=0,"",RES_hhdet_in_tes!U24/RES_hhdet_in_fec!U24)</f>
        <v>0.74982641290444718</v>
      </c>
      <c r="V24" s="119">
        <f>IF(RES_hhdet_in_tes!V24=0,"",RES_hhdet_in_tes!V24/RES_hhdet_in_fec!V24)</f>
        <v>0.75152627495304514</v>
      </c>
      <c r="W24" s="119">
        <f>IF(RES_hhdet_in_tes!W24=0,"",RES_hhdet_in_tes!W24/RES_hhdet_in_fec!W24)</f>
        <v>0.76073839249123898</v>
      </c>
      <c r="X24" s="119">
        <f>IF(RES_hhdet_in_tes!X24=0,"",RES_hhdet_in_tes!X24/RES_hhdet_in_fec!X24)</f>
        <v>0.76603431651807385</v>
      </c>
      <c r="Y24" s="119">
        <f>IF(RES_hhdet_in_tes!Y24=0,"",RES_hhdet_in_tes!Y24/RES_hhdet_in_fec!Y24)</f>
        <v>0.7598621199672545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0.54365932048944909</v>
      </c>
      <c r="D25" s="124">
        <f>IF(RES_hhdet_in_tes!D25=0,"",RES_hhdet_in_tes!D25/RES_hhdet_in_fec!D25)</f>
        <v>0.54831424935800832</v>
      </c>
      <c r="E25" s="124">
        <f>IF(RES_hhdet_in_tes!E25=0,"",RES_hhdet_in_tes!E25/RES_hhdet_in_fec!E25)</f>
        <v>0.55330155741801412</v>
      </c>
      <c r="F25" s="124">
        <f>IF(RES_hhdet_in_tes!F25=0,"",RES_hhdet_in_tes!F25/RES_hhdet_in_fec!F25)</f>
        <v>0.55821984973649508</v>
      </c>
      <c r="G25" s="124">
        <f>IF(RES_hhdet_in_tes!G25=0,"",RES_hhdet_in_tes!G25/RES_hhdet_in_fec!G25)</f>
        <v>0.563430180026114</v>
      </c>
      <c r="H25" s="124">
        <f>IF(RES_hhdet_in_tes!H25=0,"",RES_hhdet_in_tes!H25/RES_hhdet_in_fec!H25)</f>
        <v>0.56880750664470414</v>
      </c>
      <c r="I25" s="124">
        <f>IF(RES_hhdet_in_tes!I25=0,"",RES_hhdet_in_tes!I25/RES_hhdet_in_fec!I25)</f>
        <v>0.57442658386653367</v>
      </c>
      <c r="J25" s="124">
        <f>IF(RES_hhdet_in_tes!J25=0,"",RES_hhdet_in_tes!J25/RES_hhdet_in_fec!J25)</f>
        <v>0.58061058162732915</v>
      </c>
      <c r="K25" s="124" t="str">
        <f>IF(RES_hhdet_in_tes!K25=0,"",RES_hhdet_in_tes!K25/RES_hhdet_in_fec!K25)</f>
        <v/>
      </c>
      <c r="L25" s="124">
        <f>IF(RES_hhdet_in_tes!L25=0,"",RES_hhdet_in_tes!L25/RES_hhdet_in_fec!L25)</f>
        <v>0.5949943164151319</v>
      </c>
      <c r="M25" s="124">
        <f>IF(RES_hhdet_in_tes!M25=0,"",RES_hhdet_in_tes!M25/RES_hhdet_in_fec!M25)</f>
        <v>0.60890125238261694</v>
      </c>
      <c r="N25" s="124">
        <f>IF(RES_hhdet_in_tes!N25=0,"",RES_hhdet_in_tes!N25/RES_hhdet_in_fec!N25)</f>
        <v>0.63059154072820278</v>
      </c>
      <c r="O25" s="124">
        <f>IF(RES_hhdet_in_tes!O25=0,"",RES_hhdet_in_tes!O25/RES_hhdet_in_fec!O25)</f>
        <v>0.66092096092110919</v>
      </c>
      <c r="P25" s="124">
        <f>IF(RES_hhdet_in_tes!P25=0,"",RES_hhdet_in_tes!P25/RES_hhdet_in_fec!P25)</f>
        <v>0.69583479668755632</v>
      </c>
      <c r="Q25" s="124">
        <f>IF(RES_hhdet_in_tes!Q25=0,"",RES_hhdet_in_tes!Q25/RES_hhdet_in_fec!Q25)</f>
        <v>0.72368098479342191</v>
      </c>
      <c r="R25" s="124">
        <f>IF(RES_hhdet_in_tes!R25=0,"",RES_hhdet_in_tes!R25/RES_hhdet_in_fec!R25)</f>
        <v>0.7341871564839868</v>
      </c>
      <c r="S25" s="124">
        <f>IF(RES_hhdet_in_tes!S25=0,"",RES_hhdet_in_tes!S25/RES_hhdet_in_fec!S25)</f>
        <v>0.73898937639130213</v>
      </c>
      <c r="T25" s="124">
        <f>IF(RES_hhdet_in_tes!T25=0,"",RES_hhdet_in_tes!T25/RES_hhdet_in_fec!T25)</f>
        <v>0.74050722854108297</v>
      </c>
      <c r="U25" s="124">
        <f>IF(RES_hhdet_in_tes!U25=0,"",RES_hhdet_in_tes!U25/RES_hhdet_in_fec!U25)</f>
        <v>0.74101750477824579</v>
      </c>
      <c r="V25" s="124">
        <f>IF(RES_hhdet_in_tes!V25=0,"",RES_hhdet_in_tes!V25/RES_hhdet_in_fec!V25)</f>
        <v>0.74273295697865294</v>
      </c>
      <c r="W25" s="124">
        <f>IF(RES_hhdet_in_tes!W25=0,"",RES_hhdet_in_tes!W25/RES_hhdet_in_fec!W25)</f>
        <v>0.74535157541520591</v>
      </c>
      <c r="X25" s="124">
        <f>IF(RES_hhdet_in_tes!X25=0,"",RES_hhdet_in_tes!X25/RES_hhdet_in_fec!X25)</f>
        <v>0.74749543037251986</v>
      </c>
      <c r="Y25" s="124">
        <f>IF(RES_hhdet_in_tes!Y25=0,"",RES_hhdet_in_tes!Y25/RES_hhdet_in_fec!Y25)</f>
        <v>0.74938772985718127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0.53809396895868766</v>
      </c>
      <c r="D26" s="111">
        <f>IF(RES_hhdet_in_tes!D26=0,"",RES_hhdet_in_tes!D26/RES_hhdet_in_fec!D26)</f>
        <v>0.54293099672291167</v>
      </c>
      <c r="E26" s="111">
        <f>IF(RES_hhdet_in_tes!E26=0,"",RES_hhdet_in_tes!E26/RES_hhdet_in_fec!E26)</f>
        <v>0.54802552539407567</v>
      </c>
      <c r="F26" s="111">
        <f>IF(RES_hhdet_in_tes!F26=0,"",RES_hhdet_in_tes!F26/RES_hhdet_in_fec!F26)</f>
        <v>0.55309222005294723</v>
      </c>
      <c r="G26" s="111">
        <f>IF(RES_hhdet_in_tes!G26=0,"",RES_hhdet_in_tes!G26/RES_hhdet_in_fec!G26)</f>
        <v>0.55838551934016045</v>
      </c>
      <c r="H26" s="111">
        <f>IF(RES_hhdet_in_tes!H26=0,"",RES_hhdet_in_tes!H26/RES_hhdet_in_fec!H26)</f>
        <v>0.5638709202280473</v>
      </c>
      <c r="I26" s="111">
        <f>IF(RES_hhdet_in_tes!I26=0,"",RES_hhdet_in_tes!I26/RES_hhdet_in_fec!I26)</f>
        <v>0.56960764051418566</v>
      </c>
      <c r="J26" s="111">
        <f>IF(RES_hhdet_in_tes!J26=0,"",RES_hhdet_in_tes!J26/RES_hhdet_in_fec!J26)</f>
        <v>0.57584607184191716</v>
      </c>
      <c r="K26" s="111" t="str">
        <f>IF(RES_hhdet_in_tes!K26=0,"",RES_hhdet_in_tes!K26/RES_hhdet_in_fec!K26)</f>
        <v/>
      </c>
      <c r="L26" s="111">
        <f>IF(RES_hhdet_in_tes!L26=0,"",RES_hhdet_in_tes!L26/RES_hhdet_in_fec!L26)</f>
        <v>0.59049972815831353</v>
      </c>
      <c r="M26" s="111">
        <f>IF(RES_hhdet_in_tes!M26=0,"",RES_hhdet_in_tes!M26/RES_hhdet_in_fec!M26)</f>
        <v>0.60444165943939721</v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0.65678958938491394</v>
      </c>
      <c r="P26" s="111">
        <f>IF(RES_hhdet_in_tes!P26=0,"",RES_hhdet_in_tes!P26/RES_hhdet_in_fec!P26)</f>
        <v>0.69197347930236996</v>
      </c>
      <c r="Q26" s="111">
        <f>IF(RES_hhdet_in_tes!Q26=0,"",RES_hhdet_in_tes!Q26/RES_hhdet_in_fec!Q26)</f>
        <v>0.72006823254350083</v>
      </c>
      <c r="R26" s="111">
        <f>IF(RES_hhdet_in_tes!R26=0,"",RES_hhdet_in_tes!R26/RES_hhdet_in_fec!R26)</f>
        <v>0.73069769540248652</v>
      </c>
      <c r="S26" s="111">
        <f>IF(RES_hhdet_in_tes!S26=0,"",RES_hhdet_in_tes!S26/RES_hhdet_in_fec!S26)</f>
        <v>0.73558317306050514</v>
      </c>
      <c r="T26" s="111">
        <f>IF(RES_hhdet_in_tes!T26=0,"",RES_hhdet_in_tes!T26/RES_hhdet_in_fec!T26)</f>
        <v>0.73713238314447871</v>
      </c>
      <c r="U26" s="111">
        <f>IF(RES_hhdet_in_tes!U26=0,"",RES_hhdet_in_tes!U26/RES_hhdet_in_fec!U26)</f>
        <v>0.73765281350043876</v>
      </c>
      <c r="V26" s="111">
        <f>IF(RES_hhdet_in_tes!V26=0,"",RES_hhdet_in_tes!V26/RES_hhdet_in_fec!V26)</f>
        <v>0.73937980430461026</v>
      </c>
      <c r="W26" s="111">
        <f>IF(RES_hhdet_in_tes!W26=0,"",RES_hhdet_in_tes!W26/RES_hhdet_in_fec!W26)</f>
        <v>0.74203885819257098</v>
      </c>
      <c r="X26" s="111">
        <f>IF(RES_hhdet_in_tes!X26=0,"",RES_hhdet_in_tes!X26/RES_hhdet_in_fec!X26)</f>
        <v>0.7441931104925652</v>
      </c>
      <c r="Y26" s="111">
        <f>IF(RES_hhdet_in_tes!Y26=0,"",RES_hhdet_in_tes!Y26/RES_hhdet_in_fec!Y26)</f>
        <v>0.74605274043573522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 t="str">
        <f>IF(RES_hhdet_in_tes!K27=0,"",RES_hhdet_in_tes!K27/RES_hhdet_in_fec!K27)</f>
        <v/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>
        <f>IF(RES_hhdet_in_tes!M28=0,"",RES_hhdet_in_tes!M28/RES_hhdet_in_fec!M28)</f>
        <v>4.0362518657729458</v>
      </c>
      <c r="N28" s="124">
        <f>IF(RES_hhdet_in_tes!N28=0,"",RES_hhdet_in_tes!N28/RES_hhdet_in_fec!N28)</f>
        <v>4.225104717071595</v>
      </c>
      <c r="O28" s="124">
        <f>IF(RES_hhdet_in_tes!O28=0,"",RES_hhdet_in_tes!O28/RES_hhdet_in_fec!O28)</f>
        <v>4.439591478145485</v>
      </c>
      <c r="P28" s="124">
        <f>IF(RES_hhdet_in_tes!P28=0,"",RES_hhdet_in_tes!P28/RES_hhdet_in_fec!P28)</f>
        <v>4.6588382967267101</v>
      </c>
      <c r="Q28" s="124">
        <f>IF(RES_hhdet_in_tes!Q28=0,"",RES_hhdet_in_tes!Q28/RES_hhdet_in_fec!Q28)</f>
        <v>4.8271068684522369</v>
      </c>
      <c r="R28" s="124">
        <f>IF(RES_hhdet_in_tes!R28=0,"",RES_hhdet_in_tes!R28/RES_hhdet_in_fec!R28)</f>
        <v>4.8635669860491753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>
        <f>IF(RES_hhdet_in_tes!U28=0,"",RES_hhdet_in_tes!U28/RES_hhdet_in_fec!U28)</f>
        <v>4.8771207471860345</v>
      </c>
      <c r="V28" s="124">
        <f>IF(RES_hhdet_in_tes!V28=0,"",RES_hhdet_in_tes!V28/RES_hhdet_in_fec!V28)</f>
        <v>4.8914123955007032</v>
      </c>
      <c r="W28" s="124">
        <f>IF(RES_hhdet_in_tes!W28=0,"",RES_hhdet_in_tes!W28/RES_hhdet_in_fec!W28)</f>
        <v>4.93832035661024</v>
      </c>
      <c r="X28" s="124">
        <f>IF(RES_hhdet_in_tes!X28=0,"",RES_hhdet_in_tes!X28/RES_hhdet_in_fec!X28)</f>
        <v>4.9919920033523928</v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>
        <f>IF(RES_hhdet_in_tes!M29=0,"",RES_hhdet_in_tes!M29/RES_hhdet_in_fec!M29)</f>
        <v>4.0362518657729458</v>
      </c>
      <c r="N29" s="111">
        <f>IF(RES_hhdet_in_tes!N29=0,"",RES_hhdet_in_tes!N29/RES_hhdet_in_fec!N29)</f>
        <v>4.225104717071595</v>
      </c>
      <c r="O29" s="111">
        <f>IF(RES_hhdet_in_tes!O29=0,"",RES_hhdet_in_tes!O29/RES_hhdet_in_fec!O29)</f>
        <v>4.439591478145485</v>
      </c>
      <c r="P29" s="111">
        <f>IF(RES_hhdet_in_tes!P29=0,"",RES_hhdet_in_tes!P29/RES_hhdet_in_fec!P29)</f>
        <v>4.6588382967267101</v>
      </c>
      <c r="Q29" s="111">
        <f>IF(RES_hhdet_in_tes!Q29=0,"",RES_hhdet_in_tes!Q29/RES_hhdet_in_fec!Q29)</f>
        <v>4.8271068684522369</v>
      </c>
      <c r="R29" s="111">
        <f>IF(RES_hhdet_in_tes!R29=0,"",RES_hhdet_in_tes!R29/RES_hhdet_in_fec!R29)</f>
        <v>4.8635669860491753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>
        <f>IF(RES_hhdet_in_tes!U29=0,"",RES_hhdet_in_tes!U29/RES_hhdet_in_fec!U29)</f>
        <v>4.8771207471860345</v>
      </c>
      <c r="V29" s="111">
        <f>IF(RES_hhdet_in_tes!V29=0,"",RES_hhdet_in_tes!V29/RES_hhdet_in_fec!V29)</f>
        <v>4.8914123955007032</v>
      </c>
      <c r="W29" s="111">
        <f>IF(RES_hhdet_in_tes!W29=0,"",RES_hhdet_in_tes!W29/RES_hhdet_in_fec!W29)</f>
        <v>4.93832035661024</v>
      </c>
      <c r="X29" s="111">
        <f>IF(RES_hhdet_in_tes!X29=0,"",RES_hhdet_in_tes!X29/RES_hhdet_in_fec!X29)</f>
        <v>4.9919920033523928</v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0.64000997678173532</v>
      </c>
      <c r="D30" s="124">
        <f>IF(RES_hhdet_in_tes!D30=0,"",RES_hhdet_in_tes!D30/RES_hhdet_in_fec!D30)</f>
        <v>0.64565449625178173</v>
      </c>
      <c r="E30" s="124">
        <f>IF(RES_hhdet_in_tes!E30=0,"",RES_hhdet_in_tes!E30/RES_hhdet_in_fec!E30)</f>
        <v>0.64575797544285418</v>
      </c>
      <c r="F30" s="124">
        <f>IF(RES_hhdet_in_tes!F30=0,"",RES_hhdet_in_tes!F30/RES_hhdet_in_fec!F30)</f>
        <v>0.64745643373628081</v>
      </c>
      <c r="G30" s="124">
        <f>IF(RES_hhdet_in_tes!G30=0,"",RES_hhdet_in_tes!G30/RES_hhdet_in_fec!G30)</f>
        <v>0.64936605114436452</v>
      </c>
      <c r="H30" s="124">
        <f>IF(RES_hhdet_in_tes!H30=0,"",RES_hhdet_in_tes!H30/RES_hhdet_in_fec!H30)</f>
        <v>0.65251540428931865</v>
      </c>
      <c r="I30" s="124">
        <f>IF(RES_hhdet_in_tes!I30=0,"",RES_hhdet_in_tes!I30/RES_hhdet_in_fec!I30)</f>
        <v>0.65625826460141545</v>
      </c>
      <c r="J30" s="124">
        <f>IF(RES_hhdet_in_tes!J30=0,"",RES_hhdet_in_tes!J30/RES_hhdet_in_fec!J30)</f>
        <v>0.65861709166898275</v>
      </c>
      <c r="K30" s="124" t="str">
        <f>IF(RES_hhdet_in_tes!K30=0,"",RES_hhdet_in_tes!K30/RES_hhdet_in_fec!K30)</f>
        <v/>
      </c>
      <c r="L30" s="124">
        <f>IF(RES_hhdet_in_tes!L30=0,"",RES_hhdet_in_tes!L30/RES_hhdet_in_fec!L30)</f>
        <v>0.6628288264217802</v>
      </c>
      <c r="M30" s="124">
        <f>IF(RES_hhdet_in_tes!M30=0,"",RES_hhdet_in_tes!M30/RES_hhdet_in_fec!M30)</f>
        <v>0.67046215856021374</v>
      </c>
      <c r="N30" s="124">
        <f>IF(RES_hhdet_in_tes!N30=0,"",RES_hhdet_in_tes!N30/RES_hhdet_in_fec!N30)</f>
        <v>0.67957323089660082</v>
      </c>
      <c r="O30" s="124">
        <f>IF(RES_hhdet_in_tes!O30=0,"",RES_hhdet_in_tes!O30/RES_hhdet_in_fec!O30)</f>
        <v>0.69553494905739643</v>
      </c>
      <c r="P30" s="124">
        <f>IF(RES_hhdet_in_tes!P30=0,"",RES_hhdet_in_tes!P30/RES_hhdet_in_fec!P30)</f>
        <v>0.71575954869477731</v>
      </c>
      <c r="Q30" s="124">
        <f>IF(RES_hhdet_in_tes!Q30=0,"",RES_hhdet_in_tes!Q30/RES_hhdet_in_fec!Q30)</f>
        <v>0.73358253629106274</v>
      </c>
      <c r="R30" s="124">
        <f>IF(RES_hhdet_in_tes!R30=0,"",RES_hhdet_in_tes!R30/RES_hhdet_in_fec!R30)</f>
        <v>0.74629589436911337</v>
      </c>
      <c r="S30" s="124">
        <f>IF(RES_hhdet_in_tes!S30=0,"",RES_hhdet_in_tes!S30/RES_hhdet_in_fec!S30)</f>
        <v>0.75861294696239057</v>
      </c>
      <c r="T30" s="124">
        <f>IF(RES_hhdet_in_tes!T30=0,"",RES_hhdet_in_tes!T30/RES_hhdet_in_fec!T30)</f>
        <v>0.77934471557925888</v>
      </c>
      <c r="U30" s="124">
        <f>IF(RES_hhdet_in_tes!U30=0,"",RES_hhdet_in_tes!U30/RES_hhdet_in_fec!U30)</f>
        <v>0.78689287850343048</v>
      </c>
      <c r="V30" s="124">
        <f>IF(RES_hhdet_in_tes!V30=0,"",RES_hhdet_in_tes!V30/RES_hhdet_in_fec!V30)</f>
        <v>0.79799341403122237</v>
      </c>
      <c r="W30" s="124">
        <f>IF(RES_hhdet_in_tes!W30=0,"",RES_hhdet_in_tes!W30/RES_hhdet_in_fec!W30)</f>
        <v>0.80926677149585746</v>
      </c>
      <c r="X30" s="124">
        <f>IF(RES_hhdet_in_tes!X30=0,"",RES_hhdet_in_tes!X30/RES_hhdet_in_fec!X30)</f>
        <v>0.82201867673994222</v>
      </c>
      <c r="Y30" s="124">
        <f>IF(RES_hhdet_in_tes!Y30=0,"",RES_hhdet_in_tes!Y30/RES_hhdet_in_fec!Y30)</f>
        <v>0.83606443518973228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0.57742299217192017</v>
      </c>
      <c r="D31" s="111">
        <f>IF(RES_hhdet_in_tes!D31=0,"",RES_hhdet_in_tes!D31/RES_hhdet_in_fec!D31)</f>
        <v>0.58052020817080152</v>
      </c>
      <c r="E31" s="111">
        <f>IF(RES_hhdet_in_tes!E31=0,"",RES_hhdet_in_tes!E31/RES_hhdet_in_fec!E31)</f>
        <v>0.58404795090201378</v>
      </c>
      <c r="F31" s="111">
        <f>IF(RES_hhdet_in_tes!F31=0,"",RES_hhdet_in_tes!F31/RES_hhdet_in_fec!F31)</f>
        <v>0.58763440182399862</v>
      </c>
      <c r="G31" s="111">
        <f>IF(RES_hhdet_in_tes!G31=0,"",RES_hhdet_in_tes!G31/RES_hhdet_in_fec!G31)</f>
        <v>0.59161734254328946</v>
      </c>
      <c r="H31" s="111">
        <f>IF(RES_hhdet_in_tes!H31=0,"",RES_hhdet_in_tes!H31/RES_hhdet_in_fec!H31)</f>
        <v>0.59595543289144715</v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>
        <f>IF(RES_hhdet_in_tes!L31=0,"",RES_hhdet_in_tes!L31/RES_hhdet_in_fec!L31)</f>
        <v>0.62068463611641445</v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0.66264421538462892</v>
      </c>
      <c r="O31" s="111">
        <f>IF(RES_hhdet_in_tes!O31=0,"",RES_hhdet_in_tes!O31/RES_hhdet_in_fec!O31)</f>
        <v>0.70082446455807978</v>
      </c>
      <c r="P31" s="111">
        <f>IF(RES_hhdet_in_tes!P31=0,"",RES_hhdet_in_tes!P31/RES_hhdet_in_fec!P31)</f>
        <v>0.74712213546358919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>
        <f>IF(RES_hhdet_in_tes!T31=0,"",RES_hhdet_in_tes!T31/RES_hhdet_in_fec!T31)</f>
        <v>0.8636061500929838</v>
      </c>
      <c r="U31" s="111">
        <f>IF(RES_hhdet_in_tes!U31=0,"",RES_hhdet_in_tes!U31/RES_hhdet_in_fec!U31)</f>
        <v>0.88283242634408654</v>
      </c>
      <c r="V31" s="111">
        <f>IF(RES_hhdet_in_tes!V31=0,"",RES_hhdet_in_tes!V31/RES_hhdet_in_fec!V31)</f>
        <v>0.89796782933557484</v>
      </c>
      <c r="W31" s="111">
        <f>IF(RES_hhdet_in_tes!W31=0,"",RES_hhdet_in_tes!W31/RES_hhdet_in_fec!W31)</f>
        <v>0.90727085015571329</v>
      </c>
      <c r="X31" s="111">
        <f>IF(RES_hhdet_in_tes!X31=0,"",RES_hhdet_in_tes!X31/RES_hhdet_in_fec!X31)</f>
        <v>0.90904256115934345</v>
      </c>
      <c r="Y31" s="111">
        <f>IF(RES_hhdet_in_tes!Y31=0,"",RES_hhdet_in_tes!Y31/RES_hhdet_in_fec!Y31)</f>
        <v>0.90993971224798442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0.64553977895112513</v>
      </c>
      <c r="D35" s="112">
        <f>IF(RES_hhdet_in_tes!D35=0,"",RES_hhdet_in_tes!D35/RES_hhdet_in_fec!D35)</f>
        <v>0.6470604182972306</v>
      </c>
      <c r="E35" s="112">
        <f>IF(RES_hhdet_in_tes!E35=0,"",RES_hhdet_in_tes!E35/RES_hhdet_in_fec!E35)</f>
        <v>0.64872514176635154</v>
      </c>
      <c r="F35" s="112">
        <f>IF(RES_hhdet_in_tes!F35=0,"",RES_hhdet_in_tes!F35/RES_hhdet_in_fec!F35)</f>
        <v>0.65040995092002141</v>
      </c>
      <c r="G35" s="112">
        <f>IF(RES_hhdet_in_tes!G35=0,"",RES_hhdet_in_tes!G35/RES_hhdet_in_fec!G35)</f>
        <v>0.65222857736417117</v>
      </c>
      <c r="H35" s="112">
        <f>IF(RES_hhdet_in_tes!H35=0,"",RES_hhdet_in_tes!H35/RES_hhdet_in_fec!H35)</f>
        <v>0.65416818324126114</v>
      </c>
      <c r="I35" s="112">
        <f>IF(RES_hhdet_in_tes!I35=0,"",RES_hhdet_in_tes!I35/RES_hhdet_in_fec!I35)</f>
        <v>0.65625826460141545</v>
      </c>
      <c r="J35" s="112">
        <f>IF(RES_hhdet_in_tes!J35=0,"",RES_hhdet_in_tes!J35/RES_hhdet_in_fec!J35)</f>
        <v>0.65861709166898275</v>
      </c>
      <c r="K35" s="112" t="str">
        <f>IF(RES_hhdet_in_tes!K35=0,"",RES_hhdet_in_tes!K35/RES_hhdet_in_fec!K35)</f>
        <v/>
      </c>
      <c r="L35" s="112">
        <f>IF(RES_hhdet_in_tes!L35=0,"",RES_hhdet_in_tes!L35/RES_hhdet_in_fec!L35)</f>
        <v>0.66449035054292405</v>
      </c>
      <c r="M35" s="112">
        <f>IF(RES_hhdet_in_tes!M35=0,"",RES_hhdet_in_tes!M35/RES_hhdet_in_fec!M35)</f>
        <v>0.67046215856021374</v>
      </c>
      <c r="N35" s="112">
        <f>IF(RES_hhdet_in_tes!N35=0,"",RES_hhdet_in_tes!N35/RES_hhdet_in_fec!N35)</f>
        <v>0.68030913214764588</v>
      </c>
      <c r="O35" s="112">
        <f>IF(RES_hhdet_in_tes!O35=0,"",RES_hhdet_in_tes!O35/RES_hhdet_in_fec!O35)</f>
        <v>0.69532448684856141</v>
      </c>
      <c r="P35" s="112">
        <f>IF(RES_hhdet_in_tes!P35=0,"",RES_hhdet_in_tes!P35/RES_hhdet_in_fec!P35)</f>
        <v>0.7147963404179265</v>
      </c>
      <c r="Q35" s="112">
        <f>IF(RES_hhdet_in_tes!Q35=0,"",RES_hhdet_in_tes!Q35/RES_hhdet_in_fec!Q35)</f>
        <v>0.73358253629106274</v>
      </c>
      <c r="R35" s="112">
        <f>IF(RES_hhdet_in_tes!R35=0,"",RES_hhdet_in_tes!R35/RES_hhdet_in_fec!R35)</f>
        <v>0.74629589436911337</v>
      </c>
      <c r="S35" s="112">
        <f>IF(RES_hhdet_in_tes!S35=0,"",RES_hhdet_in_tes!S35/RES_hhdet_in_fec!S35)</f>
        <v>0.75861294696239057</v>
      </c>
      <c r="T35" s="112">
        <f>IF(RES_hhdet_in_tes!T35=0,"",RES_hhdet_in_tes!T35/RES_hhdet_in_fec!T35)</f>
        <v>0.77083441263912633</v>
      </c>
      <c r="U35" s="112">
        <f>IF(RES_hhdet_in_tes!U35=0,"",RES_hhdet_in_tes!U35/RES_hhdet_in_fec!U35)</f>
        <v>0.7830831504150626</v>
      </c>
      <c r="V35" s="112">
        <f>IF(RES_hhdet_in_tes!V35=0,"",RES_hhdet_in_tes!V35/RES_hhdet_in_fec!V35)</f>
        <v>0.79511611539672089</v>
      </c>
      <c r="W35" s="112">
        <f>IF(RES_hhdet_in_tes!W35=0,"",RES_hhdet_in_tes!W35/RES_hhdet_in_fec!W35)</f>
        <v>0.80610620434418778</v>
      </c>
      <c r="X35" s="112">
        <f>IF(RES_hhdet_in_tes!X35=0,"",RES_hhdet_in_tes!X35/RES_hhdet_in_fec!X35)</f>
        <v>0.81839918648581411</v>
      </c>
      <c r="Y35" s="112">
        <f>IF(RES_hhdet_in_tes!Y35=0,"",RES_hhdet_in_tes!Y35/RES_hhdet_in_fec!Y35)</f>
        <v>0.82986779165494351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 t="str">
        <f>IF(RES_hhdet_in_tes!X36=0,"",RES_hhdet_in_tes!X36/RES_hhdet_in_fec!X36)</f>
        <v/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 t="str">
        <f>IF(RES_hhdet_in_tes!X37=0,"",RES_hhdet_in_tes!X37/RES_hhdet_in_fec!X37)</f>
        <v/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 t="str">
        <f>IF(RES_hhdet_in_tes!X38=0,"",RES_hhdet_in_tes!X38/RES_hhdet_in_fec!X38)</f>
        <v/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0.64067906953625686</v>
      </c>
      <c r="D39" s="124">
        <f>IF(RES_hhdet_in_tes!D39=0,"",RES_hhdet_in_tes!D39/RES_hhdet_in_fec!D39)</f>
        <v>0.65308866799099252</v>
      </c>
      <c r="E39" s="124">
        <f>IF(RES_hhdet_in_tes!E39=0,"",RES_hhdet_in_tes!E39/RES_hhdet_in_fec!E39)</f>
        <v>0.64564235347182419</v>
      </c>
      <c r="F39" s="124">
        <f>IF(RES_hhdet_in_tes!F39=0,"",RES_hhdet_in_tes!F39/RES_hhdet_in_fec!F39)</f>
        <v>0.63100264976869436</v>
      </c>
      <c r="G39" s="124">
        <f>IF(RES_hhdet_in_tes!G39=0,"",RES_hhdet_in_tes!G39/RES_hhdet_in_fec!G39)</f>
        <v>0.63434528731865947</v>
      </c>
      <c r="H39" s="124">
        <f>IF(RES_hhdet_in_tes!H39=0,"",RES_hhdet_in_tes!H39/RES_hhdet_in_fec!H39)</f>
        <v>0.6510348488590848</v>
      </c>
      <c r="I39" s="124">
        <f>IF(RES_hhdet_in_tes!I39=0,"",RES_hhdet_in_tes!I39/RES_hhdet_in_fec!I39)</f>
        <v>0.6923466340762503</v>
      </c>
      <c r="J39" s="124">
        <f>IF(RES_hhdet_in_tes!J39=0,"",RES_hhdet_in_tes!J39/RES_hhdet_in_fec!J39)</f>
        <v>0.70800008783964574</v>
      </c>
      <c r="K39" s="124" t="str">
        <f>IF(RES_hhdet_in_tes!K39=0,"",RES_hhdet_in_tes!K39/RES_hhdet_in_fec!K39)</f>
        <v/>
      </c>
      <c r="L39" s="124">
        <f>IF(RES_hhdet_in_tes!L39=0,"",RES_hhdet_in_tes!L39/RES_hhdet_in_fec!L39)</f>
        <v>0.60930289314389185</v>
      </c>
      <c r="M39" s="124">
        <f>IF(RES_hhdet_in_tes!M39=0,"",RES_hhdet_in_tes!M39/RES_hhdet_in_fec!M39)</f>
        <v>0.65290549407464105</v>
      </c>
      <c r="N39" s="124">
        <f>IF(RES_hhdet_in_tes!N39=0,"",RES_hhdet_in_tes!N39/RES_hhdet_in_fec!N39)</f>
        <v>0.6483478996321197</v>
      </c>
      <c r="O39" s="124">
        <f>IF(RES_hhdet_in_tes!O39=0,"",RES_hhdet_in_tes!O39/RES_hhdet_in_fec!O39)</f>
        <v>0.6638521879202739</v>
      </c>
      <c r="P39" s="124">
        <f>IF(RES_hhdet_in_tes!P39=0,"",RES_hhdet_in_tes!P39/RES_hhdet_in_fec!P39)</f>
        <v>0.67342335083477167</v>
      </c>
      <c r="Q39" s="124">
        <f>IF(RES_hhdet_in_tes!Q39=0,"",RES_hhdet_in_tes!Q39/RES_hhdet_in_fec!Q39)</f>
        <v>0.7184581151652627</v>
      </c>
      <c r="R39" s="124">
        <f>IF(RES_hhdet_in_tes!R39=0,"",RES_hhdet_in_tes!R39/RES_hhdet_in_fec!R39)</f>
        <v>0.70995837895612268</v>
      </c>
      <c r="S39" s="124">
        <f>IF(RES_hhdet_in_tes!S39=0,"",RES_hhdet_in_tes!S39/RES_hhdet_in_fec!S39)</f>
        <v>0.70640757731867965</v>
      </c>
      <c r="T39" s="124">
        <f>IF(RES_hhdet_in_tes!T39=0,"",RES_hhdet_in_tes!T39/RES_hhdet_in_fec!T39)</f>
        <v>0.6561538645602828</v>
      </c>
      <c r="U39" s="124">
        <f>IF(RES_hhdet_in_tes!U39=0,"",RES_hhdet_in_tes!U39/RES_hhdet_in_fec!U39)</f>
        <v>0.72402494922421523</v>
      </c>
      <c r="V39" s="124">
        <f>IF(RES_hhdet_in_tes!V39=0,"",RES_hhdet_in_tes!V39/RES_hhdet_in_fec!V39)</f>
        <v>0.67848254943008313</v>
      </c>
      <c r="W39" s="124">
        <f>IF(RES_hhdet_in_tes!W39=0,"",RES_hhdet_in_tes!W39/RES_hhdet_in_fec!W39)</f>
        <v>0.70910157243002747</v>
      </c>
      <c r="X39" s="124">
        <f>IF(RES_hhdet_in_tes!X39=0,"",RES_hhdet_in_tes!X39/RES_hhdet_in_fec!X39)</f>
        <v>0.68607724629897548</v>
      </c>
      <c r="Y39" s="124">
        <f>IF(RES_hhdet_in_tes!Y39=0,"",RES_hhdet_in_tes!Y39/RES_hhdet_in_fec!Y39)</f>
        <v>0.64611581906163384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0.5885532076269534</v>
      </c>
      <c r="D40" s="111">
        <f>IF(RES_hhdet_in_tes!D40=0,"",RES_hhdet_in_tes!D40/RES_hhdet_in_fec!D40)</f>
        <v>0.58894811544936454</v>
      </c>
      <c r="E40" s="111">
        <f>IF(RES_hhdet_in_tes!E40=0,"",RES_hhdet_in_tes!E40/RES_hhdet_in_fec!E40)</f>
        <v>0.5893430588445201</v>
      </c>
      <c r="F40" s="111">
        <f>IF(RES_hhdet_in_tes!F40=0,"",RES_hhdet_in_tes!F40/RES_hhdet_in_fec!F40)</f>
        <v>0.58973800709050417</v>
      </c>
      <c r="G40" s="111">
        <f>IF(RES_hhdet_in_tes!G40=0,"",RES_hhdet_in_tes!G40/RES_hhdet_in_fec!G40)</f>
        <v>0.5901329880968933</v>
      </c>
      <c r="H40" s="111">
        <f>IF(RES_hhdet_in_tes!H40=0,"",RES_hhdet_in_tes!H40/RES_hhdet_in_fec!H40)</f>
        <v>0.59052799844791082</v>
      </c>
      <c r="I40" s="111">
        <f>IF(RES_hhdet_in_tes!I40=0,"",RES_hhdet_in_tes!I40/RES_hhdet_in_fec!I40)</f>
        <v>0.59092304502047666</v>
      </c>
      <c r="J40" s="111">
        <f>IF(RES_hhdet_in_tes!J40=0,"",RES_hhdet_in_tes!J40/RES_hhdet_in_fec!J40)</f>
        <v>0.59131815598690707</v>
      </c>
      <c r="K40" s="111" t="str">
        <f>IF(RES_hhdet_in_tes!K40=0,"",RES_hhdet_in_tes!K40/RES_hhdet_in_fec!K40)</f>
        <v/>
      </c>
      <c r="L40" s="111">
        <f>IF(RES_hhdet_in_tes!L40=0,"",RES_hhdet_in_tes!L40/RES_hhdet_in_fec!L40)</f>
        <v>0.59210864937163976</v>
      </c>
      <c r="M40" s="111">
        <f>IF(RES_hhdet_in_tes!M40=0,"",RES_hhdet_in_tes!M40/RES_hhdet_in_fec!M40)</f>
        <v>0.59240885265731369</v>
      </c>
      <c r="N40" s="111">
        <f>IF(RES_hhdet_in_tes!N40=0,"",RES_hhdet_in_tes!N40/RES_hhdet_in_fec!N40)</f>
        <v>0.59257665217293198</v>
      </c>
      <c r="O40" s="111">
        <f>IF(RES_hhdet_in_tes!O40=0,"",RES_hhdet_in_tes!O40/RES_hhdet_in_fec!O40)</f>
        <v>0.59267694153553507</v>
      </c>
      <c r="P40" s="111">
        <f>IF(RES_hhdet_in_tes!P40=0,"",RES_hhdet_in_tes!P40/RES_hhdet_in_fec!P40)</f>
        <v>0.59295678242280991</v>
      </c>
      <c r="Q40" s="111">
        <f>IF(RES_hhdet_in_tes!Q40=0,"",RES_hhdet_in_tes!Q40/RES_hhdet_in_fec!Q40)</f>
        <v>0.59409580020610819</v>
      </c>
      <c r="R40" s="111">
        <f>IF(RES_hhdet_in_tes!R40=0,"",RES_hhdet_in_tes!R40/RES_hhdet_in_fec!R40)</f>
        <v>0.59708771629894242</v>
      </c>
      <c r="S40" s="111">
        <f>IF(RES_hhdet_in_tes!S40=0,"",RES_hhdet_in_tes!S40/RES_hhdet_in_fec!S40)</f>
        <v>0.60130815583265629</v>
      </c>
      <c r="T40" s="111">
        <f>IF(RES_hhdet_in_tes!T40=0,"",RES_hhdet_in_tes!T40/RES_hhdet_in_fec!T40)</f>
        <v>0.60593880550972834</v>
      </c>
      <c r="U40" s="111">
        <f>IF(RES_hhdet_in_tes!U40=0,"",RES_hhdet_in_tes!U40/RES_hhdet_in_fec!U40)</f>
        <v>0.61016135203264898</v>
      </c>
      <c r="V40" s="111">
        <f>IF(RES_hhdet_in_tes!V40=0,"",RES_hhdet_in_tes!V40/RES_hhdet_in_fec!V40)</f>
        <v>0.61315748210390297</v>
      </c>
      <c r="W40" s="111">
        <f>IF(RES_hhdet_in_tes!W40=0,"",RES_hhdet_in_tes!W40/RES_hhdet_in_fec!W40)</f>
        <v>0.61459744496403257</v>
      </c>
      <c r="X40" s="111">
        <f>IF(RES_hhdet_in_tes!X40=0,"",RES_hhdet_in_tes!X40/RES_hhdet_in_fec!X40)</f>
        <v>0.61499426400675616</v>
      </c>
      <c r="Y40" s="111">
        <f>IF(RES_hhdet_in_tes!Y40=0,"",RES_hhdet_in_tes!Y40/RES_hhdet_in_fec!Y40)</f>
        <v>0.61503394591102856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0.75249001577798358</v>
      </c>
      <c r="D41" s="45">
        <f>IF(RES_hhdet_in_tes!D41=0,"",RES_hhdet_in_tes!D41/RES_hhdet_in_fec!D41)</f>
        <v>0.75376124544770495</v>
      </c>
      <c r="E41" s="45">
        <f>IF(RES_hhdet_in_tes!E41=0,"",RES_hhdet_in_tes!E41/RES_hhdet_in_fec!E41)</f>
        <v>0.7550924138904278</v>
      </c>
      <c r="F41" s="45">
        <f>IF(RES_hhdet_in_tes!F41=0,"",RES_hhdet_in_tes!F41/RES_hhdet_in_fec!F41)</f>
        <v>0.75643175580219646</v>
      </c>
      <c r="G41" s="45">
        <f>IF(RES_hhdet_in_tes!G41=0,"",RES_hhdet_in_tes!G41/RES_hhdet_in_fec!G41)</f>
        <v>0.75782629779835831</v>
      </c>
      <c r="H41" s="45">
        <f>IF(RES_hhdet_in_tes!H41=0,"",RES_hhdet_in_tes!H41/RES_hhdet_in_fec!H41)</f>
        <v>0.7592702844198771</v>
      </c>
      <c r="I41" s="45">
        <f>IF(RES_hhdet_in_tes!I41=0,"",RES_hhdet_in_tes!I41/RES_hhdet_in_fec!I41)</f>
        <v>0.76077530302614893</v>
      </c>
      <c r="J41" s="45">
        <f>IF(RES_hhdet_in_tes!J41=0,"",RES_hhdet_in_tes!J41/RES_hhdet_in_fec!J41)</f>
        <v>0.76238882293864785</v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0.76607324924152442</v>
      </c>
      <c r="M41" s="45">
        <f>IF(RES_hhdet_in_tes!M41=0,"",RES_hhdet_in_tes!M41/RES_hhdet_in_fec!M41)</f>
        <v>0.76882134696802751</v>
      </c>
      <c r="N41" s="45">
        <f>IF(RES_hhdet_in_tes!N41=0,"",RES_hhdet_in_tes!N41/RES_hhdet_in_fec!N41)</f>
        <v>0.7725852145007337</v>
      </c>
      <c r="O41" s="45">
        <f>IF(RES_hhdet_in_tes!O41=0,"",RES_hhdet_in_tes!O41/RES_hhdet_in_fec!O41)</f>
        <v>0.77781473176807325</v>
      </c>
      <c r="P41" s="45">
        <f>IF(RES_hhdet_in_tes!P41=0,"",RES_hhdet_in_tes!P41/RES_hhdet_in_fec!P41)</f>
        <v>0.78473055104142575</v>
      </c>
      <c r="Q41" s="45">
        <f>IF(RES_hhdet_in_tes!Q41=0,"",RES_hhdet_in_tes!Q41/RES_hhdet_in_fec!Q41)</f>
        <v>0.79367968863573424</v>
      </c>
      <c r="R41" s="45">
        <f>IF(RES_hhdet_in_tes!R41=0,"",RES_hhdet_in_tes!R41/RES_hhdet_in_fec!R41)</f>
        <v>0.80585732530883569</v>
      </c>
      <c r="S41" s="45">
        <f>IF(RES_hhdet_in_tes!S41=0,"",RES_hhdet_in_tes!S41/RES_hhdet_in_fec!S41)</f>
        <v>0.82109552406173714</v>
      </c>
      <c r="T41" s="45">
        <f>IF(RES_hhdet_in_tes!T41=0,"",RES_hhdet_in_tes!T41/RES_hhdet_in_fec!T41)</f>
        <v>0.83750028181059311</v>
      </c>
      <c r="U41" s="45">
        <f>IF(RES_hhdet_in_tes!U41=0,"",RES_hhdet_in_tes!U41/RES_hhdet_in_fec!U41)</f>
        <v>0.85317759547160277</v>
      </c>
      <c r="V41" s="45">
        <f>IF(RES_hhdet_in_tes!V41=0,"",RES_hhdet_in_tes!V41/RES_hhdet_in_fec!V41)</f>
        <v>0.86623346196094431</v>
      </c>
      <c r="W41" s="45">
        <f>IF(RES_hhdet_in_tes!W41=0,"",RES_hhdet_in_tes!W41/RES_hhdet_in_fec!W41)</f>
        <v>0.87600981817320844</v>
      </c>
      <c r="X41" s="45">
        <f>IF(RES_hhdet_in_tes!X41=0,"",RES_hhdet_in_tes!X41/RES_hhdet_in_fec!X41)</f>
        <v>0.88369578145773753</v>
      </c>
      <c r="Y41" s="45">
        <f>IF(RES_hhdet_in_tes!Y41=0,"",RES_hhdet_in_tes!Y41/RES_hhdet_in_fec!Y41)</f>
        <v>0.89051166160525408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0.50179771922741778</v>
      </c>
      <c r="D43" s="119">
        <f>IF(RES_hhdet_in_tes!D43=0,"",RES_hhdet_in_tes!D43/RES_hhdet_in_fec!D43)</f>
        <v>0.50725470207856138</v>
      </c>
      <c r="E43" s="119">
        <f>IF(RES_hhdet_in_tes!E43=0,"",RES_hhdet_in_tes!E43/RES_hhdet_in_fec!E43)</f>
        <v>0.51285802830499316</v>
      </c>
      <c r="F43" s="119">
        <f>IF(RES_hhdet_in_tes!F43=0,"",RES_hhdet_in_tes!F43/RES_hhdet_in_fec!F43)</f>
        <v>0.516889232801507</v>
      </c>
      <c r="G43" s="119">
        <f>IF(RES_hhdet_in_tes!G43=0,"",RES_hhdet_in_tes!G43/RES_hhdet_in_fec!G43)</f>
        <v>0.52129985111174437</v>
      </c>
      <c r="H43" s="119">
        <f>IF(RES_hhdet_in_tes!H43=0,"",RES_hhdet_in_tes!H43/RES_hhdet_in_fec!H43)</f>
        <v>0.52765560297126968</v>
      </c>
      <c r="I43" s="119">
        <f>IF(RES_hhdet_in_tes!I43=0,"",RES_hhdet_in_tes!I43/RES_hhdet_in_fec!I43)</f>
        <v>0.53517497718606355</v>
      </c>
      <c r="J43" s="119">
        <f>IF(RES_hhdet_in_tes!J43=0,"",RES_hhdet_in_tes!J43/RES_hhdet_in_fec!J43)</f>
        <v>0.55251111057420588</v>
      </c>
      <c r="K43" s="119">
        <f>IF(RES_hhdet_in_tes!K43=0,"",RES_hhdet_in_tes!K43/RES_hhdet_in_fec!K43)</f>
        <v>0.54551275498001406</v>
      </c>
      <c r="L43" s="119">
        <f>IF(RES_hhdet_in_tes!L43=0,"",RES_hhdet_in_tes!L43/RES_hhdet_in_fec!L43)</f>
        <v>0.55235257180145081</v>
      </c>
      <c r="M43" s="119">
        <f>IF(RES_hhdet_in_tes!M43=0,"",RES_hhdet_in_tes!M43/RES_hhdet_in_fec!M43)</f>
        <v>0.56804611916187264</v>
      </c>
      <c r="N43" s="119">
        <f>IF(RES_hhdet_in_tes!N43=0,"",RES_hhdet_in_tes!N43/RES_hhdet_in_fec!N43)</f>
        <v>0.58997036161111949</v>
      </c>
      <c r="O43" s="119">
        <f>IF(RES_hhdet_in_tes!O43=0,"",RES_hhdet_in_tes!O43/RES_hhdet_in_fec!O43)</f>
        <v>0.62213864223222237</v>
      </c>
      <c r="P43" s="119">
        <f>IF(RES_hhdet_in_tes!P43=0,"",RES_hhdet_in_tes!P43/RES_hhdet_in_fec!P43)</f>
        <v>0.65914598459485962</v>
      </c>
      <c r="Q43" s="119">
        <f>IF(RES_hhdet_in_tes!Q43=0,"",RES_hhdet_in_tes!Q43/RES_hhdet_in_fec!Q43)</f>
        <v>0.69143566987715432</v>
      </c>
      <c r="R43" s="119">
        <f>IF(RES_hhdet_in_tes!R43=0,"",RES_hhdet_in_tes!R43/RES_hhdet_in_fec!R43)</f>
        <v>0.70444875287358344</v>
      </c>
      <c r="S43" s="119">
        <f>IF(RES_hhdet_in_tes!S43=0,"",RES_hhdet_in_tes!S43/RES_hhdet_in_fec!S43)</f>
        <v>0.71045027061228749</v>
      </c>
      <c r="T43" s="119">
        <f>IF(RES_hhdet_in_tes!T43=0,"",RES_hhdet_in_tes!T43/RES_hhdet_in_fec!T43)</f>
        <v>0.71380892024298537</v>
      </c>
      <c r="U43" s="119">
        <f>IF(RES_hhdet_in_tes!U43=0,"",RES_hhdet_in_tes!U43/RES_hhdet_in_fec!U43)</f>
        <v>0.72074715164710002</v>
      </c>
      <c r="V43" s="119">
        <f>IF(RES_hhdet_in_tes!V43=0,"",RES_hhdet_in_tes!V43/RES_hhdet_in_fec!V43)</f>
        <v>0.72537441846547501</v>
      </c>
      <c r="W43" s="119">
        <f>IF(RES_hhdet_in_tes!W43=0,"",RES_hhdet_in_tes!W43/RES_hhdet_in_fec!W43)</f>
        <v>0.73354197737141447</v>
      </c>
      <c r="X43" s="119">
        <f>IF(RES_hhdet_in_tes!X43=0,"",RES_hhdet_in_tes!X43/RES_hhdet_in_fec!X43)</f>
        <v>0.73846578342032876</v>
      </c>
      <c r="Y43" s="119">
        <f>IF(RES_hhdet_in_tes!Y43=0,"",RES_hhdet_in_tes!Y43/RES_hhdet_in_fec!Y43)</f>
        <v>0.73528129079921489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0.49211759553915674</v>
      </c>
      <c r="D44" s="124">
        <f>IF(RES_hhdet_in_tes!D44=0,"",RES_hhdet_in_tes!D44/RES_hhdet_in_fec!D44)</f>
        <v>0.49704764779665672</v>
      </c>
      <c r="E44" s="124">
        <f>IF(RES_hhdet_in_tes!E44=0,"",RES_hhdet_in_tes!E44/RES_hhdet_in_fec!E44)</f>
        <v>0.50232483590510602</v>
      </c>
      <c r="F44" s="124">
        <f>IF(RES_hhdet_in_tes!F44=0,"",RES_hhdet_in_tes!F44/RES_hhdet_in_fec!F44)</f>
        <v>0.50753034456640012</v>
      </c>
      <c r="G44" s="124">
        <f>IF(RES_hhdet_in_tes!G44=0,"",RES_hhdet_in_tes!G44/RES_hhdet_in_fec!G44)</f>
        <v>0.51304114533752765</v>
      </c>
      <c r="H44" s="124">
        <f>IF(RES_hhdet_in_tes!H44=0,"",RES_hhdet_in_tes!H44/RES_hhdet_in_fec!H44)</f>
        <v>0.51872901270557814</v>
      </c>
      <c r="I44" s="124">
        <f>IF(RES_hhdet_in_tes!I44=0,"",RES_hhdet_in_tes!I44/RES_hhdet_in_fec!I44)</f>
        <v>0.52467219441959423</v>
      </c>
      <c r="J44" s="124">
        <f>IF(RES_hhdet_in_tes!J44=0,"",RES_hhdet_in_tes!J44/RES_hhdet_in_fec!J44)</f>
        <v>0.53120963552302969</v>
      </c>
      <c r="K44" s="124">
        <f>IF(RES_hhdet_in_tes!K44=0,"",RES_hhdet_in_tes!K44/RES_hhdet_in_fec!K44)</f>
        <v>0.53850321230513043</v>
      </c>
      <c r="L44" s="124">
        <f>IF(RES_hhdet_in_tes!L44=0,"",RES_hhdet_in_tes!L44/RES_hhdet_in_fec!L44)</f>
        <v>0.5464182957930005</v>
      </c>
      <c r="M44" s="124">
        <f>IF(RES_hhdet_in_tes!M44=0,"",RES_hhdet_in_tes!M44/RES_hhdet_in_fec!M44)</f>
        <v>0.56111461570853671</v>
      </c>
      <c r="N44" s="124">
        <f>IF(RES_hhdet_in_tes!N44=0,"",RES_hhdet_in_tes!N44/RES_hhdet_in_fec!N44)</f>
        <v>0.58403642611763318</v>
      </c>
      <c r="O44" s="124">
        <f>IF(RES_hhdet_in_tes!O44=0,"",RES_hhdet_in_tes!O44/RES_hhdet_in_fec!O44)</f>
        <v>0.61608514292422656</v>
      </c>
      <c r="P44" s="124">
        <f>IF(RES_hhdet_in_tes!P44=0,"",RES_hhdet_in_tes!P44/RES_hhdet_in_fec!P44)</f>
        <v>0.65297445344144878</v>
      </c>
      <c r="Q44" s="124">
        <f>IF(RES_hhdet_in_tes!Q44=0,"",RES_hhdet_in_tes!Q44/RES_hhdet_in_fec!Q44)</f>
        <v>0.68239328577314018</v>
      </c>
      <c r="R44" s="124">
        <f>IF(RES_hhdet_in_tes!R44=0,"",RES_hhdet_in_tes!R44/RES_hhdet_in_fec!R44)</f>
        <v>0.69356888547577</v>
      </c>
      <c r="S44" s="124">
        <f>IF(RES_hhdet_in_tes!S44=0,"",RES_hhdet_in_tes!S44/RES_hhdet_in_fec!S44)</f>
        <v>0.69880035443395871</v>
      </c>
      <c r="T44" s="124">
        <f>IF(RES_hhdet_in_tes!T44=0,"",RES_hhdet_in_tes!T44/RES_hhdet_in_fec!T44)</f>
        <v>0.70053214768544769</v>
      </c>
      <c r="U44" s="124">
        <f>IF(RES_hhdet_in_tes!U44=0,"",RES_hhdet_in_tes!U44/RES_hhdet_in_fec!U44)</f>
        <v>0.70103926289745699</v>
      </c>
      <c r="V44" s="124">
        <f>IF(RES_hhdet_in_tes!V44=0,"",RES_hhdet_in_tes!V44/RES_hhdet_in_fec!V44)</f>
        <v>0.70251695983921503</v>
      </c>
      <c r="W44" s="124">
        <f>IF(RES_hhdet_in_tes!W44=0,"",RES_hhdet_in_tes!W44/RES_hhdet_in_fec!W44)</f>
        <v>0.70453741892105404</v>
      </c>
      <c r="X44" s="124">
        <f>IF(RES_hhdet_in_tes!X44=0,"",RES_hhdet_in_tes!X44/RES_hhdet_in_fec!X44)</f>
        <v>0.70566595440410096</v>
      </c>
      <c r="Y44" s="124">
        <f>IF(RES_hhdet_in_tes!Y44=0,"",RES_hhdet_in_tes!Y44/RES_hhdet_in_fec!Y44)</f>
        <v>0.70643727269078627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0.48651735353201375</v>
      </c>
      <c r="D45" s="111">
        <f>IF(RES_hhdet_in_tes!D45=0,"",RES_hhdet_in_tes!D45/RES_hhdet_in_fec!D45)</f>
        <v>0.49161989539258277</v>
      </c>
      <c r="E45" s="111">
        <f>IF(RES_hhdet_in_tes!E45=0,"",RES_hhdet_in_tes!E45/RES_hhdet_in_fec!E45)</f>
        <v>0.49699407289818837</v>
      </c>
      <c r="F45" s="111">
        <f>IF(RES_hhdet_in_tes!F45=0,"",RES_hhdet_in_tes!F45/RES_hhdet_in_fec!F45)</f>
        <v>0.50233888852708131</v>
      </c>
      <c r="G45" s="111">
        <f>IF(RES_hhdet_in_tes!G45=0,"",RES_hhdet_in_tes!G45/RES_hhdet_in_fec!G45)</f>
        <v>0.50792274756409017</v>
      </c>
      <c r="H45" s="111">
        <f>IF(RES_hhdet_in_tes!H45=0,"",RES_hhdet_in_tes!H45/RES_hhdet_in_fec!H45)</f>
        <v>0.51370925304157833</v>
      </c>
      <c r="I45" s="111">
        <f>IF(RES_hhdet_in_tes!I45=0,"",RES_hhdet_in_tes!I45/RES_hhdet_in_fec!I45)</f>
        <v>0.51976087334008036</v>
      </c>
      <c r="J45" s="111">
        <f>IF(RES_hhdet_in_tes!J45=0,"",RES_hhdet_in_tes!J45/RES_hhdet_in_fec!J45)</f>
        <v>0.52634174459938365</v>
      </c>
      <c r="K45" s="111">
        <f>IF(RES_hhdet_in_tes!K45=0,"",RES_hhdet_in_tes!K45/RES_hhdet_in_fec!K45)</f>
        <v>0.53367145416213146</v>
      </c>
      <c r="L45" s="111">
        <f>IF(RES_hhdet_in_tes!L45=0,"",RES_hhdet_in_tes!L45/RES_hhdet_in_fec!L45)</f>
        <v>0.54179976932229923</v>
      </c>
      <c r="M45" s="111">
        <f>IF(RES_hhdet_in_tes!M45=0,"",RES_hhdet_in_tes!M45/RES_hhdet_in_fec!M45)</f>
        <v>0.55650700100392636</v>
      </c>
      <c r="N45" s="111">
        <f>IF(RES_hhdet_in_tes!N45=0,"",RES_hhdet_in_tes!N45/RES_hhdet_in_fec!N45)</f>
        <v>0.5795230502144415</v>
      </c>
      <c r="O45" s="111">
        <f>IF(RES_hhdet_in_tes!O45=0,"",RES_hhdet_in_tes!O45/RES_hhdet_in_fec!O45)</f>
        <v>0.61172841317706528</v>
      </c>
      <c r="P45" s="111">
        <f>IF(RES_hhdet_in_tes!P45=0,"",RES_hhdet_in_tes!P45/RES_hhdet_in_fec!P45)</f>
        <v>0.64884361694936987</v>
      </c>
      <c r="Q45" s="111">
        <f>IF(RES_hhdet_in_tes!Q45=0,"",RES_hhdet_in_tes!Q45/RES_hhdet_in_fec!Q45)</f>
        <v>0.67848054720135587</v>
      </c>
      <c r="R45" s="111">
        <f>IF(RES_hhdet_in_tes!R45=0,"",RES_hhdet_in_tes!R45/RES_hhdet_in_fec!R45)</f>
        <v>0.68977151667846592</v>
      </c>
      <c r="S45" s="111">
        <f>IF(RES_hhdet_in_tes!S45=0,"",RES_hhdet_in_tes!S45/RES_hhdet_in_fec!S45)</f>
        <v>0.69508608291052276</v>
      </c>
      <c r="T45" s="111">
        <f>IF(RES_hhdet_in_tes!T45=0,"",RES_hhdet_in_tes!T45/RES_hhdet_in_fec!T45)</f>
        <v>0.69685024089674363</v>
      </c>
      <c r="U45" s="111">
        <f>IF(RES_hhdet_in_tes!U45=0,"",RES_hhdet_in_tes!U45/RES_hhdet_in_fec!U45)</f>
        <v>0.69736729782365448</v>
      </c>
      <c r="V45" s="111">
        <f>IF(RES_hhdet_in_tes!V45=0,"",RES_hhdet_in_tes!V45/RES_hhdet_in_fec!V45)</f>
        <v>0.69885216963305996</v>
      </c>
      <c r="W45" s="111">
        <f>IF(RES_hhdet_in_tes!W45=0,"",RES_hhdet_in_tes!W45/RES_hhdet_in_fec!W45)</f>
        <v>0.7009068098342357</v>
      </c>
      <c r="X45" s="111">
        <f>IF(RES_hhdet_in_tes!X45=0,"",RES_hhdet_in_tes!X45/RES_hhdet_in_fec!X45)</f>
        <v>0.70203464464974308</v>
      </c>
      <c r="Y45" s="111">
        <f>IF(RES_hhdet_in_tes!Y45=0,"",RES_hhdet_in_tes!Y45/RES_hhdet_in_fec!Y45)</f>
        <v>0.7027574324742436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3.1911512738465402</v>
      </c>
      <c r="H47" s="124">
        <f>IF(RES_hhdet_in_tes!H47=0,"",RES_hhdet_in_tes!H47/RES_hhdet_in_fec!H47)</f>
        <v>3.3228036884955059</v>
      </c>
      <c r="I47" s="124">
        <f>IF(RES_hhdet_in_tes!I47=0,"",RES_hhdet_in_tes!I47/RES_hhdet_in_fec!I47)</f>
        <v>3.456259769376647</v>
      </c>
      <c r="J47" s="124">
        <f>IF(RES_hhdet_in_tes!J47=0,"",RES_hhdet_in_tes!J47/RES_hhdet_in_fec!J47)</f>
        <v>3.5922175011594959</v>
      </c>
      <c r="K47" s="124">
        <f>IF(RES_hhdet_in_tes!K47=0,"",RES_hhdet_in_tes!K47/RES_hhdet_in_fec!K47)</f>
        <v>3.7312297459001487</v>
      </c>
      <c r="L47" s="124">
        <f>IF(RES_hhdet_in_tes!L47=0,"",RES_hhdet_in_tes!L47/RES_hhdet_in_fec!L47)</f>
        <v>3.8733698190574892</v>
      </c>
      <c r="M47" s="124">
        <f>IF(RES_hhdet_in_tes!M47=0,"",RES_hhdet_in_tes!M47/RES_hhdet_in_fec!M47)</f>
        <v>4.0362518657729458</v>
      </c>
      <c r="N47" s="124">
        <f>IF(RES_hhdet_in_tes!N47=0,"",RES_hhdet_in_tes!N47/RES_hhdet_in_fec!N47)</f>
        <v>4.225104717071595</v>
      </c>
      <c r="O47" s="124">
        <f>IF(RES_hhdet_in_tes!O47=0,"",RES_hhdet_in_tes!O47/RES_hhdet_in_fec!O47)</f>
        <v>4.439591478145485</v>
      </c>
      <c r="P47" s="124">
        <f>IF(RES_hhdet_in_tes!P47=0,"",RES_hhdet_in_tes!P47/RES_hhdet_in_fec!P47)</f>
        <v>4.6588382967267101</v>
      </c>
      <c r="Q47" s="124">
        <f>IF(RES_hhdet_in_tes!Q47=0,"",RES_hhdet_in_tes!Q47/RES_hhdet_in_fec!Q47)</f>
        <v>4.8271068684522369</v>
      </c>
      <c r="R47" s="124">
        <f>IF(RES_hhdet_in_tes!R47=0,"",RES_hhdet_in_tes!R47/RES_hhdet_in_fec!R47)</f>
        <v>4.8635669860491753</v>
      </c>
      <c r="S47" s="124">
        <f>IF(RES_hhdet_in_tes!S47=0,"",RES_hhdet_in_tes!S47/RES_hhdet_in_fec!S47)</f>
        <v>4.8676181102266121</v>
      </c>
      <c r="T47" s="124">
        <f>IF(RES_hhdet_in_tes!T47=0,"",RES_hhdet_in_tes!T47/RES_hhdet_in_fec!T47)</f>
        <v>4.8721193593126548</v>
      </c>
      <c r="U47" s="124">
        <f>IF(RES_hhdet_in_tes!U47=0,"",RES_hhdet_in_tes!U47/RES_hhdet_in_fec!U47)</f>
        <v>4.8771207471860354</v>
      </c>
      <c r="V47" s="124">
        <f>IF(RES_hhdet_in_tes!V47=0,"",RES_hhdet_in_tes!V47/RES_hhdet_in_fec!V47)</f>
        <v>4.8914123955007032</v>
      </c>
      <c r="W47" s="124">
        <f>IF(RES_hhdet_in_tes!W47=0,"",RES_hhdet_in_tes!W47/RES_hhdet_in_fec!W47)</f>
        <v>4.93832035661024</v>
      </c>
      <c r="X47" s="124">
        <f>IF(RES_hhdet_in_tes!X47=0,"",RES_hhdet_in_tes!X47/RES_hhdet_in_fec!X47)</f>
        <v>4.9919920033523928</v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3.1911512738465402</v>
      </c>
      <c r="H48" s="111">
        <f>IF(RES_hhdet_in_tes!H48=0,"",RES_hhdet_in_tes!H48/RES_hhdet_in_fec!H48)</f>
        <v>3.3228036884955059</v>
      </c>
      <c r="I48" s="111">
        <f>IF(RES_hhdet_in_tes!I48=0,"",RES_hhdet_in_tes!I48/RES_hhdet_in_fec!I48)</f>
        <v>3.456259769376647</v>
      </c>
      <c r="J48" s="111">
        <f>IF(RES_hhdet_in_tes!J48=0,"",RES_hhdet_in_tes!J48/RES_hhdet_in_fec!J48)</f>
        <v>3.5922175011594959</v>
      </c>
      <c r="K48" s="111">
        <f>IF(RES_hhdet_in_tes!K48=0,"",RES_hhdet_in_tes!K48/RES_hhdet_in_fec!K48)</f>
        <v>3.7312297459001487</v>
      </c>
      <c r="L48" s="111">
        <f>IF(RES_hhdet_in_tes!L48=0,"",RES_hhdet_in_tes!L48/RES_hhdet_in_fec!L48)</f>
        <v>3.8733698190574892</v>
      </c>
      <c r="M48" s="111">
        <f>IF(RES_hhdet_in_tes!M48=0,"",RES_hhdet_in_tes!M48/RES_hhdet_in_fec!M48)</f>
        <v>4.0362518657729458</v>
      </c>
      <c r="N48" s="111">
        <f>IF(RES_hhdet_in_tes!N48=0,"",RES_hhdet_in_tes!N48/RES_hhdet_in_fec!N48)</f>
        <v>4.225104717071595</v>
      </c>
      <c r="O48" s="111">
        <f>IF(RES_hhdet_in_tes!O48=0,"",RES_hhdet_in_tes!O48/RES_hhdet_in_fec!O48)</f>
        <v>4.439591478145485</v>
      </c>
      <c r="P48" s="111">
        <f>IF(RES_hhdet_in_tes!P48=0,"",RES_hhdet_in_tes!P48/RES_hhdet_in_fec!P48)</f>
        <v>4.6588382967267101</v>
      </c>
      <c r="Q48" s="111">
        <f>IF(RES_hhdet_in_tes!Q48=0,"",RES_hhdet_in_tes!Q48/RES_hhdet_in_fec!Q48)</f>
        <v>4.8271068684522369</v>
      </c>
      <c r="R48" s="111">
        <f>IF(RES_hhdet_in_tes!R48=0,"",RES_hhdet_in_tes!R48/RES_hhdet_in_fec!R48)</f>
        <v>4.8635669860491753</v>
      </c>
      <c r="S48" s="111">
        <f>IF(RES_hhdet_in_tes!S48=0,"",RES_hhdet_in_tes!S48/RES_hhdet_in_fec!S48)</f>
        <v>4.8676181102266121</v>
      </c>
      <c r="T48" s="111">
        <f>IF(RES_hhdet_in_tes!T48=0,"",RES_hhdet_in_tes!T48/RES_hhdet_in_fec!T48)</f>
        <v>4.8721193593126548</v>
      </c>
      <c r="U48" s="111">
        <f>IF(RES_hhdet_in_tes!U48=0,"",RES_hhdet_in_tes!U48/RES_hhdet_in_fec!U48)</f>
        <v>4.8771207471860354</v>
      </c>
      <c r="V48" s="111">
        <f>IF(RES_hhdet_in_tes!V48=0,"",RES_hhdet_in_tes!V48/RES_hhdet_in_fec!V48)</f>
        <v>4.8914123955007032</v>
      </c>
      <c r="W48" s="111">
        <f>IF(RES_hhdet_in_tes!W48=0,"",RES_hhdet_in_tes!W48/RES_hhdet_in_fec!W48)</f>
        <v>4.93832035661024</v>
      </c>
      <c r="X48" s="111">
        <f>IF(RES_hhdet_in_tes!X48=0,"",RES_hhdet_in_tes!X48/RES_hhdet_in_fec!X48)</f>
        <v>4.9919920033523928</v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0.52608722930315432</v>
      </c>
      <c r="D49" s="124">
        <f>IF(RES_hhdet_in_tes!D49=0,"",RES_hhdet_in_tes!D49/RES_hhdet_in_fec!D49)</f>
        <v>0.5323032755150936</v>
      </c>
      <c r="E49" s="124">
        <f>IF(RES_hhdet_in_tes!E49=0,"",RES_hhdet_in_tes!E49/RES_hhdet_in_fec!E49)</f>
        <v>0.53668480544879604</v>
      </c>
      <c r="F49" s="124">
        <f>IF(RES_hhdet_in_tes!F49=0,"",RES_hhdet_in_tes!F49/RES_hhdet_in_fec!F49)</f>
        <v>0.53597341950768618</v>
      </c>
      <c r="G49" s="124">
        <f>IF(RES_hhdet_in_tes!G49=0,"",RES_hhdet_in_tes!G49/RES_hhdet_in_fec!G49)</f>
        <v>0.53778294642692082</v>
      </c>
      <c r="H49" s="124">
        <f>IF(RES_hhdet_in_tes!H49=0,"",RES_hhdet_in_tes!H49/RES_hhdet_in_fec!H49)</f>
        <v>0.5425274067882937</v>
      </c>
      <c r="I49" s="124">
        <f>IF(RES_hhdet_in_tes!I49=0,"",RES_hhdet_in_tes!I49/RES_hhdet_in_fec!I49)</f>
        <v>0.54601069843953531</v>
      </c>
      <c r="J49" s="124">
        <f>IF(RES_hhdet_in_tes!J49=0,"",RES_hhdet_in_tes!J49/RES_hhdet_in_fec!J49)</f>
        <v>0.58103441616641016</v>
      </c>
      <c r="K49" s="124">
        <f>IF(RES_hhdet_in_tes!K49=0,"",RES_hhdet_in_tes!K49/RES_hhdet_in_fec!K49)</f>
        <v>0.55324518771203357</v>
      </c>
      <c r="L49" s="124">
        <f>IF(RES_hhdet_in_tes!L49=0,"",RES_hhdet_in_tes!L49/RES_hhdet_in_fec!L49)</f>
        <v>0.56313922963697682</v>
      </c>
      <c r="M49" s="124">
        <f>IF(RES_hhdet_in_tes!M49=0,"",RES_hhdet_in_tes!M49/RES_hhdet_in_fec!M49)</f>
        <v>0.57630556279352074</v>
      </c>
      <c r="N49" s="124">
        <f>IF(RES_hhdet_in_tes!N49=0,"",RES_hhdet_in_tes!N49/RES_hhdet_in_fec!N49)</f>
        <v>0.59921289114321497</v>
      </c>
      <c r="O49" s="124">
        <f>IF(RES_hhdet_in_tes!O49=0,"",RES_hhdet_in_tes!O49/RES_hhdet_in_fec!O49)</f>
        <v>0.63509264778577612</v>
      </c>
      <c r="P49" s="124">
        <f>IF(RES_hhdet_in_tes!P49=0,"",RES_hhdet_in_tes!P49/RES_hhdet_in_fec!P49)</f>
        <v>0.68122291717415917</v>
      </c>
      <c r="Q49" s="124">
        <f>IF(RES_hhdet_in_tes!Q49=0,"",RES_hhdet_in_tes!Q49/RES_hhdet_in_fec!Q49)</f>
        <v>0.71788880153107038</v>
      </c>
      <c r="R49" s="124">
        <f>IF(RES_hhdet_in_tes!R49=0,"",RES_hhdet_in_tes!R49/RES_hhdet_in_fec!R49)</f>
        <v>0.7417988825634656</v>
      </c>
      <c r="S49" s="124">
        <f>IF(RES_hhdet_in_tes!S49=0,"",RES_hhdet_in_tes!S49/RES_hhdet_in_fec!S49)</f>
        <v>0.76391938110303514</v>
      </c>
      <c r="T49" s="124">
        <f>IF(RES_hhdet_in_tes!T49=0,"",RES_hhdet_in_tes!T49/RES_hhdet_in_fec!T49)</f>
        <v>0.78443989356990329</v>
      </c>
      <c r="U49" s="124">
        <f>IF(RES_hhdet_in_tes!U49=0,"",RES_hhdet_in_tes!U49/RES_hhdet_in_fec!U49)</f>
        <v>0.79816467552048376</v>
      </c>
      <c r="V49" s="124">
        <f>IF(RES_hhdet_in_tes!V49=0,"",RES_hhdet_in_tes!V49/RES_hhdet_in_fec!V49)</f>
        <v>0.81600641171537736</v>
      </c>
      <c r="W49" s="124">
        <f>IF(RES_hhdet_in_tes!W49=0,"",RES_hhdet_in_tes!W49/RES_hhdet_in_fec!W49)</f>
        <v>0.82532585408532744</v>
      </c>
      <c r="X49" s="124">
        <f>IF(RES_hhdet_in_tes!X49=0,"",RES_hhdet_in_tes!X49/RES_hhdet_in_fec!X49)</f>
        <v>0.82850591834895249</v>
      </c>
      <c r="Y49" s="124">
        <f>IF(RES_hhdet_in_tes!Y49=0,"",RES_hhdet_in_tes!Y49/RES_hhdet_in_fec!Y49)</f>
        <v>0.83011369873014917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0.52044132440761093</v>
      </c>
      <c r="D50" s="111">
        <f>IF(RES_hhdet_in_tes!D50=0,"",RES_hhdet_in_tes!D50/RES_hhdet_in_fec!D50)</f>
        <v>0.52330413894550498</v>
      </c>
      <c r="E50" s="111">
        <f>IF(RES_hhdet_in_tes!E50=0,"",RES_hhdet_in_tes!E50/RES_hhdet_in_fec!E50)</f>
        <v>0.5265648973751762</v>
      </c>
      <c r="F50" s="111">
        <f>IF(RES_hhdet_in_tes!F50=0,"",RES_hhdet_in_tes!F50/RES_hhdet_in_fec!F50)</f>
        <v>0.52987992088099889</v>
      </c>
      <c r="G50" s="111">
        <f>IF(RES_hhdet_in_tes!G50=0,"",RES_hhdet_in_tes!G50/RES_hhdet_in_fec!G50)</f>
        <v>0.53356142730446909</v>
      </c>
      <c r="H50" s="111">
        <f>IF(RES_hhdet_in_tes!H50=0,"",RES_hhdet_in_tes!H50/RES_hhdet_in_fec!H50)</f>
        <v>0.53757120515654322</v>
      </c>
      <c r="I50" s="111">
        <f>IF(RES_hhdet_in_tes!I50=0,"",RES_hhdet_in_tes!I50/RES_hhdet_in_fec!I50)</f>
        <v>0.54198618492248885</v>
      </c>
      <c r="J50" s="111">
        <f>IF(RES_hhdet_in_tes!J50=0,"",RES_hhdet_in_tes!J50/RES_hhdet_in_fec!J50)</f>
        <v>0.54712152364643019</v>
      </c>
      <c r="K50" s="111">
        <f>IF(RES_hhdet_in_tes!K50=0,"",RES_hhdet_in_tes!K50/RES_hhdet_in_fec!K50)</f>
        <v>0.55324518771203357</v>
      </c>
      <c r="L50" s="111">
        <f>IF(RES_hhdet_in_tes!L50=0,"",RES_hhdet_in_tes!L50/RES_hhdet_in_fec!L50)</f>
        <v>0.5604288691129945</v>
      </c>
      <c r="M50" s="111">
        <f>IF(RES_hhdet_in_tes!M50=0,"",RES_hhdet_in_tes!M50/RES_hhdet_in_fec!M50)</f>
        <v>0.57507325915426988</v>
      </c>
      <c r="N50" s="111">
        <f>IF(RES_hhdet_in_tes!N50=0,"",RES_hhdet_in_tes!N50/RES_hhdet_in_fec!N50)</f>
        <v>0.59921289114321497</v>
      </c>
      <c r="O50" s="111">
        <f>IF(RES_hhdet_in_tes!O50=0,"",RES_hhdet_in_tes!O50/RES_hhdet_in_fec!O50)</f>
        <v>0.63450360784933202</v>
      </c>
      <c r="P50" s="111">
        <f>IF(RES_hhdet_in_tes!P50=0,"",RES_hhdet_in_tes!P50/RES_hhdet_in_fec!P50)</f>
        <v>0.67729740892320023</v>
      </c>
      <c r="Q50" s="111">
        <f>IF(RES_hhdet_in_tes!Q50=0,"",RES_hhdet_in_tes!Q50/RES_hhdet_in_fec!Q50)</f>
        <v>0.71582730333668443</v>
      </c>
      <c r="R50" s="111">
        <f>IF(RES_hhdet_in_tes!R50=0,"",RES_hhdet_in_tes!R50/RES_hhdet_in_fec!R50)</f>
        <v>0.74082464859615449</v>
      </c>
      <c r="S50" s="111">
        <f>IF(RES_hhdet_in_tes!S50=0,"",RES_hhdet_in_tes!S50/RES_hhdet_in_fec!S50)</f>
        <v>0.76409955940652863</v>
      </c>
      <c r="T50" s="111">
        <f>IF(RES_hhdet_in_tes!T50=0,"",RES_hhdet_in_tes!T50/RES_hhdet_in_fec!T50)</f>
        <v>0.78496575708934235</v>
      </c>
      <c r="U50" s="111">
        <f>IF(RES_hhdet_in_tes!U50=0,"",RES_hhdet_in_tes!U50/RES_hhdet_in_fec!U50)</f>
        <v>0.80273696296620245</v>
      </c>
      <c r="V50" s="111">
        <f>IF(RES_hhdet_in_tes!V50=0,"",RES_hhdet_in_tes!V50/RES_hhdet_in_fec!V50)</f>
        <v>0.81672689835868695</v>
      </c>
      <c r="W50" s="111">
        <f>IF(RES_hhdet_in_tes!W50=0,"",RES_hhdet_in_tes!W50/RES_hhdet_in_fec!W50)</f>
        <v>0.82532585408532744</v>
      </c>
      <c r="X50" s="111">
        <f>IF(RES_hhdet_in_tes!X50=0,"",RES_hhdet_in_tes!X50/RES_hhdet_in_fec!X50)</f>
        <v>0.82850591834895249</v>
      </c>
      <c r="Y50" s="111">
        <f>IF(RES_hhdet_in_tes!Y50=0,"",RES_hhdet_in_tes!Y50/RES_hhdet_in_fec!Y50)</f>
        <v>0.83011622505823746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0.64553977895112513</v>
      </c>
      <c r="D54" s="112">
        <f>IF(RES_hhdet_in_tes!D54=0,"",RES_hhdet_in_tes!D54/RES_hhdet_in_fec!D54)</f>
        <v>0.6470604182972306</v>
      </c>
      <c r="E54" s="112">
        <f>IF(RES_hhdet_in_tes!E54=0,"",RES_hhdet_in_tes!E54/RES_hhdet_in_fec!E54)</f>
        <v>0.64872514176635154</v>
      </c>
      <c r="F54" s="112">
        <f>IF(RES_hhdet_in_tes!F54=0,"",RES_hhdet_in_tes!F54/RES_hhdet_in_fec!F54)</f>
        <v>0.65040995092002141</v>
      </c>
      <c r="G54" s="112">
        <f>IF(RES_hhdet_in_tes!G54=0,"",RES_hhdet_in_tes!G54/RES_hhdet_in_fec!G54)</f>
        <v>0.65222857736417117</v>
      </c>
      <c r="H54" s="112">
        <f>IF(RES_hhdet_in_tes!H54=0,"",RES_hhdet_in_tes!H54/RES_hhdet_in_fec!H54)</f>
        <v>0.65416818324126114</v>
      </c>
      <c r="I54" s="112">
        <f>IF(RES_hhdet_in_tes!I54=0,"",RES_hhdet_in_tes!I54/RES_hhdet_in_fec!I54)</f>
        <v>0.65625826460141545</v>
      </c>
      <c r="J54" s="112">
        <f>IF(RES_hhdet_in_tes!J54=0,"",RES_hhdet_in_tes!J54/RES_hhdet_in_fec!J54)</f>
        <v>0.65861709166898275</v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0.66449035054292405</v>
      </c>
      <c r="M54" s="112">
        <f>IF(RES_hhdet_in_tes!M54=0,"",RES_hhdet_in_tes!M54/RES_hhdet_in_fec!M54)</f>
        <v>0.67046215856021374</v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0.69532448684856141</v>
      </c>
      <c r="P54" s="112">
        <f>IF(RES_hhdet_in_tes!P54=0,"",RES_hhdet_in_tes!P54/RES_hhdet_in_fec!P54)</f>
        <v>0.7147963404179265</v>
      </c>
      <c r="Q54" s="112">
        <f>IF(RES_hhdet_in_tes!Q54=0,"",RES_hhdet_in_tes!Q54/RES_hhdet_in_fec!Q54)</f>
        <v>0.73358253629106263</v>
      </c>
      <c r="R54" s="112">
        <f>IF(RES_hhdet_in_tes!R54=0,"",RES_hhdet_in_tes!R54/RES_hhdet_in_fec!R54)</f>
        <v>0.74629589436911337</v>
      </c>
      <c r="S54" s="112">
        <f>IF(RES_hhdet_in_tes!S54=0,"",RES_hhdet_in_tes!S54/RES_hhdet_in_fec!S54)</f>
        <v>0.75861294696239057</v>
      </c>
      <c r="T54" s="112">
        <f>IF(RES_hhdet_in_tes!T54=0,"",RES_hhdet_in_tes!T54/RES_hhdet_in_fec!T54)</f>
        <v>0.77083441263912644</v>
      </c>
      <c r="U54" s="112">
        <f>IF(RES_hhdet_in_tes!U54=0,"",RES_hhdet_in_tes!U54/RES_hhdet_in_fec!U54)</f>
        <v>0.7830831504150626</v>
      </c>
      <c r="V54" s="112">
        <f>IF(RES_hhdet_in_tes!V54=0,"",RES_hhdet_in_tes!V54/RES_hhdet_in_fec!V54)</f>
        <v>0.79511611539672089</v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>
        <f>IF(RES_hhdet_in_tes!Y54=0,"",RES_hhdet_in_tes!Y54/RES_hhdet_in_fec!Y54)</f>
        <v>0.8298677916549434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0.6394175652853954</v>
      </c>
      <c r="D58" s="124">
        <f>IF(RES_hhdet_in_tes!D58=0,"",RES_hhdet_in_tes!D58/RES_hhdet_in_fec!D58)</f>
        <v>0.65127573956749663</v>
      </c>
      <c r="E58" s="124">
        <f>IF(RES_hhdet_in_tes!E58=0,"",RES_hhdet_in_tes!E58/RES_hhdet_in_fec!E58)</f>
        <v>0.6441647745164697</v>
      </c>
      <c r="F58" s="124">
        <f>IF(RES_hhdet_in_tes!F58=0,"",RES_hhdet_in_tes!F58/RES_hhdet_in_fec!F58)</f>
        <v>0.63038421649315279</v>
      </c>
      <c r="G58" s="124">
        <f>IF(RES_hhdet_in_tes!G58=0,"",RES_hhdet_in_tes!G58/RES_hhdet_in_fec!G58)</f>
        <v>0.63453762476158893</v>
      </c>
      <c r="H58" s="124">
        <f>IF(RES_hhdet_in_tes!H58=0,"",RES_hhdet_in_tes!H58/RES_hhdet_in_fec!H58)</f>
        <v>0.6527975369881911</v>
      </c>
      <c r="I58" s="124">
        <f>IF(RES_hhdet_in_tes!I58=0,"",RES_hhdet_in_tes!I58/RES_hhdet_in_fec!I58)</f>
        <v>0.6922178995940087</v>
      </c>
      <c r="J58" s="124">
        <f>IF(RES_hhdet_in_tes!J58=0,"",RES_hhdet_in_tes!J58/RES_hhdet_in_fec!J58)</f>
        <v>0.71422194287275242</v>
      </c>
      <c r="K58" s="124">
        <f>IF(RES_hhdet_in_tes!K58=0,"",RES_hhdet_in_tes!K58/RES_hhdet_in_fec!K58)</f>
        <v>0.66770004501887581</v>
      </c>
      <c r="L58" s="124">
        <f>IF(RES_hhdet_in_tes!L58=0,"",RES_hhdet_in_tes!L58/RES_hhdet_in_fec!L58)</f>
        <v>0.6123896506341403</v>
      </c>
      <c r="M58" s="124">
        <f>IF(RES_hhdet_in_tes!M58=0,"",RES_hhdet_in_tes!M58/RES_hhdet_in_fec!M58)</f>
        <v>0.65372292793264342</v>
      </c>
      <c r="N58" s="124">
        <f>IF(RES_hhdet_in_tes!N58=0,"",RES_hhdet_in_tes!N58/RES_hhdet_in_fec!N58)</f>
        <v>0.6484514452752651</v>
      </c>
      <c r="O58" s="124">
        <f>IF(RES_hhdet_in_tes!O58=0,"",RES_hhdet_in_tes!O58/RES_hhdet_in_fec!O58)</f>
        <v>0.66287238797661518</v>
      </c>
      <c r="P58" s="124">
        <f>IF(RES_hhdet_in_tes!P58=0,"",RES_hhdet_in_tes!P58/RES_hhdet_in_fec!P58)</f>
        <v>0.67208213563357544</v>
      </c>
      <c r="Q58" s="124">
        <f>IF(RES_hhdet_in_tes!Q58=0,"",RES_hhdet_in_tes!Q58/RES_hhdet_in_fec!Q58)</f>
        <v>0.71888440663235342</v>
      </c>
      <c r="R58" s="124">
        <f>IF(RES_hhdet_in_tes!R58=0,"",RES_hhdet_in_tes!R58/RES_hhdet_in_fec!R58)</f>
        <v>0.71184456378209837</v>
      </c>
      <c r="S58" s="124">
        <f>IF(RES_hhdet_in_tes!S58=0,"",RES_hhdet_in_tes!S58/RES_hhdet_in_fec!S58)</f>
        <v>0.69632569980374237</v>
      </c>
      <c r="T58" s="124">
        <f>IF(RES_hhdet_in_tes!T58=0,"",RES_hhdet_in_tes!T58/RES_hhdet_in_fec!T58)</f>
        <v>0.66316979465840853</v>
      </c>
      <c r="U58" s="124">
        <f>IF(RES_hhdet_in_tes!U58=0,"",RES_hhdet_in_tes!U58/RES_hhdet_in_fec!U58)</f>
        <v>0.7256083059729409</v>
      </c>
      <c r="V58" s="124">
        <f>IF(RES_hhdet_in_tes!V58=0,"",RES_hhdet_in_tes!V58/RES_hhdet_in_fec!V58)</f>
        <v>0.67713742745078254</v>
      </c>
      <c r="W58" s="124">
        <f>IF(RES_hhdet_in_tes!W58=0,"",RES_hhdet_in_tes!W58/RES_hhdet_in_fec!W58)</f>
        <v>0.70778613360253673</v>
      </c>
      <c r="X58" s="124">
        <f>IF(RES_hhdet_in_tes!X58=0,"",RES_hhdet_in_tes!X58/RES_hhdet_in_fec!X58)</f>
        <v>0.68588984210967407</v>
      </c>
      <c r="Y58" s="124">
        <f>IF(RES_hhdet_in_tes!Y58=0,"",RES_hhdet_in_tes!Y58/RES_hhdet_in_fec!Y58)</f>
        <v>0.64581242160290897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0.5885532076269534</v>
      </c>
      <c r="D59" s="111">
        <f>IF(RES_hhdet_in_tes!D59=0,"",RES_hhdet_in_tes!D59/RES_hhdet_in_fec!D59)</f>
        <v>0.58894811544936454</v>
      </c>
      <c r="E59" s="111">
        <f>IF(RES_hhdet_in_tes!E59=0,"",RES_hhdet_in_tes!E59/RES_hhdet_in_fec!E59)</f>
        <v>0.5893430588445201</v>
      </c>
      <c r="F59" s="111">
        <f>IF(RES_hhdet_in_tes!F59=0,"",RES_hhdet_in_tes!F59/RES_hhdet_in_fec!F59)</f>
        <v>0.58973800709050417</v>
      </c>
      <c r="G59" s="111">
        <f>IF(RES_hhdet_in_tes!G59=0,"",RES_hhdet_in_tes!G59/RES_hhdet_in_fec!G59)</f>
        <v>0.5901329880968933</v>
      </c>
      <c r="H59" s="111">
        <f>IF(RES_hhdet_in_tes!H59=0,"",RES_hhdet_in_tes!H59/RES_hhdet_in_fec!H59)</f>
        <v>0.59052799844791082</v>
      </c>
      <c r="I59" s="111">
        <f>IF(RES_hhdet_in_tes!I59=0,"",RES_hhdet_in_tes!I59/RES_hhdet_in_fec!I59)</f>
        <v>0.59092304502047666</v>
      </c>
      <c r="J59" s="111">
        <f>IF(RES_hhdet_in_tes!J59=0,"",RES_hhdet_in_tes!J59/RES_hhdet_in_fec!J59)</f>
        <v>0.59131815598690707</v>
      </c>
      <c r="K59" s="111">
        <f>IF(RES_hhdet_in_tes!K59=0,"",RES_hhdet_in_tes!K59/RES_hhdet_in_fec!K59)</f>
        <v>0.59171335530107994</v>
      </c>
      <c r="L59" s="111">
        <f>IF(RES_hhdet_in_tes!L59=0,"",RES_hhdet_in_tes!L59/RES_hhdet_in_fec!L59)</f>
        <v>0.59210864937163976</v>
      </c>
      <c r="M59" s="111">
        <f>IF(RES_hhdet_in_tes!M59=0,"",RES_hhdet_in_tes!M59/RES_hhdet_in_fec!M59)</f>
        <v>0.59240885265731358</v>
      </c>
      <c r="N59" s="111">
        <f>IF(RES_hhdet_in_tes!N59=0,"",RES_hhdet_in_tes!N59/RES_hhdet_in_fec!N59)</f>
        <v>0.59257665217293198</v>
      </c>
      <c r="O59" s="111">
        <f>IF(RES_hhdet_in_tes!O59=0,"",RES_hhdet_in_tes!O59/RES_hhdet_in_fec!O59)</f>
        <v>0.59267694153553507</v>
      </c>
      <c r="P59" s="111">
        <f>IF(RES_hhdet_in_tes!P59=0,"",RES_hhdet_in_tes!P59/RES_hhdet_in_fec!P59)</f>
        <v>0.59295678242280991</v>
      </c>
      <c r="Q59" s="111">
        <f>IF(RES_hhdet_in_tes!Q59=0,"",RES_hhdet_in_tes!Q59/RES_hhdet_in_fec!Q59)</f>
        <v>0.59409580020610819</v>
      </c>
      <c r="R59" s="111">
        <f>IF(RES_hhdet_in_tes!R59=0,"",RES_hhdet_in_tes!R59/RES_hhdet_in_fec!R59)</f>
        <v>0.59708771629894253</v>
      </c>
      <c r="S59" s="111">
        <f>IF(RES_hhdet_in_tes!S59=0,"",RES_hhdet_in_tes!S59/RES_hhdet_in_fec!S59)</f>
        <v>0.60130815583265629</v>
      </c>
      <c r="T59" s="111">
        <f>IF(RES_hhdet_in_tes!T59=0,"",RES_hhdet_in_tes!T59/RES_hhdet_in_fec!T59)</f>
        <v>0.60593880550972834</v>
      </c>
      <c r="U59" s="111">
        <f>IF(RES_hhdet_in_tes!U59=0,"",RES_hhdet_in_tes!U59/RES_hhdet_in_fec!U59)</f>
        <v>0.61016135203264898</v>
      </c>
      <c r="V59" s="111">
        <f>IF(RES_hhdet_in_tes!V59=0,"",RES_hhdet_in_tes!V59/RES_hhdet_in_fec!V59)</f>
        <v>0.61315748210390297</v>
      </c>
      <c r="W59" s="111">
        <f>IF(RES_hhdet_in_tes!W59=0,"",RES_hhdet_in_tes!W59/RES_hhdet_in_fec!W59)</f>
        <v>0.61459744496403257</v>
      </c>
      <c r="X59" s="111">
        <f>IF(RES_hhdet_in_tes!X59=0,"",RES_hhdet_in_tes!X59/RES_hhdet_in_fec!X59)</f>
        <v>0.61499426400675616</v>
      </c>
      <c r="Y59" s="111">
        <f>IF(RES_hhdet_in_tes!Y59=0,"",RES_hhdet_in_tes!Y59/RES_hhdet_in_fec!Y59)</f>
        <v>0.61503394591102845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0.75249001577798369</v>
      </c>
      <c r="D60" s="45">
        <f>IF(RES_hhdet_in_tes!D60=0,"",RES_hhdet_in_tes!D60/RES_hhdet_in_fec!D60)</f>
        <v>0.75376124544770495</v>
      </c>
      <c r="E60" s="45">
        <f>IF(RES_hhdet_in_tes!E60=0,"",RES_hhdet_in_tes!E60/RES_hhdet_in_fec!E60)</f>
        <v>0.7550924138904278</v>
      </c>
      <c r="F60" s="45">
        <f>IF(RES_hhdet_in_tes!F60=0,"",RES_hhdet_in_tes!F60/RES_hhdet_in_fec!F60)</f>
        <v>0.75643175580219646</v>
      </c>
      <c r="G60" s="45">
        <f>IF(RES_hhdet_in_tes!G60=0,"",RES_hhdet_in_tes!G60/RES_hhdet_in_fec!G60)</f>
        <v>0.75782629779835831</v>
      </c>
      <c r="H60" s="45">
        <f>IF(RES_hhdet_in_tes!H60=0,"",RES_hhdet_in_tes!H60/RES_hhdet_in_fec!H60)</f>
        <v>0.7592702844198771</v>
      </c>
      <c r="I60" s="45">
        <f>IF(RES_hhdet_in_tes!I60=0,"",RES_hhdet_in_tes!I60/RES_hhdet_in_fec!I60)</f>
        <v>0.76077530302614893</v>
      </c>
      <c r="J60" s="45">
        <f>IF(RES_hhdet_in_tes!J60=0,"",RES_hhdet_in_tes!J60/RES_hhdet_in_fec!J60)</f>
        <v>0.76238882293864785</v>
      </c>
      <c r="K60" s="45">
        <f>IF(RES_hhdet_in_tes!K60=0,"",RES_hhdet_in_tes!K60/RES_hhdet_in_fec!K60)</f>
        <v>0.76415120556654414</v>
      </c>
      <c r="L60" s="45">
        <f>IF(RES_hhdet_in_tes!L60=0,"",RES_hhdet_in_tes!L60/RES_hhdet_in_fec!L60)</f>
        <v>0.7660732492415242</v>
      </c>
      <c r="M60" s="45">
        <f>IF(RES_hhdet_in_tes!M60=0,"",RES_hhdet_in_tes!M60/RES_hhdet_in_fec!M60)</f>
        <v>0.76882134696802751</v>
      </c>
      <c r="N60" s="45">
        <f>IF(RES_hhdet_in_tes!N60=0,"",RES_hhdet_in_tes!N60/RES_hhdet_in_fec!N60)</f>
        <v>0.7725852145007337</v>
      </c>
      <c r="O60" s="45">
        <f>IF(RES_hhdet_in_tes!O60=0,"",RES_hhdet_in_tes!O60/RES_hhdet_in_fec!O60)</f>
        <v>0.77781473176807325</v>
      </c>
      <c r="P60" s="45">
        <f>IF(RES_hhdet_in_tes!P60=0,"",RES_hhdet_in_tes!P60/RES_hhdet_in_fec!P60)</f>
        <v>0.78473055104142575</v>
      </c>
      <c r="Q60" s="45">
        <f>IF(RES_hhdet_in_tes!Q60=0,"",RES_hhdet_in_tes!Q60/RES_hhdet_in_fec!Q60)</f>
        <v>0.79367968863573413</v>
      </c>
      <c r="R60" s="45">
        <f>IF(RES_hhdet_in_tes!R60=0,"",RES_hhdet_in_tes!R60/RES_hhdet_in_fec!R60)</f>
        <v>0.80585732530883569</v>
      </c>
      <c r="S60" s="45">
        <f>IF(RES_hhdet_in_tes!S60=0,"",RES_hhdet_in_tes!S60/RES_hhdet_in_fec!S60)</f>
        <v>0.82109552406173714</v>
      </c>
      <c r="T60" s="45">
        <f>IF(RES_hhdet_in_tes!T60=0,"",RES_hhdet_in_tes!T60/RES_hhdet_in_fec!T60)</f>
        <v>0.83750028181059311</v>
      </c>
      <c r="U60" s="45">
        <f>IF(RES_hhdet_in_tes!U60=0,"",RES_hhdet_in_tes!U60/RES_hhdet_in_fec!U60)</f>
        <v>0.85317759547160277</v>
      </c>
      <c r="V60" s="45">
        <f>IF(RES_hhdet_in_tes!V60=0,"",RES_hhdet_in_tes!V60/RES_hhdet_in_fec!V60)</f>
        <v>0.86623346196094431</v>
      </c>
      <c r="W60" s="45">
        <f>IF(RES_hhdet_in_tes!W60=0,"",RES_hhdet_in_tes!W60/RES_hhdet_in_fec!W60)</f>
        <v>0.87600981817320844</v>
      </c>
      <c r="X60" s="45">
        <f>IF(RES_hhdet_in_tes!X60=0,"",RES_hhdet_in_tes!X60/RES_hhdet_in_fec!X60)</f>
        <v>0.88369578145773753</v>
      </c>
      <c r="Y60" s="45">
        <f>IF(RES_hhdet_in_tes!Y60=0,"",RES_hhdet_in_tes!Y60/RES_hhdet_in_fec!Y60)</f>
        <v>0.89051166160525408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0.54388172500793053</v>
      </c>
      <c r="D62" s="119">
        <f>IF(RES_hhdet_in_tes!D62=0,"",RES_hhdet_in_tes!D62/RES_hhdet_in_fec!D62)</f>
        <v>0.54892768997790131</v>
      </c>
      <c r="E62" s="119">
        <f>IF(RES_hhdet_in_tes!E62=0,"",RES_hhdet_in_tes!E62/RES_hhdet_in_fec!E62)</f>
        <v>0.55410399786151077</v>
      </c>
      <c r="F62" s="119">
        <f>IF(RES_hhdet_in_tes!F62=0,"",RES_hhdet_in_tes!F62/RES_hhdet_in_fec!F62)</f>
        <v>0.5592300372817024</v>
      </c>
      <c r="G62" s="119">
        <f>IF(RES_hhdet_in_tes!G62=0,"",RES_hhdet_in_tes!G62/RES_hhdet_in_fec!G62)</f>
        <v>0.56499208324472139</v>
      </c>
      <c r="H62" s="119">
        <f>IF(RES_hhdet_in_tes!H62=0,"",RES_hhdet_in_tes!H62/RES_hhdet_in_fec!H62)</f>
        <v>0.57129046943719863</v>
      </c>
      <c r="I62" s="119">
        <f>IF(RES_hhdet_in_tes!I62=0,"",RES_hhdet_in_tes!I62/RES_hhdet_in_fec!I62)</f>
        <v>0.57716117433102199</v>
      </c>
      <c r="J62" s="119">
        <f>IF(RES_hhdet_in_tes!J62=0,"",RES_hhdet_in_tes!J62/RES_hhdet_in_fec!J62)</f>
        <v>0.58452930862601449</v>
      </c>
      <c r="K62" s="119">
        <f>IF(RES_hhdet_in_tes!K62=0,"",RES_hhdet_in_tes!K62/RES_hhdet_in_fec!K62)</f>
        <v>0.59168338322092251</v>
      </c>
      <c r="L62" s="119">
        <f>IF(RES_hhdet_in_tes!L62=0,"",RES_hhdet_in_tes!L62/RES_hhdet_in_fec!L62)</f>
        <v>0.60057854240279884</v>
      </c>
      <c r="M62" s="119">
        <f>IF(RES_hhdet_in_tes!M62=0,"",RES_hhdet_in_tes!M62/RES_hhdet_in_fec!M62)</f>
        <v>0.61576915962582135</v>
      </c>
      <c r="N62" s="119">
        <f>IF(RES_hhdet_in_tes!N62=0,"",RES_hhdet_in_tes!N62/RES_hhdet_in_fec!N62)</f>
        <v>0.6400189635915956</v>
      </c>
      <c r="O62" s="119">
        <f>IF(RES_hhdet_in_tes!O62=0,"",RES_hhdet_in_tes!O62/RES_hhdet_in_fec!O62)</f>
        <v>0.67221778831464818</v>
      </c>
      <c r="P62" s="119">
        <f>IF(RES_hhdet_in_tes!P62=0,"",RES_hhdet_in_tes!P62/RES_hhdet_in_fec!P62)</f>
        <v>0.70997830696095898</v>
      </c>
      <c r="Q62" s="119">
        <f>IF(RES_hhdet_in_tes!Q62=0,"",RES_hhdet_in_tes!Q62/RES_hhdet_in_fec!Q62)</f>
        <v>0.74222891533686053</v>
      </c>
      <c r="R62" s="119">
        <f>IF(RES_hhdet_in_tes!R62=0,"",RES_hhdet_in_tes!R62/RES_hhdet_in_fec!R62)</f>
        <v>0.75928371365858283</v>
      </c>
      <c r="S62" s="119">
        <f>IF(RES_hhdet_in_tes!S62=0,"",RES_hhdet_in_tes!S62/RES_hhdet_in_fec!S62)</f>
        <v>0.77283418026987538</v>
      </c>
      <c r="T62" s="119">
        <f>IF(RES_hhdet_in_tes!T62=0,"",RES_hhdet_in_tes!T62/RES_hhdet_in_fec!T62)</f>
        <v>0.78441180633466867</v>
      </c>
      <c r="U62" s="119">
        <f>IF(RES_hhdet_in_tes!U62=0,"",RES_hhdet_in_tes!U62/RES_hhdet_in_fec!U62)</f>
        <v>0.79354439274364474</v>
      </c>
      <c r="V62" s="119">
        <f>IF(RES_hhdet_in_tes!V62=0,"",RES_hhdet_in_tes!V62/RES_hhdet_in_fec!V62)</f>
        <v>0.80416002789503971</v>
      </c>
      <c r="W62" s="119">
        <f>IF(RES_hhdet_in_tes!W62=0,"",RES_hhdet_in_tes!W62/RES_hhdet_in_fec!W62)</f>
        <v>0.80991004134989952</v>
      </c>
      <c r="X62" s="119">
        <f>IF(RES_hhdet_in_tes!X62=0,"",RES_hhdet_in_tes!X62/RES_hhdet_in_fec!X62)</f>
        <v>0.81416824583197112</v>
      </c>
      <c r="Y62" s="119">
        <f>IF(RES_hhdet_in_tes!Y62=0,"",RES_hhdet_in_tes!Y62/RES_hhdet_in_fec!Y62)</f>
        <v>0.81039089547695331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0.53618357476906442</v>
      </c>
      <c r="D63" s="124">
        <f>IF(RES_hhdet_in_tes!D63=0,"",RES_hhdet_in_tes!D63/RES_hhdet_in_fec!D63)</f>
        <v>0.54104748954707882</v>
      </c>
      <c r="E63" s="124">
        <f>IF(RES_hhdet_in_tes!E63=0,"",RES_hhdet_in_tes!E63/RES_hhdet_in_fec!E63)</f>
        <v>0.54630446630519014</v>
      </c>
      <c r="F63" s="124">
        <f>IF(RES_hhdet_in_tes!F63=0,"",RES_hhdet_in_tes!F63/RES_hhdet_in_fec!F63)</f>
        <v>0.55150044829252232</v>
      </c>
      <c r="G63" s="124">
        <f>IF(RES_hhdet_in_tes!G63=0,"",RES_hhdet_in_tes!G63/RES_hhdet_in_fec!G63)</f>
        <v>0.5570468007345587</v>
      </c>
      <c r="H63" s="124">
        <f>IF(RES_hhdet_in_tes!H63=0,"",RES_hhdet_in_tes!H63/RES_hhdet_in_fec!H63)</f>
        <v>0.56281378114741842</v>
      </c>
      <c r="I63" s="124">
        <f>IF(RES_hhdet_in_tes!I63=0,"",RES_hhdet_in_tes!I63/RES_hhdet_in_fec!I63)</f>
        <v>0.56889021925269612</v>
      </c>
      <c r="J63" s="124">
        <f>IF(RES_hhdet_in_tes!J63=0,"",RES_hhdet_in_tes!J63/RES_hhdet_in_fec!J63)</f>
        <v>0.57565308573428742</v>
      </c>
      <c r="K63" s="124">
        <f>IF(RES_hhdet_in_tes!K63=0,"",RES_hhdet_in_tes!K63/RES_hhdet_in_fec!K63)</f>
        <v>0.58330095458296183</v>
      </c>
      <c r="L63" s="124">
        <f>IF(RES_hhdet_in_tes!L63=0,"",RES_hhdet_in_tes!L63/RES_hhdet_in_fec!L63)</f>
        <v>0.59171773826669471</v>
      </c>
      <c r="M63" s="124">
        <f>IF(RES_hhdet_in_tes!M63=0,"",RES_hhdet_in_tes!M63/RES_hhdet_in_fec!M63)</f>
        <v>0.60766504478739058</v>
      </c>
      <c r="N63" s="124">
        <f>IF(RES_hhdet_in_tes!N63=0,"",RES_hhdet_in_tes!N63/RES_hhdet_in_fec!N63)</f>
        <v>0.63285030968625422</v>
      </c>
      <c r="O63" s="124">
        <f>IF(RES_hhdet_in_tes!O63=0,"",RES_hhdet_in_tes!O63/RES_hhdet_in_fec!O63)</f>
        <v>0.66861470101677045</v>
      </c>
      <c r="P63" s="124">
        <f>IF(RES_hhdet_in_tes!P63=0,"",RES_hhdet_in_tes!P63/RES_hhdet_in_fec!P63)</f>
        <v>0.71069139973866247</v>
      </c>
      <c r="Q63" s="124">
        <f>IF(RES_hhdet_in_tes!Q63=0,"",RES_hhdet_in_tes!Q63/RES_hhdet_in_fec!Q63)</f>
        <v>0.74614040135595938</v>
      </c>
      <c r="R63" s="124">
        <f>IF(RES_hhdet_in_tes!R63=0,"",RES_hhdet_in_tes!R63/RES_hhdet_in_fec!R63)</f>
        <v>0.76413027325045357</v>
      </c>
      <c r="S63" s="124">
        <f>IF(RES_hhdet_in_tes!S63=0,"",RES_hhdet_in_tes!S63/RES_hhdet_in_fec!S63)</f>
        <v>0.77789574962460362</v>
      </c>
      <c r="T63" s="124">
        <f>IF(RES_hhdet_in_tes!T63=0,"",RES_hhdet_in_tes!T63/RES_hhdet_in_fec!T63)</f>
        <v>0.78911213547660009</v>
      </c>
      <c r="U63" s="124">
        <f>IF(RES_hhdet_in_tes!U63=0,"",RES_hhdet_in_tes!U63/RES_hhdet_in_fec!U63)</f>
        <v>0.79890669849327089</v>
      </c>
      <c r="V63" s="124">
        <f>IF(RES_hhdet_in_tes!V63=0,"",RES_hhdet_in_tes!V63/RES_hhdet_in_fec!V63)</f>
        <v>0.80784080431883831</v>
      </c>
      <c r="W63" s="124">
        <f>IF(RES_hhdet_in_tes!W63=0,"",RES_hhdet_in_tes!W63/RES_hhdet_in_fec!W63)</f>
        <v>0.81456103013142933</v>
      </c>
      <c r="X63" s="124">
        <f>IF(RES_hhdet_in_tes!X63=0,"",RES_hhdet_in_tes!X63/RES_hhdet_in_fec!X63)</f>
        <v>0.81856446751022893</v>
      </c>
      <c r="Y63" s="124">
        <f>IF(RES_hhdet_in_tes!Y63=0,"",RES_hhdet_in_tes!Y63/RES_hhdet_in_fec!Y63)</f>
        <v>0.82142453553388228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0.53060576903908341</v>
      </c>
      <c r="D64" s="111">
        <f>IF(RES_hhdet_in_tes!D64=0,"",RES_hhdet_in_tes!D64/RES_hhdet_in_fec!D64)</f>
        <v>0.53565097460440825</v>
      </c>
      <c r="E64" s="111">
        <f>IF(RES_hhdet_in_tes!E64=0,"",RES_hhdet_in_tes!E64/RES_hhdet_in_fec!E64)</f>
        <v>0.54101434679342431</v>
      </c>
      <c r="F64" s="111">
        <f>IF(RES_hhdet_in_tes!F64=0,"",RES_hhdet_in_tes!F64/RES_hhdet_in_fec!F64)</f>
        <v>0.54635820773018773</v>
      </c>
      <c r="G64" s="111">
        <f>IF(RES_hhdet_in_tes!G64=0,"",RES_hhdet_in_tes!G64/RES_hhdet_in_fec!G64)</f>
        <v>0.55198703022593953</v>
      </c>
      <c r="H64" s="111">
        <f>IF(RES_hhdet_in_tes!H64=0,"",RES_hhdet_in_tes!H64/RES_hhdet_in_fec!H64)</f>
        <v>0.55786191348133196</v>
      </c>
      <c r="I64" s="111">
        <f>IF(RES_hhdet_in_tes!I64=0,"",RES_hhdet_in_tes!I64/RES_hhdet_in_fec!I64)</f>
        <v>0.56405616246644308</v>
      </c>
      <c r="J64" s="111">
        <f>IF(RES_hhdet_in_tes!J64=0,"",RES_hhdet_in_tes!J64/RES_hhdet_in_fec!J64)</f>
        <v>0.57087388173813958</v>
      </c>
      <c r="K64" s="111">
        <f>IF(RES_hhdet_in_tes!K64=0,"",RES_hhdet_in_tes!K64/RES_hhdet_in_fec!K64)</f>
        <v>0.5785711649773414</v>
      </c>
      <c r="L64" s="111">
        <f>IF(RES_hhdet_in_tes!L64=0,"",RES_hhdet_in_tes!L64/RES_hhdet_in_fec!L64)</f>
        <v>0.58721201475988105</v>
      </c>
      <c r="M64" s="111">
        <f>IF(RES_hhdet_in_tes!M64=0,"",RES_hhdet_in_tes!M64/RES_hhdet_in_fec!M64)</f>
        <v>0.6032005416611913</v>
      </c>
      <c r="N64" s="111">
        <f>IF(RES_hhdet_in_tes!N64=0,"",RES_hhdet_in_tes!N64/RES_hhdet_in_fec!N64)</f>
        <v>0.62852970567095889</v>
      </c>
      <c r="O64" s="111">
        <f>IF(RES_hhdet_in_tes!O64=0,"",RES_hhdet_in_tes!O64/RES_hhdet_in_fec!O64)</f>
        <v>0.66452948952008328</v>
      </c>
      <c r="P64" s="111">
        <f>IF(RES_hhdet_in_tes!P64=0,"",RES_hhdet_in_tes!P64/RES_hhdet_in_fec!P64)</f>
        <v>0.70693925172965288</v>
      </c>
      <c r="Q64" s="111">
        <f>IF(RES_hhdet_in_tes!Q64=0,"",RES_hhdet_in_tes!Q64/RES_hhdet_in_fec!Q64)</f>
        <v>0.74271689884435643</v>
      </c>
      <c r="R64" s="111">
        <f>IF(RES_hhdet_in_tes!R64=0,"",RES_hhdet_in_tes!R64/RES_hhdet_in_fec!R64)</f>
        <v>0.76090588147305205</v>
      </c>
      <c r="S64" s="111">
        <f>IF(RES_hhdet_in_tes!S64=0,"",RES_hhdet_in_tes!S64/RES_hhdet_in_fec!S64)</f>
        <v>0.77484257990009531</v>
      </c>
      <c r="T64" s="111">
        <f>IF(RES_hhdet_in_tes!T64=0,"",RES_hhdet_in_tes!T64/RES_hhdet_in_fec!T64)</f>
        <v>0.78618690209691611</v>
      </c>
      <c r="U64" s="111">
        <f>IF(RES_hhdet_in_tes!U64=0,"",RES_hhdet_in_tes!U64/RES_hhdet_in_fec!U64)</f>
        <v>0.79608714056736429</v>
      </c>
      <c r="V64" s="111">
        <f>IF(RES_hhdet_in_tes!V64=0,"",RES_hhdet_in_tes!V64/RES_hhdet_in_fec!V64)</f>
        <v>0.80511358592930871</v>
      </c>
      <c r="W64" s="111">
        <f>IF(RES_hhdet_in_tes!W64=0,"",RES_hhdet_in_tes!W64/RES_hhdet_in_fec!W64)</f>
        <v>0.8119214688172659</v>
      </c>
      <c r="X64" s="111">
        <f>IF(RES_hhdet_in_tes!X64=0,"",RES_hhdet_in_tes!X64/RES_hhdet_in_fec!X64)</f>
        <v>0.81596276917746779</v>
      </c>
      <c r="Y64" s="111">
        <f>IF(RES_hhdet_in_tes!Y64=0,"",RES_hhdet_in_tes!Y64/RES_hhdet_in_fec!Y64)</f>
        <v>0.81881639542064977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>
        <f>IF(RES_hhdet_in_tes!D66=0,"",RES_hhdet_in_tes!D66/RES_hhdet_in_fec!D66)</f>
        <v>2.8056889755960275</v>
      </c>
      <c r="E66" s="124">
        <f>IF(RES_hhdet_in_tes!E66=0,"",RES_hhdet_in_tes!E66/RES_hhdet_in_fec!E66)</f>
        <v>2.9329070043480816</v>
      </c>
      <c r="F66" s="124">
        <f>IF(RES_hhdet_in_tes!F66=0,"",RES_hhdet_in_tes!F66/RES_hhdet_in_fec!F66)</f>
        <v>3.0611467921905731</v>
      </c>
      <c r="G66" s="124">
        <f>IF(RES_hhdet_in_tes!G66=0,"",RES_hhdet_in_tes!G66/RES_hhdet_in_fec!G66)</f>
        <v>3.1911512738465402</v>
      </c>
      <c r="H66" s="124">
        <f>IF(RES_hhdet_in_tes!H66=0,"",RES_hhdet_in_tes!H66/RES_hhdet_in_fec!H66)</f>
        <v>3.3228036884955054</v>
      </c>
      <c r="I66" s="124">
        <f>IF(RES_hhdet_in_tes!I66=0,"",RES_hhdet_in_tes!I66/RES_hhdet_in_fec!I66)</f>
        <v>3.4562597693766475</v>
      </c>
      <c r="J66" s="124">
        <f>IF(RES_hhdet_in_tes!J66=0,"",RES_hhdet_in_tes!J66/RES_hhdet_in_fec!J66)</f>
        <v>3.5922175011594959</v>
      </c>
      <c r="K66" s="124">
        <f>IF(RES_hhdet_in_tes!K66=0,"",RES_hhdet_in_tes!K66/RES_hhdet_in_fec!K66)</f>
        <v>3.7312297459001487</v>
      </c>
      <c r="L66" s="124">
        <f>IF(RES_hhdet_in_tes!L66=0,"",RES_hhdet_in_tes!L66/RES_hhdet_in_fec!L66)</f>
        <v>3.8733698190574888</v>
      </c>
      <c r="M66" s="124">
        <f>IF(RES_hhdet_in_tes!M66=0,"",RES_hhdet_in_tes!M66/RES_hhdet_in_fec!M66)</f>
        <v>4.0362518657729458</v>
      </c>
      <c r="N66" s="124">
        <f>IF(RES_hhdet_in_tes!N66=0,"",RES_hhdet_in_tes!N66/RES_hhdet_in_fec!N66)</f>
        <v>4.225104717071595</v>
      </c>
      <c r="O66" s="124">
        <f>IF(RES_hhdet_in_tes!O66=0,"",RES_hhdet_in_tes!O66/RES_hhdet_in_fec!O66)</f>
        <v>4.439591478145485</v>
      </c>
      <c r="P66" s="124">
        <f>IF(RES_hhdet_in_tes!P66=0,"",RES_hhdet_in_tes!P66/RES_hhdet_in_fec!P66)</f>
        <v>4.6588382967267101</v>
      </c>
      <c r="Q66" s="124">
        <f>IF(RES_hhdet_in_tes!Q66=0,"",RES_hhdet_in_tes!Q66/RES_hhdet_in_fec!Q66)</f>
        <v>4.8271068684522369</v>
      </c>
      <c r="R66" s="124">
        <f>IF(RES_hhdet_in_tes!R66=0,"",RES_hhdet_in_tes!R66/RES_hhdet_in_fec!R66)</f>
        <v>4.8635669860491753</v>
      </c>
      <c r="S66" s="124">
        <f>IF(RES_hhdet_in_tes!S66=0,"",RES_hhdet_in_tes!S66/RES_hhdet_in_fec!S66)</f>
        <v>4.8676181102266121</v>
      </c>
      <c r="T66" s="124">
        <f>IF(RES_hhdet_in_tes!T66=0,"",RES_hhdet_in_tes!T66/RES_hhdet_in_fec!T66)</f>
        <v>4.8721193593126548</v>
      </c>
      <c r="U66" s="124">
        <f>IF(RES_hhdet_in_tes!U66=0,"",RES_hhdet_in_tes!U66/RES_hhdet_in_fec!U66)</f>
        <v>4.8771207471860345</v>
      </c>
      <c r="V66" s="124">
        <f>IF(RES_hhdet_in_tes!V66=0,"",RES_hhdet_in_tes!V66/RES_hhdet_in_fec!V66)</f>
        <v>4.8914123955007032</v>
      </c>
      <c r="W66" s="124">
        <f>IF(RES_hhdet_in_tes!W66=0,"",RES_hhdet_in_tes!W66/RES_hhdet_in_fec!W66)</f>
        <v>4.93832035661024</v>
      </c>
      <c r="X66" s="124">
        <f>IF(RES_hhdet_in_tes!X66=0,"",RES_hhdet_in_tes!X66/RES_hhdet_in_fec!X66)</f>
        <v>4.9919920033523928</v>
      </c>
      <c r="Y66" s="124" t="str">
        <f>IF(RES_hhdet_in_tes!Y66=0,"",RES_hhdet_in_tes!Y66/RES_hhdet_in_fec!Y66)</f>
        <v/>
      </c>
      <c r="DA66" s="130" t="s">
        <v>3648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>
        <f>IF(RES_hhdet_in_tes!D67=0,"",RES_hhdet_in_tes!D67/RES_hhdet_in_fec!D67)</f>
        <v>2.8056889755960275</v>
      </c>
      <c r="E67" s="111">
        <f>IF(RES_hhdet_in_tes!E67=0,"",RES_hhdet_in_tes!E67/RES_hhdet_in_fec!E67)</f>
        <v>2.9329070043480816</v>
      </c>
      <c r="F67" s="111">
        <f>IF(RES_hhdet_in_tes!F67=0,"",RES_hhdet_in_tes!F67/RES_hhdet_in_fec!F67)</f>
        <v>3.0611467921905731</v>
      </c>
      <c r="G67" s="111">
        <f>IF(RES_hhdet_in_tes!G67=0,"",RES_hhdet_in_tes!G67/RES_hhdet_in_fec!G67)</f>
        <v>3.1911512738465402</v>
      </c>
      <c r="H67" s="111">
        <f>IF(RES_hhdet_in_tes!H67=0,"",RES_hhdet_in_tes!H67/RES_hhdet_in_fec!H67)</f>
        <v>3.3228036884955054</v>
      </c>
      <c r="I67" s="111">
        <f>IF(RES_hhdet_in_tes!I67=0,"",RES_hhdet_in_tes!I67/RES_hhdet_in_fec!I67)</f>
        <v>3.4562597693766475</v>
      </c>
      <c r="J67" s="111">
        <f>IF(RES_hhdet_in_tes!J67=0,"",RES_hhdet_in_tes!J67/RES_hhdet_in_fec!J67)</f>
        <v>3.5922175011594959</v>
      </c>
      <c r="K67" s="111">
        <f>IF(RES_hhdet_in_tes!K67=0,"",RES_hhdet_in_tes!K67/RES_hhdet_in_fec!K67)</f>
        <v>3.7312297459001487</v>
      </c>
      <c r="L67" s="111">
        <f>IF(RES_hhdet_in_tes!L67=0,"",RES_hhdet_in_tes!L67/RES_hhdet_in_fec!L67)</f>
        <v>3.8733698190574888</v>
      </c>
      <c r="M67" s="111">
        <f>IF(RES_hhdet_in_tes!M67=0,"",RES_hhdet_in_tes!M67/RES_hhdet_in_fec!M67)</f>
        <v>4.0362518657729458</v>
      </c>
      <c r="N67" s="111">
        <f>IF(RES_hhdet_in_tes!N67=0,"",RES_hhdet_in_tes!N67/RES_hhdet_in_fec!N67)</f>
        <v>4.225104717071595</v>
      </c>
      <c r="O67" s="111">
        <f>IF(RES_hhdet_in_tes!O67=0,"",RES_hhdet_in_tes!O67/RES_hhdet_in_fec!O67)</f>
        <v>4.439591478145485</v>
      </c>
      <c r="P67" s="111">
        <f>IF(RES_hhdet_in_tes!P67=0,"",RES_hhdet_in_tes!P67/RES_hhdet_in_fec!P67)</f>
        <v>4.6588382967267101</v>
      </c>
      <c r="Q67" s="111">
        <f>IF(RES_hhdet_in_tes!Q67=0,"",RES_hhdet_in_tes!Q67/RES_hhdet_in_fec!Q67)</f>
        <v>4.8271068684522369</v>
      </c>
      <c r="R67" s="111">
        <f>IF(RES_hhdet_in_tes!R67=0,"",RES_hhdet_in_tes!R67/RES_hhdet_in_fec!R67)</f>
        <v>4.8635669860491753</v>
      </c>
      <c r="S67" s="111">
        <f>IF(RES_hhdet_in_tes!S67=0,"",RES_hhdet_in_tes!S67/RES_hhdet_in_fec!S67)</f>
        <v>4.8676181102266121</v>
      </c>
      <c r="T67" s="111">
        <f>IF(RES_hhdet_in_tes!T67=0,"",RES_hhdet_in_tes!T67/RES_hhdet_in_fec!T67)</f>
        <v>4.8721193593126548</v>
      </c>
      <c r="U67" s="111">
        <f>IF(RES_hhdet_in_tes!U67=0,"",RES_hhdet_in_tes!U67/RES_hhdet_in_fec!U67)</f>
        <v>4.8771207471860345</v>
      </c>
      <c r="V67" s="111">
        <f>IF(RES_hhdet_in_tes!V67=0,"",RES_hhdet_in_tes!V67/RES_hhdet_in_fec!V67)</f>
        <v>4.8914123955007032</v>
      </c>
      <c r="W67" s="111">
        <f>IF(RES_hhdet_in_tes!W67=0,"",RES_hhdet_in_tes!W67/RES_hhdet_in_fec!W67)</f>
        <v>4.93832035661024</v>
      </c>
      <c r="X67" s="111">
        <f>IF(RES_hhdet_in_tes!X67=0,"",RES_hhdet_in_tes!X67/RES_hhdet_in_fec!X67)</f>
        <v>4.9919920033523928</v>
      </c>
      <c r="Y67" s="111" t="str">
        <f>IF(RES_hhdet_in_tes!Y67=0,"",RES_hhdet_in_tes!Y67/RES_hhdet_in_fec!Y67)</f>
        <v/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0.57601396348523626</v>
      </c>
      <c r="D68" s="124">
        <f>IF(RES_hhdet_in_tes!D68=0,"",RES_hhdet_in_tes!D68/RES_hhdet_in_fec!D68)</f>
        <v>0.58224143997291111</v>
      </c>
      <c r="E68" s="124">
        <f>IF(RES_hhdet_in_tes!E68=0,"",RES_hhdet_in_tes!E68/RES_hhdet_in_fec!E68)</f>
        <v>0.58949855788443084</v>
      </c>
      <c r="F68" s="124">
        <f>IF(RES_hhdet_in_tes!F68=0,"",RES_hhdet_in_tes!F68/RES_hhdet_in_fec!F68)</f>
        <v>0.59625828650950896</v>
      </c>
      <c r="G68" s="124">
        <f>IF(RES_hhdet_in_tes!G68=0,"",RES_hhdet_in_tes!G68/RES_hhdet_in_fec!G68)</f>
        <v>0.60387345998309749</v>
      </c>
      <c r="H68" s="124">
        <f>IF(RES_hhdet_in_tes!H68=0,"",RES_hhdet_in_tes!H68/RES_hhdet_in_fec!H68)</f>
        <v>0.61203978839089079</v>
      </c>
      <c r="I68" s="124">
        <f>IF(RES_hhdet_in_tes!I68=0,"",RES_hhdet_in_tes!I68/RES_hhdet_in_fec!I68)</f>
        <v>0.61927325229937547</v>
      </c>
      <c r="J68" s="124">
        <f>IF(RES_hhdet_in_tes!J68=0,"",RES_hhdet_in_tes!J68/RES_hhdet_in_fec!J68)</f>
        <v>0.62762664550745173</v>
      </c>
      <c r="K68" s="124">
        <f>IF(RES_hhdet_in_tes!K68=0,"",RES_hhdet_in_tes!K68/RES_hhdet_in_fec!K68)</f>
        <v>0.63723246850045423</v>
      </c>
      <c r="L68" s="124">
        <f>IF(RES_hhdet_in_tes!L68=0,"",RES_hhdet_in_tes!L68/RES_hhdet_in_fec!L68)</f>
        <v>0.64525765437707305</v>
      </c>
      <c r="M68" s="124">
        <f>IF(RES_hhdet_in_tes!M68=0,"",RES_hhdet_in_tes!M68/RES_hhdet_in_fec!M68)</f>
        <v>0.66301284791425152</v>
      </c>
      <c r="N68" s="124">
        <f>IF(RES_hhdet_in_tes!N68=0,"",RES_hhdet_in_tes!N68/RES_hhdet_in_fec!N68)</f>
        <v>0.68309302426136731</v>
      </c>
      <c r="O68" s="124">
        <f>IF(RES_hhdet_in_tes!O68=0,"",RES_hhdet_in_tes!O68/RES_hhdet_in_fec!O68)</f>
        <v>0.71408602070530602</v>
      </c>
      <c r="P68" s="124">
        <f>IF(RES_hhdet_in_tes!P68=0,"",RES_hhdet_in_tes!P68/RES_hhdet_in_fec!P68)</f>
        <v>0.74940490606775767</v>
      </c>
      <c r="Q68" s="124">
        <f>IF(RES_hhdet_in_tes!Q68=0,"",RES_hhdet_in_tes!Q68/RES_hhdet_in_fec!Q68)</f>
        <v>0.77970018087271775</v>
      </c>
      <c r="R68" s="124">
        <f>IF(RES_hhdet_in_tes!R68=0,"",RES_hhdet_in_tes!R68/RES_hhdet_in_fec!R68)</f>
        <v>0.79744456832177746</v>
      </c>
      <c r="S68" s="124">
        <f>IF(RES_hhdet_in_tes!S68=0,"",RES_hhdet_in_tes!S68/RES_hhdet_in_fec!S68)</f>
        <v>0.8142811638976365</v>
      </c>
      <c r="T68" s="124">
        <f>IF(RES_hhdet_in_tes!T68=0,"",RES_hhdet_in_tes!T68/RES_hhdet_in_fec!T68)</f>
        <v>0.82748690158485494</v>
      </c>
      <c r="U68" s="124">
        <f>IF(RES_hhdet_in_tes!U68=0,"",RES_hhdet_in_tes!U68/RES_hhdet_in_fec!U68)</f>
        <v>0.83657072368648511</v>
      </c>
      <c r="V68" s="124">
        <f>IF(RES_hhdet_in_tes!V68=0,"",RES_hhdet_in_tes!V68/RES_hhdet_in_fec!V68)</f>
        <v>0.8477730209354758</v>
      </c>
      <c r="W68" s="124">
        <f>IF(RES_hhdet_in_tes!W68=0,"",RES_hhdet_in_tes!W68/RES_hhdet_in_fec!W68)</f>
        <v>0.85750859203056407</v>
      </c>
      <c r="X68" s="124">
        <f>IF(RES_hhdet_in_tes!X68=0,"",RES_hhdet_in_tes!X68/RES_hhdet_in_fec!X68)</f>
        <v>0.85992445062429379</v>
      </c>
      <c r="Y68" s="124">
        <f>IF(RES_hhdet_in_tes!Y68=0,"",RES_hhdet_in_tes!Y68/RES_hhdet_in_fec!Y68)</f>
        <v>0.86131189196132307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0.57193095326637722</v>
      </c>
      <c r="D69" s="111">
        <f>IF(RES_hhdet_in_tes!D69=0,"",RES_hhdet_in_tes!D69/RES_hhdet_in_fec!D69)</f>
        <v>0.57885676292737898</v>
      </c>
      <c r="E69" s="111">
        <f>IF(RES_hhdet_in_tes!E69=0,"",RES_hhdet_in_tes!E69/RES_hhdet_in_fec!E69)</f>
        <v>0.58609627099801898</v>
      </c>
      <c r="F69" s="111">
        <f>IF(RES_hhdet_in_tes!F69=0,"",RES_hhdet_in_tes!F69/RES_hhdet_in_fec!F69)</f>
        <v>0.59339155365252594</v>
      </c>
      <c r="G69" s="111">
        <f>IF(RES_hhdet_in_tes!G69=0,"",RES_hhdet_in_tes!G69/RES_hhdet_in_fec!G69)</f>
        <v>0.60097349135372113</v>
      </c>
      <c r="H69" s="111">
        <f>IF(RES_hhdet_in_tes!H69=0,"",RES_hhdet_in_tes!H69/RES_hhdet_in_fec!H69)</f>
        <v>0.60881143124129333</v>
      </c>
      <c r="I69" s="111">
        <f>IF(RES_hhdet_in_tes!I69=0,"",RES_hhdet_in_tes!I69/RES_hhdet_in_fec!I69)</f>
        <v>0.61695980906749603</v>
      </c>
      <c r="J69" s="111">
        <f>IF(RES_hhdet_in_tes!J69=0,"",RES_hhdet_in_tes!J69/RES_hhdet_in_fec!J69)</f>
        <v>0.62564718045183065</v>
      </c>
      <c r="K69" s="111">
        <f>IF(RES_hhdet_in_tes!K69=0,"",RES_hhdet_in_tes!K69/RES_hhdet_in_fec!K69)</f>
        <v>0.63506465951769508</v>
      </c>
      <c r="L69" s="111">
        <f>IF(RES_hhdet_in_tes!L69=0,"",RES_hhdet_in_tes!L69/RES_hhdet_in_fec!L69)</f>
        <v>0.64525765437707305</v>
      </c>
      <c r="M69" s="111">
        <f>IF(RES_hhdet_in_tes!M69=0,"",RES_hhdet_in_tes!M69/RES_hhdet_in_fec!M69)</f>
        <v>0.66098363994057929</v>
      </c>
      <c r="N69" s="111">
        <f>IF(RES_hhdet_in_tes!N69=0,"",RES_hhdet_in_tes!N69/RES_hhdet_in_fec!N69)</f>
        <v>0.68371155660514993</v>
      </c>
      <c r="O69" s="111">
        <f>IF(RES_hhdet_in_tes!O69=0,"",RES_hhdet_in_tes!O69/RES_hhdet_in_fec!O69)</f>
        <v>0.7144898453247206</v>
      </c>
      <c r="P69" s="111">
        <f>IF(RES_hhdet_in_tes!P69=0,"",RES_hhdet_in_tes!P69/RES_hhdet_in_fec!P69)</f>
        <v>0.75027681730921203</v>
      </c>
      <c r="Q69" s="111">
        <f>IF(RES_hhdet_in_tes!Q69=0,"",RES_hhdet_in_tes!Q69/RES_hhdet_in_fec!Q69)</f>
        <v>0.7816091916503477</v>
      </c>
      <c r="R69" s="111">
        <f>IF(RES_hhdet_in_tes!R69=0,"",RES_hhdet_in_tes!R69/RES_hhdet_in_fec!R69)</f>
        <v>0.8007618320436577</v>
      </c>
      <c r="S69" s="111">
        <f>IF(RES_hhdet_in_tes!S69=0,"",RES_hhdet_in_tes!S69/RES_hhdet_in_fec!S69)</f>
        <v>0.81707247065974498</v>
      </c>
      <c r="T69" s="111">
        <f>IF(RES_hhdet_in_tes!T69=0,"",RES_hhdet_in_tes!T69/RES_hhdet_in_fec!T69)</f>
        <v>0.83079712495672076</v>
      </c>
      <c r="U69" s="111">
        <f>IF(RES_hhdet_in_tes!U69=0,"",RES_hhdet_in_tes!U69/RES_hhdet_in_fec!U69)</f>
        <v>0.84217959363779316</v>
      </c>
      <c r="V69" s="111">
        <f>IF(RES_hhdet_in_tes!V69=0,"",RES_hhdet_in_tes!V69/RES_hhdet_in_fec!V69)</f>
        <v>0.85143370422921394</v>
      </c>
      <c r="W69" s="111">
        <f>IF(RES_hhdet_in_tes!W69=0,"",RES_hhdet_in_tes!W69/RES_hhdet_in_fec!W69)</f>
        <v>0.85755812838955581</v>
      </c>
      <c r="X69" s="111">
        <f>IF(RES_hhdet_in_tes!X69=0,"",RES_hhdet_in_tes!X69/RES_hhdet_in_fec!X69)</f>
        <v>0.85992445062429379</v>
      </c>
      <c r="Y69" s="111">
        <f>IF(RES_hhdet_in_tes!Y69=0,"",RES_hhdet_in_tes!Y69/RES_hhdet_in_fec!Y69)</f>
        <v>0.86131189196132307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0.64553977895112513</v>
      </c>
      <c r="D73" s="112">
        <f>IF(RES_hhdet_in_tes!D73=0,"",RES_hhdet_in_tes!D73/RES_hhdet_in_fec!D73)</f>
        <v>0.6470604182972306</v>
      </c>
      <c r="E73" s="112">
        <f>IF(RES_hhdet_in_tes!E73=0,"",RES_hhdet_in_tes!E73/RES_hhdet_in_fec!E73)</f>
        <v>0.64872514176635154</v>
      </c>
      <c r="F73" s="112">
        <f>IF(RES_hhdet_in_tes!F73=0,"",RES_hhdet_in_tes!F73/RES_hhdet_in_fec!F73)</f>
        <v>0.65040995092002141</v>
      </c>
      <c r="G73" s="112">
        <f>IF(RES_hhdet_in_tes!G73=0,"",RES_hhdet_in_tes!G73/RES_hhdet_in_fec!G73)</f>
        <v>0.65222857736417117</v>
      </c>
      <c r="H73" s="112">
        <f>IF(RES_hhdet_in_tes!H73=0,"",RES_hhdet_in_tes!H73/RES_hhdet_in_fec!H73)</f>
        <v>0.65416818324126114</v>
      </c>
      <c r="I73" s="112">
        <f>IF(RES_hhdet_in_tes!I73=0,"",RES_hhdet_in_tes!I73/RES_hhdet_in_fec!I73)</f>
        <v>0.65625826460141545</v>
      </c>
      <c r="J73" s="112">
        <f>IF(RES_hhdet_in_tes!J73=0,"",RES_hhdet_in_tes!J73/RES_hhdet_in_fec!J73)</f>
        <v>0.65861709166898275</v>
      </c>
      <c r="K73" s="112">
        <f>IF(RES_hhdet_in_tes!K73=0,"",RES_hhdet_in_tes!K73/RES_hhdet_in_fec!K73)</f>
        <v>0.66134914608391504</v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0.67046215856021374</v>
      </c>
      <c r="N73" s="112">
        <f>IF(RES_hhdet_in_tes!N73=0,"",RES_hhdet_in_tes!N73/RES_hhdet_in_fec!N73)</f>
        <v>0.68030913214764599</v>
      </c>
      <c r="O73" s="112">
        <f>IF(RES_hhdet_in_tes!O73=0,"",RES_hhdet_in_tes!O73/RES_hhdet_in_fec!O73)</f>
        <v>0.69532448684856141</v>
      </c>
      <c r="P73" s="112">
        <f>IF(RES_hhdet_in_tes!P73=0,"",RES_hhdet_in_tes!P73/RES_hhdet_in_fec!P73)</f>
        <v>0.7147963404179265</v>
      </c>
      <c r="Q73" s="112">
        <f>IF(RES_hhdet_in_tes!Q73=0,"",RES_hhdet_in_tes!Q73/RES_hhdet_in_fec!Q73)</f>
        <v>0.73358253629106263</v>
      </c>
      <c r="R73" s="112">
        <f>IF(RES_hhdet_in_tes!R73=0,"",RES_hhdet_in_tes!R73/RES_hhdet_in_fec!R73)</f>
        <v>0.74629589436911326</v>
      </c>
      <c r="S73" s="112">
        <f>IF(RES_hhdet_in_tes!S73=0,"",RES_hhdet_in_tes!S73/RES_hhdet_in_fec!S73)</f>
        <v>0.75861294696239057</v>
      </c>
      <c r="T73" s="112">
        <f>IF(RES_hhdet_in_tes!T73=0,"",RES_hhdet_in_tes!T73/RES_hhdet_in_fec!T73)</f>
        <v>0.77083441263912644</v>
      </c>
      <c r="U73" s="112">
        <f>IF(RES_hhdet_in_tes!U73=0,"",RES_hhdet_in_tes!U73/RES_hhdet_in_fec!U73)</f>
        <v>0.7830831504150626</v>
      </c>
      <c r="V73" s="112">
        <f>IF(RES_hhdet_in_tes!V73=0,"",RES_hhdet_in_tes!V73/RES_hhdet_in_fec!V73)</f>
        <v>0.79511611539672089</v>
      </c>
      <c r="W73" s="112">
        <f>IF(RES_hhdet_in_tes!W73=0,"",RES_hhdet_in_tes!W73/RES_hhdet_in_fec!W73)</f>
        <v>0.80610620434418778</v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0.59533803373222649</v>
      </c>
      <c r="D77" s="124">
        <f>IF(RES_hhdet_in_tes!D77=0,"",RES_hhdet_in_tes!D77/RES_hhdet_in_fec!D77)</f>
        <v>0.59652522421411169</v>
      </c>
      <c r="E77" s="124">
        <f>IF(RES_hhdet_in_tes!E77=0,"",RES_hhdet_in_tes!E77/RES_hhdet_in_fec!E77)</f>
        <v>0.5976167898004392</v>
      </c>
      <c r="F77" s="124">
        <f>IF(RES_hhdet_in_tes!F77=0,"",RES_hhdet_in_tes!F77/RES_hhdet_in_fec!F77)</f>
        <v>0.59739620861501386</v>
      </c>
      <c r="G77" s="124">
        <f>IF(RES_hhdet_in_tes!G77=0,"",RES_hhdet_in_tes!G77/RES_hhdet_in_fec!G77)</f>
        <v>0.59903972573138486</v>
      </c>
      <c r="H77" s="124">
        <f>IF(RES_hhdet_in_tes!H77=0,"",RES_hhdet_in_tes!H77/RES_hhdet_in_fec!H77)</f>
        <v>0.60143472860508074</v>
      </c>
      <c r="I77" s="124">
        <f>IF(RES_hhdet_in_tes!I77=0,"",RES_hhdet_in_tes!I77/RES_hhdet_in_fec!I77)</f>
        <v>0.59929862030072967</v>
      </c>
      <c r="J77" s="124">
        <f>IF(RES_hhdet_in_tes!J77=0,"",RES_hhdet_in_tes!J77/RES_hhdet_in_fec!J77)</f>
        <v>0.59821711652874598</v>
      </c>
      <c r="K77" s="124">
        <f>IF(RES_hhdet_in_tes!K77=0,"",RES_hhdet_in_tes!K77/RES_hhdet_in_fec!K77)</f>
        <v>0.59987129517656845</v>
      </c>
      <c r="L77" s="124">
        <f>IF(RES_hhdet_in_tes!L77=0,"",RES_hhdet_in_tes!L77/RES_hhdet_in_fec!L77)</f>
        <v>0.59682980038367184</v>
      </c>
      <c r="M77" s="124">
        <f>IF(RES_hhdet_in_tes!M77=0,"",RES_hhdet_in_tes!M77/RES_hhdet_in_fec!M77)</f>
        <v>0.59954533959105849</v>
      </c>
      <c r="N77" s="124">
        <f>IF(RES_hhdet_in_tes!N77=0,"",RES_hhdet_in_tes!N77/RES_hhdet_in_fec!N77)</f>
        <v>0.61690896339629808</v>
      </c>
      <c r="O77" s="124">
        <f>IF(RES_hhdet_in_tes!O77=0,"",RES_hhdet_in_tes!O77/RES_hhdet_in_fec!O77)</f>
        <v>0.60134101824669262</v>
      </c>
      <c r="P77" s="124">
        <f>IF(RES_hhdet_in_tes!P77=0,"",RES_hhdet_in_tes!P77/RES_hhdet_in_fec!P77)</f>
        <v>0.60157357020277846</v>
      </c>
      <c r="Q77" s="124">
        <f>IF(RES_hhdet_in_tes!Q77=0,"",RES_hhdet_in_tes!Q77/RES_hhdet_in_fec!Q77)</f>
        <v>0.60273388532337147</v>
      </c>
      <c r="R77" s="124">
        <f>IF(RES_hhdet_in_tes!R77=0,"",RES_hhdet_in_tes!R77/RES_hhdet_in_fec!R77)</f>
        <v>0.60587353126070853</v>
      </c>
      <c r="S77" s="124">
        <f>IF(RES_hhdet_in_tes!S77=0,"",RES_hhdet_in_tes!S77/RES_hhdet_in_fec!S77)</f>
        <v>0.60901518943263067</v>
      </c>
      <c r="T77" s="124">
        <f>IF(RES_hhdet_in_tes!T77=0,"",RES_hhdet_in_tes!T77/RES_hhdet_in_fec!T77)</f>
        <v>0.61572437348936193</v>
      </c>
      <c r="U77" s="124">
        <f>IF(RES_hhdet_in_tes!U77=0,"",RES_hhdet_in_tes!U77/RES_hhdet_in_fec!U77)</f>
        <v>0.61773459724975022</v>
      </c>
      <c r="V77" s="124">
        <f>IF(RES_hhdet_in_tes!V77=0,"",RES_hhdet_in_tes!V77/RES_hhdet_in_fec!V77)</f>
        <v>0.64375733976820471</v>
      </c>
      <c r="W77" s="124">
        <f>IF(RES_hhdet_in_tes!W77=0,"",RES_hhdet_in_tes!W77/RES_hhdet_in_fec!W77)</f>
        <v>0.63218793340097845</v>
      </c>
      <c r="X77" s="124">
        <f>IF(RES_hhdet_in_tes!X77=0,"",RES_hhdet_in_tes!X77/RES_hhdet_in_fec!X77)</f>
        <v>0.64532115984285088</v>
      </c>
      <c r="Y77" s="124">
        <f>IF(RES_hhdet_in_tes!Y77=0,"",RES_hhdet_in_tes!Y77/RES_hhdet_in_fec!Y77)</f>
        <v>0.66185592472413834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0.58772638094147778</v>
      </c>
      <c r="D78" s="111">
        <f>IF(RES_hhdet_in_tes!D78=0,"",RES_hhdet_in_tes!D78/RES_hhdet_in_fec!D78)</f>
        <v>0.58820990010570107</v>
      </c>
      <c r="E78" s="111">
        <f>IF(RES_hhdet_in_tes!E78=0,"",RES_hhdet_in_tes!E78/RES_hhdet_in_fec!E78)</f>
        <v>0.58869346282465429</v>
      </c>
      <c r="F78" s="111">
        <f>IF(RES_hhdet_in_tes!F78=0,"",RES_hhdet_in_tes!F78/RES_hhdet_in_fec!F78)</f>
        <v>0.58917703148288891</v>
      </c>
      <c r="G78" s="111">
        <f>IF(RES_hhdet_in_tes!G78=0,"",RES_hhdet_in_tes!G78/RES_hhdet_in_fec!G78)</f>
        <v>0.58966064025246767</v>
      </c>
      <c r="H78" s="111">
        <f>IF(RES_hhdet_in_tes!H78=0,"",RES_hhdet_in_tes!H78/RES_hhdet_in_fec!H78)</f>
        <v>0.59014428495116555</v>
      </c>
      <c r="I78" s="111">
        <f>IF(RES_hhdet_in_tes!I78=0,"",RES_hhdet_in_tes!I78/RES_hhdet_in_fec!I78)</f>
        <v>0.59062797399897948</v>
      </c>
      <c r="J78" s="111">
        <f>IF(RES_hhdet_in_tes!J78=0,"",RES_hhdet_in_tes!J78/RES_hhdet_in_fec!J78)</f>
        <v>0.59111174188966698</v>
      </c>
      <c r="K78" s="111">
        <f>IF(RES_hhdet_in_tes!K78=0,"",RES_hhdet_in_tes!K78/RES_hhdet_in_fec!K78)</f>
        <v>0.59159561795199411</v>
      </c>
      <c r="L78" s="111">
        <f>IF(RES_hhdet_in_tes!L78=0,"",RES_hhdet_in_tes!L78/RES_hhdet_in_fec!L78)</f>
        <v>0.59207961003260801</v>
      </c>
      <c r="M78" s="111">
        <f>IF(RES_hhdet_in_tes!M78=0,"",RES_hhdet_in_tes!M78/RES_hhdet_in_fec!M78)</f>
        <v>0.59244717439458949</v>
      </c>
      <c r="N78" s="111">
        <f>IF(RES_hhdet_in_tes!N78=0,"",RES_hhdet_in_tes!N78/RES_hhdet_in_fec!N78)</f>
        <v>0.59265262558330867</v>
      </c>
      <c r="O78" s="111">
        <f>IF(RES_hhdet_in_tes!O78=0,"",RES_hhdet_in_tes!O78/RES_hhdet_in_fec!O78)</f>
        <v>0.59277541836186187</v>
      </c>
      <c r="P78" s="111">
        <f>IF(RES_hhdet_in_tes!P78=0,"",RES_hhdet_in_tes!P78/RES_hhdet_in_fec!P78)</f>
        <v>0.59311805131125361</v>
      </c>
      <c r="Q78" s="111">
        <f>IF(RES_hhdet_in_tes!Q78=0,"",RES_hhdet_in_tes!Q78/RES_hhdet_in_fec!Q78)</f>
        <v>0.59451264745587618</v>
      </c>
      <c r="R78" s="111">
        <f>IF(RES_hhdet_in_tes!R78=0,"",RES_hhdet_in_tes!R78/RES_hhdet_in_fec!R78)</f>
        <v>0.59817590426299783</v>
      </c>
      <c r="S78" s="111">
        <f>IF(RES_hhdet_in_tes!S78=0,"",RES_hhdet_in_tes!S78/RES_hhdet_in_fec!S78)</f>
        <v>0.60334334658798483</v>
      </c>
      <c r="T78" s="111">
        <f>IF(RES_hhdet_in_tes!T78=0,"",RES_hhdet_in_tes!T78/RES_hhdet_in_fec!T78)</f>
        <v>0.60901304400749368</v>
      </c>
      <c r="U78" s="111">
        <f>IF(RES_hhdet_in_tes!U78=0,"",RES_hhdet_in_tes!U78/RES_hhdet_in_fec!U78)</f>
        <v>0.61418306609819462</v>
      </c>
      <c r="V78" s="111">
        <f>IF(RES_hhdet_in_tes!V78=0,"",RES_hhdet_in_tes!V78/RES_hhdet_in_fec!V78)</f>
        <v>0.61785148243675081</v>
      </c>
      <c r="W78" s="111">
        <f>IF(RES_hhdet_in_tes!W78=0,"",RES_hhdet_in_tes!W78/RES_hhdet_in_fec!W78)</f>
        <v>0.61961455118122732</v>
      </c>
      <c r="X78" s="111">
        <f>IF(RES_hhdet_in_tes!X78=0,"",RES_hhdet_in_tes!X78/RES_hhdet_in_fec!X78)</f>
        <v>0.62002421792883156</v>
      </c>
      <c r="Y78" s="111">
        <f>IF(RES_hhdet_in_tes!Y78=0,"",RES_hhdet_in_tes!Y78/RES_hhdet_in_fec!Y78)</f>
        <v>0.62006518460359206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0.75249001577798369</v>
      </c>
      <c r="D79" s="45">
        <f>IF(RES_hhdet_in_tes!D79=0,"",RES_hhdet_in_tes!D79/RES_hhdet_in_fec!D79)</f>
        <v>0.75376124544770495</v>
      </c>
      <c r="E79" s="45">
        <f>IF(RES_hhdet_in_tes!E79=0,"",RES_hhdet_in_tes!E79/RES_hhdet_in_fec!E79)</f>
        <v>0.7550924138904278</v>
      </c>
      <c r="F79" s="45">
        <f>IF(RES_hhdet_in_tes!F79=0,"",RES_hhdet_in_tes!F79/RES_hhdet_in_fec!F79)</f>
        <v>0.75643175580219646</v>
      </c>
      <c r="G79" s="45">
        <f>IF(RES_hhdet_in_tes!G79=0,"",RES_hhdet_in_tes!G79/RES_hhdet_in_fec!G79)</f>
        <v>0.75782629779835831</v>
      </c>
      <c r="H79" s="45">
        <f>IF(RES_hhdet_in_tes!H79=0,"",RES_hhdet_in_tes!H79/RES_hhdet_in_fec!H79)</f>
        <v>0.7592702844198771</v>
      </c>
      <c r="I79" s="45">
        <f>IF(RES_hhdet_in_tes!I79=0,"",RES_hhdet_in_tes!I79/RES_hhdet_in_fec!I79)</f>
        <v>0.76077530302614893</v>
      </c>
      <c r="J79" s="45">
        <f>IF(RES_hhdet_in_tes!J79=0,"",RES_hhdet_in_tes!J79/RES_hhdet_in_fec!J79)</f>
        <v>0.76238882293864785</v>
      </c>
      <c r="K79" s="45">
        <f>IF(RES_hhdet_in_tes!K79=0,"",RES_hhdet_in_tes!K79/RES_hhdet_in_fec!K79)</f>
        <v>0.76415120556654414</v>
      </c>
      <c r="L79" s="45">
        <f>IF(RES_hhdet_in_tes!L79=0,"",RES_hhdet_in_tes!L79/RES_hhdet_in_fec!L79)</f>
        <v>0.76607324924152431</v>
      </c>
      <c r="M79" s="45">
        <f>IF(RES_hhdet_in_tes!M79=0,"",RES_hhdet_in_tes!M79/RES_hhdet_in_fec!M79)</f>
        <v>0.76882134696802751</v>
      </c>
      <c r="N79" s="45">
        <f>IF(RES_hhdet_in_tes!N79=0,"",RES_hhdet_in_tes!N79/RES_hhdet_in_fec!N79)</f>
        <v>0.7725852145007337</v>
      </c>
      <c r="O79" s="45">
        <f>IF(RES_hhdet_in_tes!O79=0,"",RES_hhdet_in_tes!O79/RES_hhdet_in_fec!O79)</f>
        <v>0.77781473176807325</v>
      </c>
      <c r="P79" s="45">
        <f>IF(RES_hhdet_in_tes!P79=0,"",RES_hhdet_in_tes!P79/RES_hhdet_in_fec!P79)</f>
        <v>0.78473055104142586</v>
      </c>
      <c r="Q79" s="45">
        <f>IF(RES_hhdet_in_tes!Q79=0,"",RES_hhdet_in_tes!Q79/RES_hhdet_in_fec!Q79)</f>
        <v>0.79367968863573424</v>
      </c>
      <c r="R79" s="45">
        <f>IF(RES_hhdet_in_tes!R79=0,"",RES_hhdet_in_tes!R79/RES_hhdet_in_fec!R79)</f>
        <v>0.80585732530883569</v>
      </c>
      <c r="S79" s="45">
        <f>IF(RES_hhdet_in_tes!S79=0,"",RES_hhdet_in_tes!S79/RES_hhdet_in_fec!S79)</f>
        <v>0.82109552406173714</v>
      </c>
      <c r="T79" s="45">
        <f>IF(RES_hhdet_in_tes!T79=0,"",RES_hhdet_in_tes!T79/RES_hhdet_in_fec!T79)</f>
        <v>0.83750028181059311</v>
      </c>
      <c r="U79" s="45">
        <f>IF(RES_hhdet_in_tes!U79=0,"",RES_hhdet_in_tes!U79/RES_hhdet_in_fec!U79)</f>
        <v>0.85317759547160277</v>
      </c>
      <c r="V79" s="45">
        <f>IF(RES_hhdet_in_tes!V79=0,"",RES_hhdet_in_tes!V79/RES_hhdet_in_fec!V79)</f>
        <v>0.86623346196094431</v>
      </c>
      <c r="W79" s="45">
        <f>IF(RES_hhdet_in_tes!W79=0,"",RES_hhdet_in_tes!W79/RES_hhdet_in_fec!W79)</f>
        <v>0.87600981817320844</v>
      </c>
      <c r="X79" s="45">
        <f>IF(RES_hhdet_in_tes!X79=0,"",RES_hhdet_in_tes!X79/RES_hhdet_in_fec!X79)</f>
        <v>0.88369578145773753</v>
      </c>
      <c r="Y79" s="45">
        <f>IF(RES_hhdet_in_tes!Y79=0,"",RES_hhdet_in_tes!Y79/RES_hhdet_in_fec!Y79)</f>
        <v>0.89051166160525408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0.56158506479417558</v>
      </c>
      <c r="D81" s="119">
        <f>IF(RES_hhdet_in_tes!D81=0,"",RES_hhdet_in_tes!D81/RES_hhdet_in_fec!D81)</f>
        <v>0.57378128461433531</v>
      </c>
      <c r="E81" s="119">
        <f>IF(RES_hhdet_in_tes!E81=0,"",RES_hhdet_in_tes!E81/RES_hhdet_in_fec!E81)</f>
        <v>0.58442056668355125</v>
      </c>
      <c r="F81" s="119">
        <f>IF(RES_hhdet_in_tes!F81=0,"",RES_hhdet_in_tes!F81/RES_hhdet_in_fec!F81)</f>
        <v>0.59551176529115646</v>
      </c>
      <c r="G81" s="119">
        <f>IF(RES_hhdet_in_tes!G81=0,"",RES_hhdet_in_tes!G81/RES_hhdet_in_fec!G81)</f>
        <v>0.6075806782797335</v>
      </c>
      <c r="H81" s="119">
        <f>IF(RES_hhdet_in_tes!H81=0,"",RES_hhdet_in_tes!H81/RES_hhdet_in_fec!H81)</f>
        <v>0.61979794168671987</v>
      </c>
      <c r="I81" s="119">
        <f>IF(RES_hhdet_in_tes!I81=0,"",RES_hhdet_in_tes!I81/RES_hhdet_in_fec!I81)</f>
        <v>0.63059071704590963</v>
      </c>
      <c r="J81" s="119">
        <f>IF(RES_hhdet_in_tes!J81=0,"",RES_hhdet_in_tes!J81/RES_hhdet_in_fec!J81)</f>
        <v>0.63984296505801663</v>
      </c>
      <c r="K81" s="119">
        <f>IF(RES_hhdet_in_tes!K81=0,"",RES_hhdet_in_tes!K81/RES_hhdet_in_fec!K81)</f>
        <v>0.65034712055632504</v>
      </c>
      <c r="L81" s="119">
        <f>IF(RES_hhdet_in_tes!L81=0,"",RES_hhdet_in_tes!L81/RES_hhdet_in_fec!L81)</f>
        <v>0.66190407497082038</v>
      </c>
      <c r="M81" s="119">
        <f>IF(RES_hhdet_in_tes!M81=0,"",RES_hhdet_in_tes!M81/RES_hhdet_in_fec!M81)</f>
        <v>0.67489801792208526</v>
      </c>
      <c r="N81" s="119">
        <f>IF(RES_hhdet_in_tes!N81=0,"",RES_hhdet_in_tes!N81/RES_hhdet_in_fec!N81)</f>
        <v>0.68240986941183579</v>
      </c>
      <c r="O81" s="119">
        <f>IF(RES_hhdet_in_tes!O81=0,"",RES_hhdet_in_tes!O81/RES_hhdet_in_fec!O81)</f>
        <v>0.69193459754339237</v>
      </c>
      <c r="P81" s="119">
        <f>IF(RES_hhdet_in_tes!P81=0,"",RES_hhdet_in_tes!P81/RES_hhdet_in_fec!P81)</f>
        <v>0.69664571686232801</v>
      </c>
      <c r="Q81" s="119">
        <f>IF(RES_hhdet_in_tes!Q81=0,"",RES_hhdet_in_tes!Q81/RES_hhdet_in_fec!Q81)</f>
        <v>0.70848389831138736</v>
      </c>
      <c r="R81" s="119">
        <f>IF(RES_hhdet_in_tes!R81=0,"",RES_hhdet_in_tes!R81/RES_hhdet_in_fec!R81)</f>
        <v>0.71669034870748272</v>
      </c>
      <c r="S81" s="119">
        <f>IF(RES_hhdet_in_tes!S81=0,"",RES_hhdet_in_tes!S81/RES_hhdet_in_fec!S81)</f>
        <v>0.7324395685763242</v>
      </c>
      <c r="T81" s="119">
        <f>IF(RES_hhdet_in_tes!T81=0,"",RES_hhdet_in_tes!T81/RES_hhdet_in_fec!T81)</f>
        <v>0.74546464001086654</v>
      </c>
      <c r="U81" s="119">
        <f>IF(RES_hhdet_in_tes!U81=0,"",RES_hhdet_in_tes!U81/RES_hhdet_in_fec!U81)</f>
        <v>0.75827800770328424</v>
      </c>
      <c r="V81" s="119">
        <f>IF(RES_hhdet_in_tes!V81=0,"",RES_hhdet_in_tes!V81/RES_hhdet_in_fec!V81)</f>
        <v>0.76397703364147185</v>
      </c>
      <c r="W81" s="119">
        <f>IF(RES_hhdet_in_tes!W81=0,"",RES_hhdet_in_tes!W81/RES_hhdet_in_fec!W81)</f>
        <v>0.77526819391977952</v>
      </c>
      <c r="X81" s="119">
        <f>IF(RES_hhdet_in_tes!X81=0,"",RES_hhdet_in_tes!X81/RES_hhdet_in_fec!X81)</f>
        <v>0.78582492524772407</v>
      </c>
      <c r="Y81" s="119">
        <f>IF(RES_hhdet_in_tes!Y81=0,"",RES_hhdet_in_tes!Y81/RES_hhdet_in_fec!Y81)</f>
        <v>0.78432128377890575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0.55510542718508971</v>
      </c>
      <c r="D82" s="124">
        <f>IF(RES_hhdet_in_tes!D82=0,"",RES_hhdet_in_tes!D82/RES_hhdet_in_fec!D82)</f>
        <v>0.56676775324690198</v>
      </c>
      <c r="E82" s="124">
        <f>IF(RES_hhdet_in_tes!E82=0,"",RES_hhdet_in_tes!E82/RES_hhdet_in_fec!E82)</f>
        <v>0.57857053345098008</v>
      </c>
      <c r="F82" s="124">
        <f>IF(RES_hhdet_in_tes!F82=0,"",RES_hhdet_in_tes!F82/RES_hhdet_in_fec!F82)</f>
        <v>0.59045545159479806</v>
      </c>
      <c r="G82" s="124">
        <f>IF(RES_hhdet_in_tes!G82=0,"",RES_hhdet_in_tes!G82/RES_hhdet_in_fec!G82)</f>
        <v>0.60245341914255279</v>
      </c>
      <c r="H82" s="124">
        <f>IF(RES_hhdet_in_tes!H82=0,"",RES_hhdet_in_tes!H82/RES_hhdet_in_fec!H82)</f>
        <v>0.61451463966651398</v>
      </c>
      <c r="I82" s="124">
        <f>IF(RES_hhdet_in_tes!I82=0,"",RES_hhdet_in_tes!I82/RES_hhdet_in_fec!I82)</f>
        <v>0.62662725247540341</v>
      </c>
      <c r="J82" s="124">
        <f>IF(RES_hhdet_in_tes!J82=0,"",RES_hhdet_in_tes!J82/RES_hhdet_in_fec!J82)</f>
        <v>0.63878018164600603</v>
      </c>
      <c r="K82" s="124">
        <f>IF(RES_hhdet_in_tes!K82=0,"",RES_hhdet_in_tes!K82/RES_hhdet_in_fec!K82)</f>
        <v>0.65089919759852422</v>
      </c>
      <c r="L82" s="124">
        <f>IF(RES_hhdet_in_tes!L82=0,"",RES_hhdet_in_tes!L82/RES_hhdet_in_fec!L82)</f>
        <v>0.66287085108169219</v>
      </c>
      <c r="M82" s="124">
        <f>IF(RES_hhdet_in_tes!M82=0,"",RES_hhdet_in_tes!M82/RES_hhdet_in_fec!M82)</f>
        <v>0.67394044698354361</v>
      </c>
      <c r="N82" s="124">
        <f>IF(RES_hhdet_in_tes!N82=0,"",RES_hhdet_in_tes!N82/RES_hhdet_in_fec!N82)</f>
        <v>0.68351776005163545</v>
      </c>
      <c r="O82" s="124">
        <f>IF(RES_hhdet_in_tes!O82=0,"",RES_hhdet_in_tes!O82/RES_hhdet_in_fec!O82)</f>
        <v>0.69133583947843946</v>
      </c>
      <c r="P82" s="124">
        <f>IF(RES_hhdet_in_tes!P82=0,"",RES_hhdet_in_tes!P82/RES_hhdet_in_fec!P82)</f>
        <v>0.69807351629716585</v>
      </c>
      <c r="Q82" s="124">
        <f>IF(RES_hhdet_in_tes!Q82=0,"",RES_hhdet_in_tes!Q82/RES_hhdet_in_fec!Q82)</f>
        <v>0.70611717159420295</v>
      </c>
      <c r="R82" s="124">
        <f>IF(RES_hhdet_in_tes!R82=0,"",RES_hhdet_in_tes!R82/RES_hhdet_in_fec!R82)</f>
        <v>0.71817197674711508</v>
      </c>
      <c r="S82" s="124">
        <f>IF(RES_hhdet_in_tes!S82=0,"",RES_hhdet_in_tes!S82/RES_hhdet_in_fec!S82)</f>
        <v>0.7317372845701372</v>
      </c>
      <c r="T82" s="124">
        <f>IF(RES_hhdet_in_tes!T82=0,"",RES_hhdet_in_tes!T82/RES_hhdet_in_fec!T82)</f>
        <v>0.74542855005722064</v>
      </c>
      <c r="U82" s="124">
        <f>IF(RES_hhdet_in_tes!U82=0,"",RES_hhdet_in_tes!U82/RES_hhdet_in_fec!U82)</f>
        <v>0.75807827974611675</v>
      </c>
      <c r="V82" s="124">
        <f>IF(RES_hhdet_in_tes!V82=0,"",RES_hhdet_in_tes!V82/RES_hhdet_in_fec!V82)</f>
        <v>0.76869045642817102</v>
      </c>
      <c r="W82" s="124">
        <f>IF(RES_hhdet_in_tes!W82=0,"",RES_hhdet_in_tes!W82/RES_hhdet_in_fec!W82)</f>
        <v>0.77720680838685652</v>
      </c>
      <c r="X82" s="124">
        <f>IF(RES_hhdet_in_tes!X82=0,"",RES_hhdet_in_tes!X82/RES_hhdet_in_fec!X82)</f>
        <v>0.7846427414292344</v>
      </c>
      <c r="Y82" s="124">
        <f>IF(RES_hhdet_in_tes!Y82=0,"",RES_hhdet_in_tes!Y82/RES_hhdet_in_fec!Y82)</f>
        <v>0.79166418511795189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0.5528755048351327</v>
      </c>
      <c r="D83" s="111">
        <f>IF(RES_hhdet_in_tes!D83=0,"",RES_hhdet_in_tes!D83/RES_hhdet_in_fec!D83)</f>
        <v>0.56461991932738287</v>
      </c>
      <c r="E83" s="111">
        <f>IF(RES_hhdet_in_tes!E83=0,"",RES_hhdet_in_tes!E83/RES_hhdet_in_fec!E83)</f>
        <v>0.57647613926543029</v>
      </c>
      <c r="F83" s="111">
        <f>IF(RES_hhdet_in_tes!F83=0,"",RES_hhdet_in_tes!F83/RES_hhdet_in_fec!F83)</f>
        <v>0.58843256867471316</v>
      </c>
      <c r="G83" s="111">
        <f>IF(RES_hhdet_in_tes!G83=0,"",RES_hhdet_in_tes!G83/RES_hhdet_in_fec!G83)</f>
        <v>0.60047741071947991</v>
      </c>
      <c r="H83" s="111">
        <f>IF(RES_hhdet_in_tes!H83=0,"",RES_hhdet_in_tes!H83/RES_hhdet_in_fec!H83)</f>
        <v>0.61259677287270364</v>
      </c>
      <c r="I83" s="111">
        <f>IF(RES_hhdet_in_tes!I83=0,"",RES_hhdet_in_tes!I83/RES_hhdet_in_fec!I83)</f>
        <v>0.62477232934339089</v>
      </c>
      <c r="J83" s="111">
        <f>IF(RES_hhdet_in_tes!J83=0,"",RES_hhdet_in_tes!J83/RES_hhdet_in_fec!J83)</f>
        <v>0.63696449402923883</v>
      </c>
      <c r="K83" s="111">
        <f>IF(RES_hhdet_in_tes!K83=0,"",RES_hhdet_in_tes!K83/RES_hhdet_in_fec!K83)</f>
        <v>0.64912092237543106</v>
      </c>
      <c r="L83" s="111">
        <f>IF(RES_hhdet_in_tes!L83=0,"",RES_hhdet_in_tes!L83/RES_hhdet_in_fec!L83)</f>
        <v>0.66119515578201926</v>
      </c>
      <c r="M83" s="111">
        <f>IF(RES_hhdet_in_tes!M83=0,"",RES_hhdet_in_tes!M83/RES_hhdet_in_fec!M83)</f>
        <v>0.67228633233627777</v>
      </c>
      <c r="N83" s="111">
        <f>IF(RES_hhdet_in_tes!N83=0,"",RES_hhdet_in_tes!N83/RES_hhdet_in_fec!N83)</f>
        <v>0.68190151770057938</v>
      </c>
      <c r="O83" s="111">
        <f>IF(RES_hhdet_in_tes!O83=0,"",RES_hhdet_in_tes!O83/RES_hhdet_in_fec!O83)</f>
        <v>0.68975601534874142</v>
      </c>
      <c r="P83" s="111">
        <f>IF(RES_hhdet_in_tes!P83=0,"",RES_hhdet_in_tes!P83/RES_hhdet_in_fec!P83)</f>
        <v>0.69653026123098427</v>
      </c>
      <c r="Q83" s="111">
        <f>IF(RES_hhdet_in_tes!Q83=0,"",RES_hhdet_in_tes!Q83/RES_hhdet_in_fec!Q83)</f>
        <v>0.7046132031110417</v>
      </c>
      <c r="R83" s="111">
        <f>IF(RES_hhdet_in_tes!R83=0,"",RES_hhdet_in_tes!R83/RES_hhdet_in_fec!R83)</f>
        <v>0.71672040470579668</v>
      </c>
      <c r="S83" s="111">
        <f>IF(RES_hhdet_in_tes!S83=0,"",RES_hhdet_in_tes!S83/RES_hhdet_in_fec!S83)</f>
        <v>0.73034691547380137</v>
      </c>
      <c r="T83" s="111">
        <f>IF(RES_hhdet_in_tes!T83=0,"",RES_hhdet_in_tes!T83/RES_hhdet_in_fec!T83)</f>
        <v>0.7440917105211704</v>
      </c>
      <c r="U83" s="111">
        <f>IF(RES_hhdet_in_tes!U83=0,"",RES_hhdet_in_tes!U83/RES_hhdet_in_fec!U83)</f>
        <v>0.75678845068640388</v>
      </c>
      <c r="V83" s="111">
        <f>IF(RES_hhdet_in_tes!V83=0,"",RES_hhdet_in_tes!V83/RES_hhdet_in_fec!V83)</f>
        <v>0.76743876043456893</v>
      </c>
      <c r="W83" s="111">
        <f>IF(RES_hhdet_in_tes!W83=0,"",RES_hhdet_in_tes!W83/RES_hhdet_in_fec!W83)</f>
        <v>0.77599443265313872</v>
      </c>
      <c r="X83" s="111">
        <f>IF(RES_hhdet_in_tes!X83=0,"",RES_hhdet_in_tes!X83/RES_hhdet_in_fec!X83)</f>
        <v>0.78345670300845294</v>
      </c>
      <c r="Y83" s="111">
        <f>IF(RES_hhdet_in_tes!Y83=0,"",RES_hhdet_in_tes!Y83/RES_hhdet_in_fec!Y83)</f>
        <v>0.79048917270932995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2.6803500188203695</v>
      </c>
      <c r="D85" s="124">
        <f>IF(RES_hhdet_in_tes!D85=0,"",RES_hhdet_in_tes!D85/RES_hhdet_in_fec!D85)</f>
        <v>2.805688975596027</v>
      </c>
      <c r="E85" s="124">
        <f>IF(RES_hhdet_in_tes!E85=0,"",RES_hhdet_in_tes!E85/RES_hhdet_in_fec!E85)</f>
        <v>2.9329070043480816</v>
      </c>
      <c r="F85" s="124">
        <f>IF(RES_hhdet_in_tes!F85=0,"",RES_hhdet_in_tes!F85/RES_hhdet_in_fec!F85)</f>
        <v>3.0611467921905731</v>
      </c>
      <c r="G85" s="124">
        <f>IF(RES_hhdet_in_tes!G85=0,"",RES_hhdet_in_tes!G85/RES_hhdet_in_fec!G85)</f>
        <v>3.1911512738465402</v>
      </c>
      <c r="H85" s="124">
        <f>IF(RES_hhdet_in_tes!H85=0,"",RES_hhdet_in_tes!H85/RES_hhdet_in_fec!H85)</f>
        <v>3.3228036884955054</v>
      </c>
      <c r="I85" s="124">
        <f>IF(RES_hhdet_in_tes!I85=0,"",RES_hhdet_in_tes!I85/RES_hhdet_in_fec!I85)</f>
        <v>3.456259769376647</v>
      </c>
      <c r="J85" s="124">
        <f>IF(RES_hhdet_in_tes!J85=0,"",RES_hhdet_in_tes!J85/RES_hhdet_in_fec!J85)</f>
        <v>3.5922175011594963</v>
      </c>
      <c r="K85" s="124">
        <f>IF(RES_hhdet_in_tes!K85=0,"",RES_hhdet_in_tes!K85/RES_hhdet_in_fec!K85)</f>
        <v>3.7312297459001487</v>
      </c>
      <c r="L85" s="124">
        <f>IF(RES_hhdet_in_tes!L85=0,"",RES_hhdet_in_tes!L85/RES_hhdet_in_fec!L85)</f>
        <v>3.8733698190574888</v>
      </c>
      <c r="M85" s="124">
        <f>IF(RES_hhdet_in_tes!M85=0,"",RES_hhdet_in_tes!M85/RES_hhdet_in_fec!M85)</f>
        <v>4.0362518657729458</v>
      </c>
      <c r="N85" s="124">
        <f>IF(RES_hhdet_in_tes!N85=0,"",RES_hhdet_in_tes!N85/RES_hhdet_in_fec!N85)</f>
        <v>4.225104717071595</v>
      </c>
      <c r="O85" s="124">
        <f>IF(RES_hhdet_in_tes!O85=0,"",RES_hhdet_in_tes!O85/RES_hhdet_in_fec!O85)</f>
        <v>4.439591478145485</v>
      </c>
      <c r="P85" s="124">
        <f>IF(RES_hhdet_in_tes!P85=0,"",RES_hhdet_in_tes!P85/RES_hhdet_in_fec!P85)</f>
        <v>4.6588382967267101</v>
      </c>
      <c r="Q85" s="124">
        <f>IF(RES_hhdet_in_tes!Q85=0,"",RES_hhdet_in_tes!Q85/RES_hhdet_in_fec!Q85)</f>
        <v>4.8271068684522369</v>
      </c>
      <c r="R85" s="124">
        <f>IF(RES_hhdet_in_tes!R85=0,"",RES_hhdet_in_tes!R85/RES_hhdet_in_fec!R85)</f>
        <v>4.8635669860491753</v>
      </c>
      <c r="S85" s="124">
        <f>IF(RES_hhdet_in_tes!S85=0,"",RES_hhdet_in_tes!S85/RES_hhdet_in_fec!S85)</f>
        <v>4.8676181102266121</v>
      </c>
      <c r="T85" s="124">
        <f>IF(RES_hhdet_in_tes!T85=0,"",RES_hhdet_in_tes!T85/RES_hhdet_in_fec!T85)</f>
        <v>4.8721193593126548</v>
      </c>
      <c r="U85" s="124">
        <f>IF(RES_hhdet_in_tes!U85=0,"",RES_hhdet_in_tes!U85/RES_hhdet_in_fec!U85)</f>
        <v>4.8771207471860345</v>
      </c>
      <c r="V85" s="124">
        <f>IF(RES_hhdet_in_tes!V85=0,"",RES_hhdet_in_tes!V85/RES_hhdet_in_fec!V85)</f>
        <v>4.8914123955007032</v>
      </c>
      <c r="W85" s="124">
        <f>IF(RES_hhdet_in_tes!W85=0,"",RES_hhdet_in_tes!W85/RES_hhdet_in_fec!W85)</f>
        <v>4.93832035661024</v>
      </c>
      <c r="X85" s="124">
        <f>IF(RES_hhdet_in_tes!X85=0,"",RES_hhdet_in_tes!X85/RES_hhdet_in_fec!X85)</f>
        <v>4.9919920033523928</v>
      </c>
      <c r="Y85" s="124" t="str">
        <f>IF(RES_hhdet_in_tes!Y85=0,"",RES_hhdet_in_tes!Y85/RES_hhdet_in_fec!Y85)</f>
        <v/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2.6803500188203695</v>
      </c>
      <c r="D86" s="111">
        <f>IF(RES_hhdet_in_tes!D86=0,"",RES_hhdet_in_tes!D86/RES_hhdet_in_fec!D86)</f>
        <v>2.805688975596027</v>
      </c>
      <c r="E86" s="111">
        <f>IF(RES_hhdet_in_tes!E86=0,"",RES_hhdet_in_tes!E86/RES_hhdet_in_fec!E86)</f>
        <v>2.9329070043480816</v>
      </c>
      <c r="F86" s="111">
        <f>IF(RES_hhdet_in_tes!F86=0,"",RES_hhdet_in_tes!F86/RES_hhdet_in_fec!F86)</f>
        <v>3.0611467921905731</v>
      </c>
      <c r="G86" s="111">
        <f>IF(RES_hhdet_in_tes!G86=0,"",RES_hhdet_in_tes!G86/RES_hhdet_in_fec!G86)</f>
        <v>3.1911512738465402</v>
      </c>
      <c r="H86" s="111">
        <f>IF(RES_hhdet_in_tes!H86=0,"",RES_hhdet_in_tes!H86/RES_hhdet_in_fec!H86)</f>
        <v>3.3228036884955054</v>
      </c>
      <c r="I86" s="111">
        <f>IF(RES_hhdet_in_tes!I86=0,"",RES_hhdet_in_tes!I86/RES_hhdet_in_fec!I86)</f>
        <v>3.456259769376647</v>
      </c>
      <c r="J86" s="111">
        <f>IF(RES_hhdet_in_tes!J86=0,"",RES_hhdet_in_tes!J86/RES_hhdet_in_fec!J86)</f>
        <v>3.5922175011594963</v>
      </c>
      <c r="K86" s="111">
        <f>IF(RES_hhdet_in_tes!K86=0,"",RES_hhdet_in_tes!K86/RES_hhdet_in_fec!K86)</f>
        <v>3.7312297459001487</v>
      </c>
      <c r="L86" s="111">
        <f>IF(RES_hhdet_in_tes!L86=0,"",RES_hhdet_in_tes!L86/RES_hhdet_in_fec!L86)</f>
        <v>3.8733698190574888</v>
      </c>
      <c r="M86" s="111">
        <f>IF(RES_hhdet_in_tes!M86=0,"",RES_hhdet_in_tes!M86/RES_hhdet_in_fec!M86)</f>
        <v>4.0362518657729458</v>
      </c>
      <c r="N86" s="111">
        <f>IF(RES_hhdet_in_tes!N86=0,"",RES_hhdet_in_tes!N86/RES_hhdet_in_fec!N86)</f>
        <v>4.225104717071595</v>
      </c>
      <c r="O86" s="111">
        <f>IF(RES_hhdet_in_tes!O86=0,"",RES_hhdet_in_tes!O86/RES_hhdet_in_fec!O86)</f>
        <v>4.439591478145485</v>
      </c>
      <c r="P86" s="111">
        <f>IF(RES_hhdet_in_tes!P86=0,"",RES_hhdet_in_tes!P86/RES_hhdet_in_fec!P86)</f>
        <v>4.6588382967267101</v>
      </c>
      <c r="Q86" s="111">
        <f>IF(RES_hhdet_in_tes!Q86=0,"",RES_hhdet_in_tes!Q86/RES_hhdet_in_fec!Q86)</f>
        <v>4.8271068684522369</v>
      </c>
      <c r="R86" s="111">
        <f>IF(RES_hhdet_in_tes!R86=0,"",RES_hhdet_in_tes!R86/RES_hhdet_in_fec!R86)</f>
        <v>4.8635669860491753</v>
      </c>
      <c r="S86" s="111">
        <f>IF(RES_hhdet_in_tes!S86=0,"",RES_hhdet_in_tes!S86/RES_hhdet_in_fec!S86)</f>
        <v>4.8676181102266121</v>
      </c>
      <c r="T86" s="111">
        <f>IF(RES_hhdet_in_tes!T86=0,"",RES_hhdet_in_tes!T86/RES_hhdet_in_fec!T86)</f>
        <v>4.8721193593126548</v>
      </c>
      <c r="U86" s="111">
        <f>IF(RES_hhdet_in_tes!U86=0,"",RES_hhdet_in_tes!U86/RES_hhdet_in_fec!U86)</f>
        <v>4.8771207471860345</v>
      </c>
      <c r="V86" s="111">
        <f>IF(RES_hhdet_in_tes!V86=0,"",RES_hhdet_in_tes!V86/RES_hhdet_in_fec!V86)</f>
        <v>4.8914123955007032</v>
      </c>
      <c r="W86" s="111">
        <f>IF(RES_hhdet_in_tes!W86=0,"",RES_hhdet_in_tes!W86/RES_hhdet_in_fec!W86)</f>
        <v>4.93832035661024</v>
      </c>
      <c r="X86" s="111">
        <f>IF(RES_hhdet_in_tes!X86=0,"",RES_hhdet_in_tes!X86/RES_hhdet_in_fec!X86)</f>
        <v>4.9919920033523928</v>
      </c>
      <c r="Y86" s="111" t="str">
        <f>IF(RES_hhdet_in_tes!Y86=0,"",RES_hhdet_in_tes!Y86/RES_hhdet_in_fec!Y86)</f>
        <v/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0.59716968962000783</v>
      </c>
      <c r="D87" s="124">
        <f>IF(RES_hhdet_in_tes!D87=0,"",RES_hhdet_in_tes!D87/RES_hhdet_in_fec!D87)</f>
        <v>0.61630271028966366</v>
      </c>
      <c r="E87" s="124">
        <f>IF(RES_hhdet_in_tes!E87=0,"",RES_hhdet_in_tes!E87/RES_hhdet_in_fec!E87)</f>
        <v>0.62405614954440658</v>
      </c>
      <c r="F87" s="124">
        <f>IF(RES_hhdet_in_tes!F87=0,"",RES_hhdet_in_tes!F87/RES_hhdet_in_fec!F87)</f>
        <v>0.63265800401630856</v>
      </c>
      <c r="G87" s="124">
        <f>IF(RES_hhdet_in_tes!G87=0,"",RES_hhdet_in_tes!G87/RES_hhdet_in_fec!G87)</f>
        <v>0.64384386292585705</v>
      </c>
      <c r="H87" s="124">
        <f>IF(RES_hhdet_in_tes!H87=0,"",RES_hhdet_in_tes!H87/RES_hhdet_in_fec!H87)</f>
        <v>0.65165680207988597</v>
      </c>
      <c r="I87" s="124">
        <f>IF(RES_hhdet_in_tes!I87=0,"",RES_hhdet_in_tes!I87/RES_hhdet_in_fec!I87)</f>
        <v>0.65902294905030856</v>
      </c>
      <c r="J87" s="124">
        <f>IF(RES_hhdet_in_tes!J87=0,"",RES_hhdet_in_tes!J87/RES_hhdet_in_fec!J87)</f>
        <v>0.66714746880013143</v>
      </c>
      <c r="K87" s="124">
        <f>IF(RES_hhdet_in_tes!K87=0,"",RES_hhdet_in_tes!K87/RES_hhdet_in_fec!K87)</f>
        <v>0.6759875308024802</v>
      </c>
      <c r="L87" s="124">
        <f>IF(RES_hhdet_in_tes!L87=0,"",RES_hhdet_in_tes!L87/RES_hhdet_in_fec!L87)</f>
        <v>0.68792104606038829</v>
      </c>
      <c r="M87" s="124">
        <f>IF(RES_hhdet_in_tes!M87=0,"",RES_hhdet_in_tes!M87/RES_hhdet_in_fec!M87)</f>
        <v>0.7178092818865216</v>
      </c>
      <c r="N87" s="124">
        <f>IF(RES_hhdet_in_tes!N87=0,"",RES_hhdet_in_tes!N87/RES_hhdet_in_fec!N87)</f>
        <v>0.71312257536277945</v>
      </c>
      <c r="O87" s="124">
        <f>IF(RES_hhdet_in_tes!O87=0,"",RES_hhdet_in_tes!O87/RES_hhdet_in_fec!O87)</f>
        <v>0.72107485086815759</v>
      </c>
      <c r="P87" s="124">
        <f>IF(RES_hhdet_in_tes!P87=0,"",RES_hhdet_in_tes!P87/RES_hhdet_in_fec!P87)</f>
        <v>0.72089465044641388</v>
      </c>
      <c r="Q87" s="124">
        <f>IF(RES_hhdet_in_tes!Q87=0,"",RES_hhdet_in_tes!Q87/RES_hhdet_in_fec!Q87)</f>
        <v>0.74056352746046794</v>
      </c>
      <c r="R87" s="124">
        <f>IF(RES_hhdet_in_tes!R87=0,"",RES_hhdet_in_tes!R87/RES_hhdet_in_fec!R87)</f>
        <v>0.75524405531903438</v>
      </c>
      <c r="S87" s="124">
        <f>IF(RES_hhdet_in_tes!S87=0,"",RES_hhdet_in_tes!S87/RES_hhdet_in_fec!S87)</f>
        <v>0.78064137822404478</v>
      </c>
      <c r="T87" s="124">
        <f>IF(RES_hhdet_in_tes!T87=0,"",RES_hhdet_in_tes!T87/RES_hhdet_in_fec!T87)</f>
        <v>0.80308708624549219</v>
      </c>
      <c r="U87" s="124">
        <f>IF(RES_hhdet_in_tes!U87=0,"",RES_hhdet_in_tes!U87/RES_hhdet_in_fec!U87)</f>
        <v>0.81127363561511623</v>
      </c>
      <c r="V87" s="124">
        <f>IF(RES_hhdet_in_tes!V87=0,"",RES_hhdet_in_tes!V87/RES_hhdet_in_fec!V87)</f>
        <v>0.80720365985316522</v>
      </c>
      <c r="W87" s="124">
        <f>IF(RES_hhdet_in_tes!W87=0,"",RES_hhdet_in_tes!W87/RES_hhdet_in_fec!W87)</f>
        <v>0.81993790876652872</v>
      </c>
      <c r="X87" s="124">
        <f>IF(RES_hhdet_in_tes!X87=0,"",RES_hhdet_in_tes!X87/RES_hhdet_in_fec!X87)</f>
        <v>0.83588856844877701</v>
      </c>
      <c r="Y87" s="124">
        <f>IF(RES_hhdet_in_tes!Y87=0,"",RES_hhdet_in_tes!Y87/RES_hhdet_in_fec!Y87)</f>
        <v>0.84892341664526128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0.57574778274802296</v>
      </c>
      <c r="D88" s="111">
        <f>IF(RES_hhdet_in_tes!D88=0,"",RES_hhdet_in_tes!D88/RES_hhdet_in_fec!D88)</f>
        <v>0.58991720327643282</v>
      </c>
      <c r="E88" s="111">
        <f>IF(RES_hhdet_in_tes!E88=0,"",RES_hhdet_in_tes!E88/RES_hhdet_in_fec!E88)</f>
        <v>0.6042215150231246</v>
      </c>
      <c r="F88" s="111">
        <f>IF(RES_hhdet_in_tes!F88=0,"",RES_hhdet_in_tes!F88/RES_hhdet_in_fec!F88)</f>
        <v>0.61864672765762163</v>
      </c>
      <c r="G88" s="111">
        <f>IF(RES_hhdet_in_tes!G88=0,"",RES_hhdet_in_tes!G88/RES_hhdet_in_fec!G88)</f>
        <v>0.63317860851410812</v>
      </c>
      <c r="H88" s="111">
        <f>IF(RES_hhdet_in_tes!H88=0,"",RES_hhdet_in_tes!H88/RES_hhdet_in_fec!H88)</f>
        <v>0.64780039651370902</v>
      </c>
      <c r="I88" s="111">
        <f>IF(RES_hhdet_in_tes!I88=0,"",RES_hhdet_in_tes!I88/RES_hhdet_in_fec!I88)</f>
        <v>0.66248998192594144</v>
      </c>
      <c r="J88" s="111">
        <f>IF(RES_hhdet_in_tes!J88=0,"",RES_hhdet_in_tes!J88/RES_hhdet_in_fec!J88)</f>
        <v>0.6771996048449388</v>
      </c>
      <c r="K88" s="111">
        <f>IF(RES_hhdet_in_tes!K88=0,"",RES_hhdet_in_tes!K88/RES_hhdet_in_fec!K88)</f>
        <v>0.69186611252604502</v>
      </c>
      <c r="L88" s="111">
        <f>IF(RES_hhdet_in_tes!L88=0,"",RES_hhdet_in_tes!L88/RES_hhdet_in_fec!L88)</f>
        <v>0.70643345352112108</v>
      </c>
      <c r="M88" s="111">
        <f>IF(RES_hhdet_in_tes!M88=0,"",RES_hhdet_in_tes!M88/RES_hhdet_in_fec!M88)</f>
        <v>0.71981475446684595</v>
      </c>
      <c r="N88" s="111">
        <f>IF(RES_hhdet_in_tes!N88=0,"",RES_hhdet_in_tes!N88/RES_hhdet_in_fec!N88)</f>
        <v>0.73141529913216763</v>
      </c>
      <c r="O88" s="111">
        <f>IF(RES_hhdet_in_tes!O88=0,"",RES_hhdet_in_tes!O88/RES_hhdet_in_fec!O88)</f>
        <v>0.74089160638355556</v>
      </c>
      <c r="P88" s="111">
        <f>IF(RES_hhdet_in_tes!P88=0,"",RES_hhdet_in_tes!P88/RES_hhdet_in_fec!P88)</f>
        <v>0.74906460970625732</v>
      </c>
      <c r="Q88" s="111">
        <f>IF(RES_hhdet_in_tes!Q88=0,"",RES_hhdet_in_tes!Q88/RES_hhdet_in_fec!Q88)</f>
        <v>0.75881653073057098</v>
      </c>
      <c r="R88" s="111">
        <f>IF(RES_hhdet_in_tes!R88=0,"",RES_hhdet_in_tes!R88/RES_hhdet_in_fec!R88)</f>
        <v>0.77342364723957391</v>
      </c>
      <c r="S88" s="111">
        <f>IF(RES_hhdet_in_tes!S88=0,"",RES_hhdet_in_tes!S88/RES_hhdet_in_fec!S88)</f>
        <v>0.78986378238076582</v>
      </c>
      <c r="T88" s="111">
        <f>IF(RES_hhdet_in_tes!T88=0,"",RES_hhdet_in_tes!T88/RES_hhdet_in_fec!T88)</f>
        <v>0.80644662533402567</v>
      </c>
      <c r="U88" s="111">
        <f>IF(RES_hhdet_in_tes!U88=0,"",RES_hhdet_in_tes!U88/RES_hhdet_in_fec!U88)</f>
        <v>0.82176500930794494</v>
      </c>
      <c r="V88" s="111">
        <f>IF(RES_hhdet_in_tes!V88=0,"",RES_hhdet_in_tes!V88/RES_hhdet_in_fec!V88)</f>
        <v>0.83461441254376845</v>
      </c>
      <c r="W88" s="111">
        <f>IF(RES_hhdet_in_tes!W88=0,"",RES_hhdet_in_tes!W88/RES_hhdet_in_fec!W88)</f>
        <v>0.84493667404502459</v>
      </c>
      <c r="X88" s="111">
        <f>IF(RES_hhdet_in_tes!X88=0,"",RES_hhdet_in_tes!X88/RES_hhdet_in_fec!X88)</f>
        <v>0.85093023218963548</v>
      </c>
      <c r="Y88" s="111">
        <f>IF(RES_hhdet_in_tes!Y88=0,"",RES_hhdet_in_tes!Y88/RES_hhdet_in_fec!Y88)</f>
        <v>0.85657858236263673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X89" s="111" t="str">
        <f>IF(RES_hhdet_in_tes!X89=0,"",RES_hhdet_in_tes!X89/RES_hhdet_in_fec!X89)</f>
        <v/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X90" s="112" t="str">
        <f>IF(RES_hhdet_in_tes!X90=0,"",RES_hhdet_in_tes!X90/RES_hhdet_in_fec!X90)</f>
        <v/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X91" s="113" t="str">
        <f>IF(RES_hhdet_in_tes!X91=0,"",RES_hhdet_in_tes!X91/RES_hhdet_in_fec!X91)</f>
        <v/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0.57742299217192017</v>
      </c>
      <c r="D92" s="112">
        <f>IF(RES_hhdet_in_tes!D92=0,"",RES_hhdet_in_tes!D92/RES_hhdet_in_fec!D92)</f>
        <v>0.58052020817080152</v>
      </c>
      <c r="E92" s="112">
        <f>IF(RES_hhdet_in_tes!E92=0,"",RES_hhdet_in_tes!E92/RES_hhdet_in_fec!E92)</f>
        <v>0.58404795090201378</v>
      </c>
      <c r="F92" s="112">
        <f>IF(RES_hhdet_in_tes!F92=0,"",RES_hhdet_in_tes!F92/RES_hhdet_in_fec!F92)</f>
        <v>0.58763440182399862</v>
      </c>
      <c r="G92" s="112">
        <f>IF(RES_hhdet_in_tes!G92=0,"",RES_hhdet_in_tes!G92/RES_hhdet_in_fec!G92)</f>
        <v>0.59161734254328946</v>
      </c>
      <c r="H92" s="112">
        <f>IF(RES_hhdet_in_tes!H92=0,"",RES_hhdet_in_tes!H92/RES_hhdet_in_fec!H92)</f>
        <v>0.59595543289144715</v>
      </c>
      <c r="I92" s="112">
        <f>IF(RES_hhdet_in_tes!I92=0,"",RES_hhdet_in_tes!I92/RES_hhdet_in_fec!I92)</f>
        <v>0.60073190226619166</v>
      </c>
      <c r="J92" s="112">
        <f>IF(RES_hhdet_in_tes!J92=0,"",RES_hhdet_in_tes!J92/RES_hhdet_in_fec!J92)</f>
        <v>0.60628771213264754</v>
      </c>
      <c r="K92" s="112">
        <f>IF(RES_hhdet_in_tes!K92=0,"",RES_hhdet_in_tes!K92/RES_hhdet_in_fec!K92)</f>
        <v>0.61291276941970219</v>
      </c>
      <c r="L92" s="112">
        <f>IF(RES_hhdet_in_tes!L92=0,"",RES_hhdet_in_tes!L92/RES_hhdet_in_fec!L92)</f>
        <v>0.62068463611641445</v>
      </c>
      <c r="M92" s="112">
        <f>IF(RES_hhdet_in_tes!M92=0,"",RES_hhdet_in_tes!M92/RES_hhdet_in_fec!M92)</f>
        <v>0.63652807917894016</v>
      </c>
      <c r="N92" s="112">
        <f>IF(RES_hhdet_in_tes!N92=0,"",RES_hhdet_in_tes!N92/RES_hhdet_in_fec!N92)</f>
        <v>0.66264421538462892</v>
      </c>
      <c r="O92" s="112">
        <f>IF(RES_hhdet_in_tes!O92=0,"",RES_hhdet_in_tes!O92/RES_hhdet_in_fec!O92)</f>
        <v>0.70082446455807978</v>
      </c>
      <c r="P92" s="112">
        <f>IF(RES_hhdet_in_tes!P92=0,"",RES_hhdet_in_tes!P92/RES_hhdet_in_fec!P92)</f>
        <v>0.7471221354635893</v>
      </c>
      <c r="Q92" s="112">
        <f>IF(RES_hhdet_in_tes!Q92=0,"",RES_hhdet_in_tes!Q92/RES_hhdet_in_fec!Q92)</f>
        <v>0.78880677966007817</v>
      </c>
      <c r="R92" s="112">
        <f>IF(RES_hhdet_in_tes!R92=0,"",RES_hhdet_in_tes!R92/RES_hhdet_in_fec!R92)</f>
        <v>0.81585085696315862</v>
      </c>
      <c r="S92" s="112">
        <f>IF(RES_hhdet_in_tes!S92=0,"",RES_hhdet_in_tes!S92/RES_hhdet_in_fec!S92)</f>
        <v>0.84103147037008041</v>
      </c>
      <c r="T92" s="112">
        <f>IF(RES_hhdet_in_tes!T92=0,"",RES_hhdet_in_tes!T92/RES_hhdet_in_fec!T92)</f>
        <v>0.86360615009298392</v>
      </c>
      <c r="U92" s="112">
        <f>IF(RES_hhdet_in_tes!U92=0,"",RES_hhdet_in_tes!U92/RES_hhdet_in_fec!U92)</f>
        <v>0.88283242634408654</v>
      </c>
      <c r="V92" s="112">
        <f>IF(RES_hhdet_in_tes!V92=0,"",RES_hhdet_in_tes!V92/RES_hhdet_in_fec!V92)</f>
        <v>0.89796782933557495</v>
      </c>
      <c r="W92" s="112">
        <f>IF(RES_hhdet_in_tes!W92=0,"",RES_hhdet_in_tes!W92/RES_hhdet_in_fec!W92)</f>
        <v>0.90727085015571329</v>
      </c>
      <c r="X92" s="112">
        <f>IF(RES_hhdet_in_tes!X92=0,"",RES_hhdet_in_tes!X92/RES_hhdet_in_fec!X92)</f>
        <v>0.90904256115934334</v>
      </c>
      <c r="Y92" s="112">
        <f>IF(RES_hhdet_in_tes!Y92=0,"",RES_hhdet_in_tes!Y92/RES_hhdet_in_fec!Y92)</f>
        <v>0.90993971224798442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0.64553977895112513</v>
      </c>
      <c r="D96" s="112">
        <f>IF(RES_hhdet_in_tes!D96=0,"",RES_hhdet_in_tes!D96/RES_hhdet_in_fec!D96)</f>
        <v>0.6470604182972306</v>
      </c>
      <c r="E96" s="112">
        <f>IF(RES_hhdet_in_tes!E96=0,"",RES_hhdet_in_tes!E96/RES_hhdet_in_fec!E96)</f>
        <v>0.64872514176635154</v>
      </c>
      <c r="F96" s="112">
        <f>IF(RES_hhdet_in_tes!F96=0,"",RES_hhdet_in_tes!F96/RES_hhdet_in_fec!F96)</f>
        <v>0.65040995092002141</v>
      </c>
      <c r="G96" s="112">
        <f>IF(RES_hhdet_in_tes!G96=0,"",RES_hhdet_in_tes!G96/RES_hhdet_in_fec!G96)</f>
        <v>0.65222857736417117</v>
      </c>
      <c r="H96" s="112">
        <f>IF(RES_hhdet_in_tes!H96=0,"",RES_hhdet_in_tes!H96/RES_hhdet_in_fec!H96)</f>
        <v>0.65416818324126103</v>
      </c>
      <c r="I96" s="112">
        <f>IF(RES_hhdet_in_tes!I96=0,"",RES_hhdet_in_tes!I96/RES_hhdet_in_fec!I96)</f>
        <v>0.65625826460141545</v>
      </c>
      <c r="J96" s="112">
        <f>IF(RES_hhdet_in_tes!J96=0,"",RES_hhdet_in_tes!J96/RES_hhdet_in_fec!J96)</f>
        <v>0.65861709166898275</v>
      </c>
      <c r="K96" s="112">
        <f>IF(RES_hhdet_in_tes!K96=0,"",RES_hhdet_in_tes!K96/RES_hhdet_in_fec!K96)</f>
        <v>0.66134914608391504</v>
      </c>
      <c r="L96" s="112">
        <f>IF(RES_hhdet_in_tes!L96=0,"",RES_hhdet_in_tes!L96/RES_hhdet_in_fec!L96)</f>
        <v>0.66449035054292394</v>
      </c>
      <c r="M96" s="112">
        <f>IF(RES_hhdet_in_tes!M96=0,"",RES_hhdet_in_tes!M96/RES_hhdet_in_fec!M96)</f>
        <v>0.67046215856021374</v>
      </c>
      <c r="N96" s="112">
        <f>IF(RES_hhdet_in_tes!N96=0,"",RES_hhdet_in_tes!N96/RES_hhdet_in_fec!N96)</f>
        <v>0.68030913214764588</v>
      </c>
      <c r="O96" s="112">
        <f>IF(RES_hhdet_in_tes!O96=0,"",RES_hhdet_in_tes!O96/RES_hhdet_in_fec!O96)</f>
        <v>0.69532448684856141</v>
      </c>
      <c r="P96" s="112">
        <f>IF(RES_hhdet_in_tes!P96=0,"",RES_hhdet_in_tes!P96/RES_hhdet_in_fec!P96)</f>
        <v>0.7147963404179265</v>
      </c>
      <c r="Q96" s="112">
        <f>IF(RES_hhdet_in_tes!Q96=0,"",RES_hhdet_in_tes!Q96/RES_hhdet_in_fec!Q96)</f>
        <v>0.73358253629106263</v>
      </c>
      <c r="R96" s="112">
        <f>IF(RES_hhdet_in_tes!R96=0,"",RES_hhdet_in_tes!R96/RES_hhdet_in_fec!R96)</f>
        <v>0.74629589436911326</v>
      </c>
      <c r="S96" s="112">
        <f>IF(RES_hhdet_in_tes!S96=0,"",RES_hhdet_in_tes!S96/RES_hhdet_in_fec!S96)</f>
        <v>0.75861294696239057</v>
      </c>
      <c r="T96" s="112">
        <f>IF(RES_hhdet_in_tes!T96=0,"",RES_hhdet_in_tes!T96/RES_hhdet_in_fec!T96)</f>
        <v>0.77083441263912644</v>
      </c>
      <c r="U96" s="112">
        <f>IF(RES_hhdet_in_tes!U96=0,"",RES_hhdet_in_tes!U96/RES_hhdet_in_fec!U96)</f>
        <v>0.7830831504150626</v>
      </c>
      <c r="V96" s="112">
        <f>IF(RES_hhdet_in_tes!V96=0,"",RES_hhdet_in_tes!V96/RES_hhdet_in_fec!V96)</f>
        <v>0.79511611539672089</v>
      </c>
      <c r="W96" s="112">
        <f>IF(RES_hhdet_in_tes!W96=0,"",RES_hhdet_in_tes!W96/RES_hhdet_in_fec!W96)</f>
        <v>0.80610620434418778</v>
      </c>
      <c r="X96" s="112">
        <f>IF(RES_hhdet_in_tes!X96=0,"",RES_hhdet_in_tes!X96/RES_hhdet_in_fec!X96)</f>
        <v>0.81839918648581411</v>
      </c>
      <c r="Y96" s="112">
        <f>IF(RES_hhdet_in_tes!Y96=0,"",RES_hhdet_in_tes!Y96/RES_hhdet_in_fec!Y96)</f>
        <v>0.82986779165494351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X97" s="113" t="str">
        <f>IF(RES_hhdet_in_tes!X97=0,"",RES_hhdet_in_tes!X97/RES_hhdet_in_fec!X97)</f>
        <v/>
      </c>
      <c r="Y97" s="113" t="str">
        <f>IF(RES_hhdet_in_tes!Y97=0,"",RES_hhdet_in_tes!Y97/RES_hhdet_in_fec!Y97)</f>
        <v/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X98" s="111" t="str">
        <f>IF(RES_hhdet_in_tes!X98=0,"",RES_hhdet_in_tes!X98/RES_hhdet_in_fec!X98)</f>
        <v/>
      </c>
      <c r="Y98" s="111" t="str">
        <f>IF(RES_hhdet_in_tes!Y98=0,"",RES_hhdet_in_tes!Y98/RES_hhdet_in_fec!Y98)</f>
        <v/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X99" s="111" t="str">
        <f>IF(RES_hhdet_in_tes!X99=0,"",RES_hhdet_in_tes!X99/RES_hhdet_in_fec!X99)</f>
        <v/>
      </c>
      <c r="Y99" s="111" t="str">
        <f>IF(RES_hhdet_in_tes!Y99=0,"",RES_hhdet_in_tes!Y99/RES_hhdet_in_fec!Y99)</f>
        <v/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0.57731506941446076</v>
      </c>
      <c r="D100" s="124">
        <f>IF(RES_hhdet_in_tes!D100=0,"",RES_hhdet_in_tes!D100/RES_hhdet_in_fec!D100)</f>
        <v>0.57909042623106244</v>
      </c>
      <c r="E100" s="124">
        <f>IF(RES_hhdet_in_tes!E100=0,"",RES_hhdet_in_tes!E100/RES_hhdet_in_fec!E100)</f>
        <v>0.57977472088978921</v>
      </c>
      <c r="F100" s="124">
        <f>IF(RES_hhdet_in_tes!F100=0,"",RES_hhdet_in_tes!F100/RES_hhdet_in_fec!F100)</f>
        <v>0.58935276903160072</v>
      </c>
      <c r="G100" s="124">
        <f>IF(RES_hhdet_in_tes!G100=0,"",RES_hhdet_in_tes!G100/RES_hhdet_in_fec!G100)</f>
        <v>0.60111325946126937</v>
      </c>
      <c r="H100" s="124">
        <f>IF(RES_hhdet_in_tes!H100=0,"",RES_hhdet_in_tes!H100/RES_hhdet_in_fec!H100)</f>
        <v>0.61771695398637327</v>
      </c>
      <c r="I100" s="124">
        <f>IF(RES_hhdet_in_tes!I100=0,"",RES_hhdet_in_tes!I100/RES_hhdet_in_fec!I100)</f>
        <v>0.61656853036614367</v>
      </c>
      <c r="J100" s="124">
        <f>IF(RES_hhdet_in_tes!J100=0,"",RES_hhdet_in_tes!J100/RES_hhdet_in_fec!J100)</f>
        <v>0.57701493100749857</v>
      </c>
      <c r="K100" s="124">
        <f>IF(RES_hhdet_in_tes!K100=0,"",RES_hhdet_in_tes!K100/RES_hhdet_in_fec!K100)</f>
        <v>0.57654289125973368</v>
      </c>
      <c r="L100" s="124">
        <f>IF(RES_hhdet_in_tes!L100=0,"",RES_hhdet_in_tes!L100/RES_hhdet_in_fec!L100)</f>
        <v>0.57694434070214018</v>
      </c>
      <c r="M100" s="124">
        <f>IF(RES_hhdet_in_tes!M100=0,"",RES_hhdet_in_tes!M100/RES_hhdet_in_fec!M100)</f>
        <v>0.57807698279746078</v>
      </c>
      <c r="N100" s="124">
        <f>IF(RES_hhdet_in_tes!N100=0,"",RES_hhdet_in_tes!N100/RES_hhdet_in_fec!N100)</f>
        <v>0.5888145250429494</v>
      </c>
      <c r="O100" s="124">
        <f>IF(RES_hhdet_in_tes!O100=0,"",RES_hhdet_in_tes!O100/RES_hhdet_in_fec!O100)</f>
        <v>0.61625419807155901</v>
      </c>
      <c r="P100" s="124">
        <f>IF(RES_hhdet_in_tes!P100=0,"",RES_hhdet_in_tes!P100/RES_hhdet_in_fec!P100)</f>
        <v>0.61453261228018619</v>
      </c>
      <c r="Q100" s="124">
        <f>IF(RES_hhdet_in_tes!Q100=0,"",RES_hhdet_in_tes!Q100/RES_hhdet_in_fec!Q100)</f>
        <v>0.6335925314535491</v>
      </c>
      <c r="R100" s="124">
        <f>IF(RES_hhdet_in_tes!R100=0,"",RES_hhdet_in_tes!R100/RES_hhdet_in_fec!R100)</f>
        <v>0.58124410008451288</v>
      </c>
      <c r="S100" s="124">
        <f>IF(RES_hhdet_in_tes!S100=0,"",RES_hhdet_in_tes!S100/RES_hhdet_in_fec!S100)</f>
        <v>0.60915559401646679</v>
      </c>
      <c r="T100" s="124">
        <f>IF(RES_hhdet_in_tes!T100=0,"",RES_hhdet_in_tes!T100/RES_hhdet_in_fec!T100)</f>
        <v>0.59344348018771698</v>
      </c>
      <c r="U100" s="124">
        <f>IF(RES_hhdet_in_tes!U100=0,"",RES_hhdet_in_tes!U100/RES_hhdet_in_fec!U100)</f>
        <v>0.61550063376054498</v>
      </c>
      <c r="V100" s="124">
        <f>IF(RES_hhdet_in_tes!V100=0,"",RES_hhdet_in_tes!V100/RES_hhdet_in_fec!V100)</f>
        <v>0.59183989355288658</v>
      </c>
      <c r="W100" s="124">
        <f>IF(RES_hhdet_in_tes!W100=0,"",RES_hhdet_in_tes!W100/RES_hhdet_in_fec!W100)</f>
        <v>0.62288579950737033</v>
      </c>
      <c r="X100" s="124">
        <f>IF(RES_hhdet_in_tes!X100=0,"",RES_hhdet_in_tes!X100/RES_hhdet_in_fec!X100)</f>
        <v>0.6357786345404538</v>
      </c>
      <c r="Y100" s="124">
        <f>IF(RES_hhdet_in_tes!Y100=0,"",RES_hhdet_in_tes!Y100/RES_hhdet_in_fec!Y100)</f>
        <v>0.62663551849841692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0.57216280853471213</v>
      </c>
      <c r="D101" s="111">
        <f>IF(RES_hhdet_in_tes!D101=0,"",RES_hhdet_in_tes!D101/RES_hhdet_in_fec!D101)</f>
        <v>0.57244863850036809</v>
      </c>
      <c r="E101" s="111">
        <f>IF(RES_hhdet_in_tes!E101=0,"",RES_hhdet_in_tes!E101/RES_hhdet_in_fec!E101)</f>
        <v>0.57273449421318767</v>
      </c>
      <c r="F101" s="111">
        <f>IF(RES_hhdet_in_tes!F101=0,"",RES_hhdet_in_tes!F101/RES_hhdet_in_fec!F101)</f>
        <v>0.57302035343698388</v>
      </c>
      <c r="G101" s="111">
        <f>IF(RES_hhdet_in_tes!G101=0,"",RES_hhdet_in_tes!G101/RES_hhdet_in_fec!G101)</f>
        <v>0.5733062363724033</v>
      </c>
      <c r="H101" s="111">
        <f>IF(RES_hhdet_in_tes!H101=0,"",RES_hhdet_in_tes!H101/RES_hhdet_in_fec!H101)</f>
        <v>0.5735921405471438</v>
      </c>
      <c r="I101" s="111">
        <f>IF(RES_hhdet_in_tes!I101=0,"",RES_hhdet_in_tes!I101/RES_hhdet_in_fec!I101)</f>
        <v>0.57387807093864529</v>
      </c>
      <c r="J101" s="111">
        <f>IF(RES_hhdet_in_tes!J101=0,"",RES_hhdet_in_tes!J101/RES_hhdet_in_fec!J101)</f>
        <v>0.57416404793772202</v>
      </c>
      <c r="K101" s="111">
        <f>IF(RES_hhdet_in_tes!K101=0,"",RES_hhdet_in_tes!K101/RES_hhdet_in_fec!K101)</f>
        <v>0.57445008888192928</v>
      </c>
      <c r="L101" s="111">
        <f>IF(RES_hhdet_in_tes!L101=0,"",RES_hhdet_in_tes!L101/RES_hhdet_in_fec!L101)</f>
        <v>0.57473619840977375</v>
      </c>
      <c r="M101" s="111">
        <f>IF(RES_hhdet_in_tes!M101=0,"",RES_hhdet_in_tes!M101/RES_hhdet_in_fec!M101)</f>
        <v>0.57495348226682674</v>
      </c>
      <c r="N101" s="111">
        <f>IF(RES_hhdet_in_tes!N101=0,"",RES_hhdet_in_tes!N101/RES_hhdet_in_fec!N101)</f>
        <v>0.57507493372224094</v>
      </c>
      <c r="O101" s="111">
        <f>IF(RES_hhdet_in_tes!O101=0,"",RES_hhdet_in_tes!O101/RES_hhdet_in_fec!O101)</f>
        <v>0.57514752206676512</v>
      </c>
      <c r="P101" s="111">
        <f>IF(RES_hhdet_in_tes!P101=0,"",RES_hhdet_in_tes!P101/RES_hhdet_in_fec!P101)</f>
        <v>0.57535006784241116</v>
      </c>
      <c r="Q101" s="111">
        <f>IF(RES_hhdet_in_tes!Q101=0,"",RES_hhdet_in_tes!Q101/RES_hhdet_in_fec!Q101)</f>
        <v>0.57617447646489395</v>
      </c>
      <c r="R101" s="111">
        <f>IF(RES_hhdet_in_tes!R101=0,"",RES_hhdet_in_tes!R101/RES_hhdet_in_fec!R101)</f>
        <v>0.57833999263228453</v>
      </c>
      <c r="S101" s="111">
        <f>IF(RES_hhdet_in_tes!S101=0,"",RES_hhdet_in_tes!S101/RES_hhdet_in_fec!S101)</f>
        <v>0.58139470063884924</v>
      </c>
      <c r="T101" s="111">
        <f>IF(RES_hhdet_in_tes!T101=0,"",RES_hhdet_in_tes!T101/RES_hhdet_in_fec!T101)</f>
        <v>0.58474631426372248</v>
      </c>
      <c r="U101" s="111">
        <f>IF(RES_hhdet_in_tes!U101=0,"",RES_hhdet_in_tes!U101/RES_hhdet_in_fec!U101)</f>
        <v>0.58780254728604664</v>
      </c>
      <c r="V101" s="111">
        <f>IF(RES_hhdet_in_tes!V101=0,"",RES_hhdet_in_tes!V101/RES_hhdet_in_fec!V101)</f>
        <v>0.5899711134849599</v>
      </c>
      <c r="W101" s="111">
        <f>IF(RES_hhdet_in_tes!W101=0,"",RES_hhdet_in_tes!W101/RES_hhdet_in_fec!W101)</f>
        <v>0.59101334286482821</v>
      </c>
      <c r="X101" s="111">
        <f>IF(RES_hhdet_in_tes!X101=0,"",RES_hhdet_in_tes!X101/RES_hhdet_in_fec!X101)</f>
        <v>0.59139866482155279</v>
      </c>
      <c r="Y101" s="111">
        <f>IF(RES_hhdet_in_tes!Y101=0,"",RES_hhdet_in_tes!Y101/RES_hhdet_in_fec!Y101)</f>
        <v>0.5914371970172253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0.5885532076269534</v>
      </c>
      <c r="D102" s="111">
        <f>IF(RES_hhdet_in_tes!D102=0,"",RES_hhdet_in_tes!D102/RES_hhdet_in_fec!D102)</f>
        <v>0.58894811544936454</v>
      </c>
      <c r="E102" s="111">
        <f>IF(RES_hhdet_in_tes!E102=0,"",RES_hhdet_in_tes!E102/RES_hhdet_in_fec!E102)</f>
        <v>0.5893430588445201</v>
      </c>
      <c r="F102" s="111">
        <f>IF(RES_hhdet_in_tes!F102=0,"",RES_hhdet_in_tes!F102/RES_hhdet_in_fec!F102)</f>
        <v>0.58973800709050417</v>
      </c>
      <c r="G102" s="111">
        <f>IF(RES_hhdet_in_tes!G102=0,"",RES_hhdet_in_tes!G102/RES_hhdet_in_fec!G102)</f>
        <v>0.5901329880968933</v>
      </c>
      <c r="H102" s="111">
        <f>IF(RES_hhdet_in_tes!H102=0,"",RES_hhdet_in_tes!H102/RES_hhdet_in_fec!H102)</f>
        <v>0.59052799844791082</v>
      </c>
      <c r="I102" s="111">
        <f>IF(RES_hhdet_in_tes!I102=0,"",RES_hhdet_in_tes!I102/RES_hhdet_in_fec!I102)</f>
        <v>0.59092304502047666</v>
      </c>
      <c r="J102" s="111">
        <f>IF(RES_hhdet_in_tes!J102=0,"",RES_hhdet_in_tes!J102/RES_hhdet_in_fec!J102)</f>
        <v>0.59131815598690707</v>
      </c>
      <c r="K102" s="111">
        <f>IF(RES_hhdet_in_tes!K102=0,"",RES_hhdet_in_tes!K102/RES_hhdet_in_fec!K102)</f>
        <v>0.59171335530107994</v>
      </c>
      <c r="L102" s="111">
        <f>IF(RES_hhdet_in_tes!L102=0,"",RES_hhdet_in_tes!L102/RES_hhdet_in_fec!L102)</f>
        <v>0.59210864937163976</v>
      </c>
      <c r="M102" s="111">
        <f>IF(RES_hhdet_in_tes!M102=0,"",RES_hhdet_in_tes!M102/RES_hhdet_in_fec!M102)</f>
        <v>0.59240885265731358</v>
      </c>
      <c r="N102" s="111">
        <f>IF(RES_hhdet_in_tes!N102=0,"",RES_hhdet_in_tes!N102/RES_hhdet_in_fec!N102)</f>
        <v>0.59257665217293198</v>
      </c>
      <c r="O102" s="111">
        <f>IF(RES_hhdet_in_tes!O102=0,"",RES_hhdet_in_tes!O102/RES_hhdet_in_fec!O102)</f>
        <v>0.59267694153553507</v>
      </c>
      <c r="P102" s="111">
        <f>IF(RES_hhdet_in_tes!P102=0,"",RES_hhdet_in_tes!P102/RES_hhdet_in_fec!P102)</f>
        <v>0.59295678242280991</v>
      </c>
      <c r="Q102" s="111">
        <f>IF(RES_hhdet_in_tes!Q102=0,"",RES_hhdet_in_tes!Q102/RES_hhdet_in_fec!Q102)</f>
        <v>0.59409580020610819</v>
      </c>
      <c r="R102" s="111">
        <f>IF(RES_hhdet_in_tes!R102=0,"",RES_hhdet_in_tes!R102/RES_hhdet_in_fec!R102)</f>
        <v>0.59708771629894253</v>
      </c>
      <c r="S102" s="111">
        <f>IF(RES_hhdet_in_tes!S102=0,"",RES_hhdet_in_tes!S102/RES_hhdet_in_fec!S102)</f>
        <v>0.60130815583265629</v>
      </c>
      <c r="T102" s="111">
        <f>IF(RES_hhdet_in_tes!T102=0,"",RES_hhdet_in_tes!T102/RES_hhdet_in_fec!T102)</f>
        <v>0.60593880550972834</v>
      </c>
      <c r="U102" s="111">
        <f>IF(RES_hhdet_in_tes!U102=0,"",RES_hhdet_in_tes!U102/RES_hhdet_in_fec!U102)</f>
        <v>0.61016135203264898</v>
      </c>
      <c r="V102" s="111">
        <f>IF(RES_hhdet_in_tes!V102=0,"",RES_hhdet_in_tes!V102/RES_hhdet_in_fec!V102)</f>
        <v>0.61315748210390297</v>
      </c>
      <c r="W102" s="111">
        <f>IF(RES_hhdet_in_tes!W102=0,"",RES_hhdet_in_tes!W102/RES_hhdet_in_fec!W102)</f>
        <v>0.61459744496403257</v>
      </c>
      <c r="X102" s="111">
        <f>IF(RES_hhdet_in_tes!X102=0,"",RES_hhdet_in_tes!X102/RES_hhdet_in_fec!X102)</f>
        <v>0.61499426400675616</v>
      </c>
      <c r="Y102" s="111">
        <f>IF(RES_hhdet_in_tes!Y102=0,"",RES_hhdet_in_tes!Y102/RES_hhdet_in_fec!Y102)</f>
        <v>0.61503394591102856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0.75249001577798369</v>
      </c>
      <c r="D103" s="45">
        <f>IF(RES_hhdet_in_tes!D103=0,"",RES_hhdet_in_tes!D103/RES_hhdet_in_fec!D103)</f>
        <v>0.75376124544770495</v>
      </c>
      <c r="E103" s="45">
        <f>IF(RES_hhdet_in_tes!E103=0,"",RES_hhdet_in_tes!E103/RES_hhdet_in_fec!E103)</f>
        <v>0.7550924138904278</v>
      </c>
      <c r="F103" s="45">
        <f>IF(RES_hhdet_in_tes!F103=0,"",RES_hhdet_in_tes!F103/RES_hhdet_in_fec!F103)</f>
        <v>0.75643175580219646</v>
      </c>
      <c r="G103" s="45">
        <f>IF(RES_hhdet_in_tes!G103=0,"",RES_hhdet_in_tes!G103/RES_hhdet_in_fec!G103)</f>
        <v>0.75782629779835842</v>
      </c>
      <c r="H103" s="45">
        <f>IF(RES_hhdet_in_tes!H103=0,"",RES_hhdet_in_tes!H103/RES_hhdet_in_fec!H103)</f>
        <v>0.7592702844198771</v>
      </c>
      <c r="I103" s="45">
        <f>IF(RES_hhdet_in_tes!I103=0,"",RES_hhdet_in_tes!I103/RES_hhdet_in_fec!I103)</f>
        <v>0.76077530302614893</v>
      </c>
      <c r="J103" s="45">
        <f>IF(RES_hhdet_in_tes!J103=0,"",RES_hhdet_in_tes!J103/RES_hhdet_in_fec!J103)</f>
        <v>0.76238882293864785</v>
      </c>
      <c r="K103" s="45">
        <f>IF(RES_hhdet_in_tes!K103=0,"",RES_hhdet_in_tes!K103/RES_hhdet_in_fec!K103)</f>
        <v>0.76415120556654403</v>
      </c>
      <c r="L103" s="45">
        <f>IF(RES_hhdet_in_tes!L103=0,"",RES_hhdet_in_tes!L103/RES_hhdet_in_fec!L103)</f>
        <v>0.76607324924152431</v>
      </c>
      <c r="M103" s="45">
        <f>IF(RES_hhdet_in_tes!M103=0,"",RES_hhdet_in_tes!M103/RES_hhdet_in_fec!M103)</f>
        <v>0.76882134696802751</v>
      </c>
      <c r="N103" s="45">
        <f>IF(RES_hhdet_in_tes!N103=0,"",RES_hhdet_in_tes!N103/RES_hhdet_in_fec!N103)</f>
        <v>0.7725852145007337</v>
      </c>
      <c r="O103" s="45">
        <f>IF(RES_hhdet_in_tes!O103=0,"",RES_hhdet_in_tes!O103/RES_hhdet_in_fec!O103)</f>
        <v>0.77781473176807325</v>
      </c>
      <c r="P103" s="45">
        <f>IF(RES_hhdet_in_tes!P103=0,"",RES_hhdet_in_tes!P103/RES_hhdet_in_fec!P103)</f>
        <v>0.78473055104142575</v>
      </c>
      <c r="Q103" s="45">
        <f>IF(RES_hhdet_in_tes!Q103=0,"",RES_hhdet_in_tes!Q103/RES_hhdet_in_fec!Q103)</f>
        <v>0.79367968863573413</v>
      </c>
      <c r="R103" s="45">
        <f>IF(RES_hhdet_in_tes!R103=0,"",RES_hhdet_in_tes!R103/RES_hhdet_in_fec!R103)</f>
        <v>0.80585732530883569</v>
      </c>
      <c r="S103" s="45">
        <f>IF(RES_hhdet_in_tes!S103=0,"",RES_hhdet_in_tes!S103/RES_hhdet_in_fec!S103)</f>
        <v>0.82109552406173714</v>
      </c>
      <c r="T103" s="45">
        <f>IF(RES_hhdet_in_tes!T103=0,"",RES_hhdet_in_tes!T103/RES_hhdet_in_fec!T103)</f>
        <v>0.83750028181059311</v>
      </c>
      <c r="U103" s="45">
        <f>IF(RES_hhdet_in_tes!U103=0,"",RES_hhdet_in_tes!U103/RES_hhdet_in_fec!U103)</f>
        <v>0.85317759547160277</v>
      </c>
      <c r="V103" s="45">
        <f>IF(RES_hhdet_in_tes!V103=0,"",RES_hhdet_in_tes!V103/RES_hhdet_in_fec!V103)</f>
        <v>0.86623346196094431</v>
      </c>
      <c r="W103" s="45">
        <f>IF(RES_hhdet_in_tes!W103=0,"",RES_hhdet_in_tes!W103/RES_hhdet_in_fec!W103)</f>
        <v>0.87600981817320833</v>
      </c>
      <c r="X103" s="45">
        <f>IF(RES_hhdet_in_tes!X103=0,"",RES_hhdet_in_tes!X103/RES_hhdet_in_fec!X103)</f>
        <v>0.88369578145773753</v>
      </c>
      <c r="Y103" s="45">
        <f>IF(RES_hhdet_in_tes!Y103=0,"",RES_hhdet_in_tes!Y103/RES_hhdet_in_fec!Y103)</f>
        <v>0.89051166160525408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0.76447356714627834</v>
      </c>
      <c r="D124" s="119">
        <f>IF(RES_hhdet_in_tes!D124=0,"",RES_hhdet_in_tes!D124/RES_hhdet_in_fec!D124)</f>
        <v>0.77083897259844114</v>
      </c>
      <c r="E124" s="119">
        <f>IF(RES_hhdet_in_tes!E124=0,"",RES_hhdet_in_tes!E124/RES_hhdet_in_fec!E124)</f>
        <v>0.77146530182378015</v>
      </c>
      <c r="F124" s="119">
        <f>IF(RES_hhdet_in_tes!F124=0,"",RES_hhdet_in_tes!F124/RES_hhdet_in_fec!F124)</f>
        <v>0.77539052170633038</v>
      </c>
      <c r="G124" s="119">
        <f>IF(RES_hhdet_in_tes!G124=0,"",RES_hhdet_in_tes!G124/RES_hhdet_in_fec!G124)</f>
        <v>0.77946942984049983</v>
      </c>
      <c r="H124" s="119">
        <f>IF(RES_hhdet_in_tes!H124=0,"",RES_hhdet_in_tes!H124/RES_hhdet_in_fec!H124)</f>
        <v>0.7713060304235636</v>
      </c>
      <c r="I124" s="119">
        <f>IF(RES_hhdet_in_tes!I124=0,"",RES_hhdet_in_tes!I124/RES_hhdet_in_fec!I124)</f>
        <v>0.78624535398794493</v>
      </c>
      <c r="J124" s="119">
        <f>IF(RES_hhdet_in_tes!J124=0,"",RES_hhdet_in_tes!J124/RES_hhdet_in_fec!J124)</f>
        <v>0.78994506355059901</v>
      </c>
      <c r="K124" s="119">
        <f>IF(RES_hhdet_in_tes!K124=0,"",RES_hhdet_in_tes!K124/RES_hhdet_in_fec!K124)</f>
        <v>0.79301420739502448</v>
      </c>
      <c r="L124" s="119">
        <f>IF(RES_hhdet_in_tes!L124=0,"",RES_hhdet_in_tes!L124/RES_hhdet_in_fec!L124)</f>
        <v>0.79881920478054536</v>
      </c>
      <c r="M124" s="119">
        <f>IF(RES_hhdet_in_tes!M124=0,"",RES_hhdet_in_tes!M124/RES_hhdet_in_fec!M124)</f>
        <v>0.8064295632701548</v>
      </c>
      <c r="N124" s="119">
        <f>IF(RES_hhdet_in_tes!N124=0,"",RES_hhdet_in_tes!N124/RES_hhdet_in_fec!N124)</f>
        <v>0.81467291254753504</v>
      </c>
      <c r="O124" s="119">
        <f>IF(RES_hhdet_in_tes!O124=0,"",RES_hhdet_in_tes!O124/RES_hhdet_in_fec!O124)</f>
        <v>0.82594597115891799</v>
      </c>
      <c r="P124" s="119">
        <f>IF(RES_hhdet_in_tes!P124=0,"",RES_hhdet_in_tes!P124/RES_hhdet_in_fec!P124)</f>
        <v>0.83815704645369771</v>
      </c>
      <c r="Q124" s="119">
        <f>IF(RES_hhdet_in_tes!Q124=0,"",RES_hhdet_in_tes!Q124/RES_hhdet_in_fec!Q124)</f>
        <v>0.85388530867458634</v>
      </c>
      <c r="R124" s="119">
        <f>IF(RES_hhdet_in_tes!R124=0,"",RES_hhdet_in_tes!R124/RES_hhdet_in_fec!R124)</f>
        <v>0.8625575149785325</v>
      </c>
      <c r="S124" s="119">
        <f>IF(RES_hhdet_in_tes!S124=0,"",RES_hhdet_in_tes!S124/RES_hhdet_in_fec!S124)</f>
        <v>0.8704033105080714</v>
      </c>
      <c r="T124" s="119">
        <f>IF(RES_hhdet_in_tes!T124=0,"",RES_hhdet_in_tes!T124/RES_hhdet_in_fec!T124)</f>
        <v>0.86851020094312914</v>
      </c>
      <c r="U124" s="119">
        <f>IF(RES_hhdet_in_tes!U124=0,"",RES_hhdet_in_tes!U124/RES_hhdet_in_fec!U124)</f>
        <v>0.88376728990231834</v>
      </c>
      <c r="V124" s="119">
        <f>IF(RES_hhdet_in_tes!V124=0,"",RES_hhdet_in_tes!V124/RES_hhdet_in_fec!V124)</f>
        <v>0.87978270407267567</v>
      </c>
      <c r="W124" s="119">
        <f>IF(RES_hhdet_in_tes!W124=0,"",RES_hhdet_in_tes!W124/RES_hhdet_in_fec!W124)</f>
        <v>0.90169045469688791</v>
      </c>
      <c r="X124" s="119">
        <f>IF(RES_hhdet_in_tes!X124=0,"",RES_hhdet_in_tes!X124/RES_hhdet_in_fec!X124)</f>
        <v>0.90095546740497578</v>
      </c>
      <c r="Y124" s="119">
        <f>IF(RES_hhdet_in_tes!Y124=0,"",RES_hhdet_in_tes!Y124/RES_hhdet_in_fec!Y124)</f>
        <v>0.8786985457209977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0.76980285993890474</v>
      </c>
      <c r="D125" s="124">
        <f>IF(RES_hhdet_in_tes!D125=0,"",RES_hhdet_in_tes!D125/RES_hhdet_in_fec!D125)</f>
        <v>0.77334791000741143</v>
      </c>
      <c r="E125" s="124">
        <f>IF(RES_hhdet_in_tes!E125=0,"",RES_hhdet_in_tes!E125/RES_hhdet_in_fec!E125)</f>
        <v>0.77700061228779949</v>
      </c>
      <c r="F125" s="124">
        <f>IF(RES_hhdet_in_tes!F125=0,"",RES_hhdet_in_tes!F125/RES_hhdet_in_fec!F125)</f>
        <v>0.78066094176456591</v>
      </c>
      <c r="G125" s="124">
        <f>IF(RES_hhdet_in_tes!G125=0,"",RES_hhdet_in_tes!G125/RES_hhdet_in_fec!G125)</f>
        <v>0.78441968325484079</v>
      </c>
      <c r="H125" s="124">
        <f>IF(RES_hhdet_in_tes!H125=0,"",RES_hhdet_in_tes!H125/RES_hhdet_in_fec!H125)</f>
        <v>0.78825477550655521</v>
      </c>
      <c r="I125" s="124">
        <f>IF(RES_hhdet_in_tes!I125=0,"",RES_hhdet_in_tes!I125/RES_hhdet_in_fec!I125)</f>
        <v>0.79218712046110962</v>
      </c>
      <c r="J125" s="124">
        <f>IF(RES_hhdet_in_tes!J125=0,"",RES_hhdet_in_tes!J125/RES_hhdet_in_fec!J125)</f>
        <v>0.79630306348224089</v>
      </c>
      <c r="K125" s="124">
        <f>IF(RES_hhdet_in_tes!K125=0,"",RES_hhdet_in_tes!K125/RES_hhdet_in_fec!K125)</f>
        <v>0.80065970158649546</v>
      </c>
      <c r="L125" s="124">
        <f>IF(RES_hhdet_in_tes!L125=0,"",RES_hhdet_in_tes!L125/RES_hhdet_in_fec!L125)</f>
        <v>0.80525072617490778</v>
      </c>
      <c r="M125" s="124">
        <f>IF(RES_hhdet_in_tes!M125=0,"",RES_hhdet_in_tes!M125/RES_hhdet_in_fec!M125)</f>
        <v>0.81164579799734071</v>
      </c>
      <c r="N125" s="124">
        <f>IF(RES_hhdet_in_tes!N125=0,"",RES_hhdet_in_tes!N125/RES_hhdet_in_fec!N125)</f>
        <v>0.82029009242308792</v>
      </c>
      <c r="O125" s="124">
        <f>IF(RES_hhdet_in_tes!O125=0,"",RES_hhdet_in_tes!O125/RES_hhdet_in_fec!O125)</f>
        <v>0.83161009994275847</v>
      </c>
      <c r="P125" s="124">
        <f>IF(RES_hhdet_in_tes!P125=0,"",RES_hhdet_in_tes!P125/RES_hhdet_in_fec!P125)</f>
        <v>0.84480452603122558</v>
      </c>
      <c r="Q125" s="124">
        <f>IF(RES_hhdet_in_tes!Q125=0,"",RES_hhdet_in_tes!Q125/RES_hhdet_in_fec!Q125)</f>
        <v>0.85725280111156599</v>
      </c>
      <c r="R125" s="124">
        <f>IF(RES_hhdet_in_tes!R125=0,"",RES_hhdet_in_tes!R125/RES_hhdet_in_fec!R125)</f>
        <v>0.86679009814691244</v>
      </c>
      <c r="S125" s="124">
        <f>IF(RES_hhdet_in_tes!S125=0,"",RES_hhdet_in_tes!S125/RES_hhdet_in_fec!S125)</f>
        <v>0.87606735363778387</v>
      </c>
      <c r="T125" s="124">
        <f>IF(RES_hhdet_in_tes!T125=0,"",RES_hhdet_in_tes!T125/RES_hhdet_in_fec!T125)</f>
        <v>0.88502597686828743</v>
      </c>
      <c r="U125" s="124">
        <f>IF(RES_hhdet_in_tes!U125=0,"",RES_hhdet_in_tes!U125/RES_hhdet_in_fec!U125)</f>
        <v>0.89360235541824218</v>
      </c>
      <c r="V125" s="124">
        <f>IF(RES_hhdet_in_tes!V125=0,"",RES_hhdet_in_tes!V125/RES_hhdet_in_fec!V125)</f>
        <v>0.90173391746081366</v>
      </c>
      <c r="W125" s="124">
        <f>IF(RES_hhdet_in_tes!W125=0,"",RES_hhdet_in_tes!W125/RES_hhdet_in_fec!W125)</f>
        <v>0.90922238482672924</v>
      </c>
      <c r="X125" s="124">
        <f>IF(RES_hhdet_in_tes!X125=0,"",RES_hhdet_in_tes!X125/RES_hhdet_in_fec!X125)</f>
        <v>0.91356791268994442</v>
      </c>
      <c r="Y125" s="124">
        <f>IF(RES_hhdet_in_tes!Y125=0,"",RES_hhdet_in_tes!Y125/RES_hhdet_in_fec!Y125)</f>
        <v>0.91774689491200345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0.76900043983726218</v>
      </c>
      <c r="D126" s="111">
        <f>IF(RES_hhdet_in_tes!D126=0,"",RES_hhdet_in_tes!D126/RES_hhdet_in_fec!D126)</f>
        <v>0.77257913999157068</v>
      </c>
      <c r="E126" s="111">
        <f>IF(RES_hhdet_in_tes!E126=0,"",RES_hhdet_in_tes!E126/RES_hhdet_in_fec!E126)</f>
        <v>0.77625445571352314</v>
      </c>
      <c r="F126" s="111">
        <f>IF(RES_hhdet_in_tes!F126=0,"",RES_hhdet_in_tes!F126/RES_hhdet_in_fec!F126)</f>
        <v>0.7799429462856089</v>
      </c>
      <c r="G126" s="111">
        <f>IF(RES_hhdet_in_tes!G126=0,"",RES_hhdet_in_tes!G126/RES_hhdet_in_fec!G126)</f>
        <v>0.78372041411266014</v>
      </c>
      <c r="H126" s="111">
        <f>IF(RES_hhdet_in_tes!H126=0,"",RES_hhdet_in_tes!H126/RES_hhdet_in_fec!H126)</f>
        <v>0.78757758194534411</v>
      </c>
      <c r="I126" s="111">
        <f>IF(RES_hhdet_in_tes!I126=0,"",RES_hhdet_in_tes!I126/RES_hhdet_in_fec!I126)</f>
        <v>0.79153312749842641</v>
      </c>
      <c r="J126" s="111">
        <f>IF(RES_hhdet_in_tes!J126=0,"",RES_hhdet_in_tes!J126/RES_hhdet_in_fec!J126)</f>
        <v>0.79566356677666172</v>
      </c>
      <c r="K126" s="111">
        <f>IF(RES_hhdet_in_tes!K126=0,"",RES_hhdet_in_tes!K126/RES_hhdet_in_fec!K126)</f>
        <v>0.80003395851019354</v>
      </c>
      <c r="L126" s="111">
        <f>IF(RES_hhdet_in_tes!L126=0,"",RES_hhdet_in_tes!L126/RES_hhdet_in_fec!L126)</f>
        <v>0.80466170857660757</v>
      </c>
      <c r="M126" s="111">
        <f>IF(RES_hhdet_in_tes!M126=0,"",RES_hhdet_in_tes!M126/RES_hhdet_in_fec!M126)</f>
        <v>0.8110694062764392</v>
      </c>
      <c r="N126" s="111">
        <f>IF(RES_hhdet_in_tes!N126=0,"",RES_hhdet_in_tes!N126/RES_hhdet_in_fec!N126)</f>
        <v>0.81973845614897223</v>
      </c>
      <c r="O126" s="111">
        <f>IF(RES_hhdet_in_tes!O126=0,"",RES_hhdet_in_tes!O126/RES_hhdet_in_fec!O126)</f>
        <v>0.83109086777045005</v>
      </c>
      <c r="P126" s="111">
        <f>IF(RES_hhdet_in_tes!P126=0,"",RES_hhdet_in_tes!P126/RES_hhdet_in_fec!P126)</f>
        <v>0.84432373698152519</v>
      </c>
      <c r="Q126" s="111">
        <f>IF(RES_hhdet_in_tes!Q126=0,"",RES_hhdet_in_tes!Q126/RES_hhdet_in_fec!Q126)</f>
        <v>0.85680864546582014</v>
      </c>
      <c r="R126" s="111">
        <f>IF(RES_hhdet_in_tes!R126=0,"",RES_hhdet_in_tes!R126/RES_hhdet_in_fec!R126)</f>
        <v>0.86637541414268504</v>
      </c>
      <c r="S126" s="111">
        <f>IF(RES_hhdet_in_tes!S126=0,"",RES_hhdet_in_tes!S126/RES_hhdet_in_fec!S126)</f>
        <v>0.87568228080477351</v>
      </c>
      <c r="T126" s="111">
        <f>IF(RES_hhdet_in_tes!T126=0,"",RES_hhdet_in_tes!T126/RES_hhdet_in_fec!T126)</f>
        <v>0.88466706095960701</v>
      </c>
      <c r="U126" s="111">
        <f>IF(RES_hhdet_in_tes!U126=0,"",RES_hhdet_in_tes!U126/RES_hhdet_in_fec!U126)</f>
        <v>0.89326757011473479</v>
      </c>
      <c r="V126" s="111">
        <f>IF(RES_hhdet_in_tes!V126=0,"",RES_hhdet_in_tes!V126/RES_hhdet_in_fec!V126)</f>
        <v>0.90142162377769541</v>
      </c>
      <c r="W126" s="111">
        <f>IF(RES_hhdet_in_tes!W126=0,"",RES_hhdet_in_tes!W126/RES_hhdet_in_fec!W126)</f>
        <v>0.9089330788556732</v>
      </c>
      <c r="X126" s="111">
        <f>IF(RES_hhdet_in_tes!X126=0,"",RES_hhdet_in_tes!X126/RES_hhdet_in_fec!X126)</f>
        <v>0.91329046687825866</v>
      </c>
      <c r="Y126" s="111">
        <f>IF(RES_hhdet_in_tes!Y126=0,"",RES_hhdet_in_tes!Y126/RES_hhdet_in_fec!Y126)</f>
        <v>0.91747767919859846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2.6803500188203695</v>
      </c>
      <c r="D128" s="124">
        <f>IF(RES_hhdet_in_tes!D128=0,"",RES_hhdet_in_tes!D128/RES_hhdet_in_fec!D128)</f>
        <v>2.805688975596027</v>
      </c>
      <c r="E128" s="124">
        <f>IF(RES_hhdet_in_tes!E128=0,"",RES_hhdet_in_tes!E128/RES_hhdet_in_fec!E128)</f>
        <v>2.9329070043480816</v>
      </c>
      <c r="F128" s="124">
        <f>IF(RES_hhdet_in_tes!F128=0,"",RES_hhdet_in_tes!F128/RES_hhdet_in_fec!F128)</f>
        <v>3.0611467921905731</v>
      </c>
      <c r="G128" s="124">
        <f>IF(RES_hhdet_in_tes!G128=0,"",RES_hhdet_in_tes!G128/RES_hhdet_in_fec!G128)</f>
        <v>3.1911512738465397</v>
      </c>
      <c r="H128" s="124">
        <f>IF(RES_hhdet_in_tes!H128=0,"",RES_hhdet_in_tes!H128/RES_hhdet_in_fec!H128)</f>
        <v>3.322803688495505</v>
      </c>
      <c r="I128" s="124">
        <f>IF(RES_hhdet_in_tes!I128=0,"",RES_hhdet_in_tes!I128/RES_hhdet_in_fec!I128)</f>
        <v>3.456259769376647</v>
      </c>
      <c r="J128" s="124">
        <f>IF(RES_hhdet_in_tes!J128=0,"",RES_hhdet_in_tes!J128/RES_hhdet_in_fec!J128)</f>
        <v>3.5922175011594963</v>
      </c>
      <c r="K128" s="124">
        <f>IF(RES_hhdet_in_tes!K128=0,"",RES_hhdet_in_tes!K128/RES_hhdet_in_fec!K128)</f>
        <v>3.7312297459001487</v>
      </c>
      <c r="L128" s="124">
        <f>IF(RES_hhdet_in_tes!L128=0,"",RES_hhdet_in_tes!L128/RES_hhdet_in_fec!L128)</f>
        <v>3.8733698190574888</v>
      </c>
      <c r="M128" s="124">
        <f>IF(RES_hhdet_in_tes!M128=0,"",RES_hhdet_in_tes!M128/RES_hhdet_in_fec!M128)</f>
        <v>4.0362518657729458</v>
      </c>
      <c r="N128" s="124">
        <f>IF(RES_hhdet_in_tes!N128=0,"",RES_hhdet_in_tes!N128/RES_hhdet_in_fec!N128)</f>
        <v>4.225104717071595</v>
      </c>
      <c r="O128" s="124">
        <f>IF(RES_hhdet_in_tes!O128=0,"",RES_hhdet_in_tes!O128/RES_hhdet_in_fec!O128)</f>
        <v>4.439591478145485</v>
      </c>
      <c r="P128" s="124">
        <f>IF(RES_hhdet_in_tes!P128=0,"",RES_hhdet_in_tes!P128/RES_hhdet_in_fec!P128)</f>
        <v>4.6588382967267101</v>
      </c>
      <c r="Q128" s="124">
        <f>IF(RES_hhdet_in_tes!Q128=0,"",RES_hhdet_in_tes!Q128/RES_hhdet_in_fec!Q128)</f>
        <v>4.8271068684522369</v>
      </c>
      <c r="R128" s="124">
        <f>IF(RES_hhdet_in_tes!R128=0,"",RES_hhdet_in_tes!R128/RES_hhdet_in_fec!R128)</f>
        <v>4.8635669860491753</v>
      </c>
      <c r="S128" s="124">
        <f>IF(RES_hhdet_in_tes!S128=0,"",RES_hhdet_in_tes!S128/RES_hhdet_in_fec!S128)</f>
        <v>4.8676181102266121</v>
      </c>
      <c r="T128" s="124">
        <f>IF(RES_hhdet_in_tes!T128=0,"",RES_hhdet_in_tes!T128/RES_hhdet_in_fec!T128)</f>
        <v>4.8721193593126548</v>
      </c>
      <c r="U128" s="124">
        <f>IF(RES_hhdet_in_tes!U128=0,"",RES_hhdet_in_tes!U128/RES_hhdet_in_fec!U128)</f>
        <v>4.8771207471860345</v>
      </c>
      <c r="V128" s="124">
        <f>IF(RES_hhdet_in_tes!V128=0,"",RES_hhdet_in_tes!V128/RES_hhdet_in_fec!V128)</f>
        <v>4.8914123955007032</v>
      </c>
      <c r="W128" s="124">
        <f>IF(RES_hhdet_in_tes!W128=0,"",RES_hhdet_in_tes!W128/RES_hhdet_in_fec!W128)</f>
        <v>4.93832035661024</v>
      </c>
      <c r="X128" s="124">
        <f>IF(RES_hhdet_in_tes!X128=0,"",RES_hhdet_in_tes!X128/RES_hhdet_in_fec!X128)</f>
        <v>4.9919920033523928</v>
      </c>
      <c r="Y128" s="124" t="str">
        <f>IF(RES_hhdet_in_tes!Y128=0,"",RES_hhdet_in_tes!Y128/RES_hhdet_in_fec!Y128)</f>
        <v/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2.6803500188203695</v>
      </c>
      <c r="D129" s="111">
        <f>IF(RES_hhdet_in_tes!D129=0,"",RES_hhdet_in_tes!D129/RES_hhdet_in_fec!D129)</f>
        <v>2.805688975596027</v>
      </c>
      <c r="E129" s="111">
        <f>IF(RES_hhdet_in_tes!E129=0,"",RES_hhdet_in_tes!E129/RES_hhdet_in_fec!E129)</f>
        <v>2.9329070043480816</v>
      </c>
      <c r="F129" s="111">
        <f>IF(RES_hhdet_in_tes!F129=0,"",RES_hhdet_in_tes!F129/RES_hhdet_in_fec!F129)</f>
        <v>3.0611467921905731</v>
      </c>
      <c r="G129" s="111">
        <f>IF(RES_hhdet_in_tes!G129=0,"",RES_hhdet_in_tes!G129/RES_hhdet_in_fec!G129)</f>
        <v>3.1911512738465397</v>
      </c>
      <c r="H129" s="111">
        <f>IF(RES_hhdet_in_tes!H129=0,"",RES_hhdet_in_tes!H129/RES_hhdet_in_fec!H129)</f>
        <v>3.322803688495505</v>
      </c>
      <c r="I129" s="111">
        <f>IF(RES_hhdet_in_tes!I129=0,"",RES_hhdet_in_tes!I129/RES_hhdet_in_fec!I129)</f>
        <v>3.456259769376647</v>
      </c>
      <c r="J129" s="111">
        <f>IF(RES_hhdet_in_tes!J129=0,"",RES_hhdet_in_tes!J129/RES_hhdet_in_fec!J129)</f>
        <v>3.5922175011594963</v>
      </c>
      <c r="K129" s="111">
        <f>IF(RES_hhdet_in_tes!K129=0,"",RES_hhdet_in_tes!K129/RES_hhdet_in_fec!K129)</f>
        <v>3.7312297459001487</v>
      </c>
      <c r="L129" s="111">
        <f>IF(RES_hhdet_in_tes!L129=0,"",RES_hhdet_in_tes!L129/RES_hhdet_in_fec!L129)</f>
        <v>3.8733698190574888</v>
      </c>
      <c r="M129" s="111">
        <f>IF(RES_hhdet_in_tes!M129=0,"",RES_hhdet_in_tes!M129/RES_hhdet_in_fec!M129)</f>
        <v>4.0362518657729458</v>
      </c>
      <c r="N129" s="111">
        <f>IF(RES_hhdet_in_tes!N129=0,"",RES_hhdet_in_tes!N129/RES_hhdet_in_fec!N129)</f>
        <v>4.225104717071595</v>
      </c>
      <c r="O129" s="111">
        <f>IF(RES_hhdet_in_tes!O129=0,"",RES_hhdet_in_tes!O129/RES_hhdet_in_fec!O129)</f>
        <v>4.439591478145485</v>
      </c>
      <c r="P129" s="111">
        <f>IF(RES_hhdet_in_tes!P129=0,"",RES_hhdet_in_tes!P129/RES_hhdet_in_fec!P129)</f>
        <v>4.6588382967267101</v>
      </c>
      <c r="Q129" s="111">
        <f>IF(RES_hhdet_in_tes!Q129=0,"",RES_hhdet_in_tes!Q129/RES_hhdet_in_fec!Q129)</f>
        <v>4.8271068684522369</v>
      </c>
      <c r="R129" s="111">
        <f>IF(RES_hhdet_in_tes!R129=0,"",RES_hhdet_in_tes!R129/RES_hhdet_in_fec!R129)</f>
        <v>4.8635669860491753</v>
      </c>
      <c r="S129" s="111">
        <f>IF(RES_hhdet_in_tes!S129=0,"",RES_hhdet_in_tes!S129/RES_hhdet_in_fec!S129)</f>
        <v>4.8676181102266121</v>
      </c>
      <c r="T129" s="111">
        <f>IF(RES_hhdet_in_tes!T129=0,"",RES_hhdet_in_tes!T129/RES_hhdet_in_fec!T129)</f>
        <v>4.8721193593126548</v>
      </c>
      <c r="U129" s="111">
        <f>IF(RES_hhdet_in_tes!U129=0,"",RES_hhdet_in_tes!U129/RES_hhdet_in_fec!U129)</f>
        <v>4.8771207471860345</v>
      </c>
      <c r="V129" s="111">
        <f>IF(RES_hhdet_in_tes!V129=0,"",RES_hhdet_in_tes!V129/RES_hhdet_in_fec!V129)</f>
        <v>4.8914123955007032</v>
      </c>
      <c r="W129" s="111">
        <f>IF(RES_hhdet_in_tes!W129=0,"",RES_hhdet_in_tes!W129/RES_hhdet_in_fec!W129)</f>
        <v>4.93832035661024</v>
      </c>
      <c r="X129" s="111">
        <f>IF(RES_hhdet_in_tes!X129=0,"",RES_hhdet_in_tes!X129/RES_hhdet_in_fec!X129)</f>
        <v>4.9919920033523928</v>
      </c>
      <c r="Y129" s="111" t="str">
        <f>IF(RES_hhdet_in_tes!Y129=0,"",RES_hhdet_in_tes!Y129/RES_hhdet_in_fec!Y129)</f>
        <v/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0.78307471862167144</v>
      </c>
      <c r="D130" s="124">
        <f>IF(RES_hhdet_in_tes!D130=0,"",RES_hhdet_in_tes!D130/RES_hhdet_in_fec!D130)</f>
        <v>0.80626783592942275</v>
      </c>
      <c r="E130" s="124">
        <f>IF(RES_hhdet_in_tes!E130=0,"",RES_hhdet_in_tes!E130/RES_hhdet_in_fec!E130)</f>
        <v>0.79363350715624836</v>
      </c>
      <c r="F130" s="124">
        <f>IF(RES_hhdet_in_tes!F130=0,"",RES_hhdet_in_tes!F130/RES_hhdet_in_fec!F130)</f>
        <v>0.81652409426872119</v>
      </c>
      <c r="G130" s="124">
        <f>IF(RES_hhdet_in_tes!G130=0,"",RES_hhdet_in_tes!G130/RES_hhdet_in_fec!G130)</f>
        <v>0.82019480215906226</v>
      </c>
      <c r="H130" s="124">
        <f>IF(RES_hhdet_in_tes!H130=0,"",RES_hhdet_in_tes!H130/RES_hhdet_in_fec!H130)</f>
        <v>0.73245737924392684</v>
      </c>
      <c r="I130" s="124">
        <f>IF(RES_hhdet_in_tes!I130=0,"",RES_hhdet_in_tes!I130/RES_hhdet_in_fec!I130)</f>
        <v>0.78890217030418475</v>
      </c>
      <c r="J130" s="124">
        <f>IF(RES_hhdet_in_tes!J130=0,"",RES_hhdet_in_tes!J130/RES_hhdet_in_fec!J130)</f>
        <v>0.7902519463844947</v>
      </c>
      <c r="K130" s="124">
        <f>IF(RES_hhdet_in_tes!K130=0,"",RES_hhdet_in_tes!K130/RES_hhdet_in_fec!K130)</f>
        <v>0.80669934618724637</v>
      </c>
      <c r="L130" s="124">
        <f>IF(RES_hhdet_in_tes!L130=0,"",RES_hhdet_in_tes!L130/RES_hhdet_in_fec!L130)</f>
        <v>0.84054424743356437</v>
      </c>
      <c r="M130" s="124">
        <f>IF(RES_hhdet_in_tes!M130=0,"",RES_hhdet_in_tes!M130/RES_hhdet_in_fec!M130)</f>
        <v>0.84444754542274014</v>
      </c>
      <c r="N130" s="124">
        <f>IF(RES_hhdet_in_tes!N130=0,"",RES_hhdet_in_tes!N130/RES_hhdet_in_fec!N130)</f>
        <v>0.85519489141211624</v>
      </c>
      <c r="O130" s="124">
        <f>IF(RES_hhdet_in_tes!O130=0,"",RES_hhdet_in_tes!O130/RES_hhdet_in_fec!O130)</f>
        <v>0.86622645774735896</v>
      </c>
      <c r="P130" s="124">
        <f>IF(RES_hhdet_in_tes!P130=0,"",RES_hhdet_in_tes!P130/RES_hhdet_in_fec!P130)</f>
        <v>0.87908533561181046</v>
      </c>
      <c r="Q130" s="124">
        <f>IF(RES_hhdet_in_tes!Q130=0,"",RES_hhdet_in_tes!Q130/RES_hhdet_in_fec!Q130)</f>
        <v>0.8912173918414632</v>
      </c>
      <c r="R130" s="124">
        <f>IF(RES_hhdet_in_tes!R130=0,"",RES_hhdet_in_tes!R130/RES_hhdet_in_fec!R130)</f>
        <v>0.90051378161234596</v>
      </c>
      <c r="S130" s="124">
        <f>IF(RES_hhdet_in_tes!S130=0,"",RES_hhdet_in_tes!S130/RES_hhdet_in_fec!S130)</f>
        <v>0.90954691914008323</v>
      </c>
      <c r="T130" s="124">
        <f>IF(RES_hhdet_in_tes!T130=0,"",RES_hhdet_in_tes!T130/RES_hhdet_in_fec!T130)</f>
        <v>0.88032712001563829</v>
      </c>
      <c r="U130" s="124">
        <f>IF(RES_hhdet_in_tes!U130=0,"",RES_hhdet_in_tes!U130/RES_hhdet_in_fec!U130)</f>
        <v>0.89807235667543361</v>
      </c>
      <c r="V130" s="124">
        <f>IF(RES_hhdet_in_tes!V130=0,"",RES_hhdet_in_tes!V130/RES_hhdet_in_fec!V130)</f>
        <v>0.88677635942010902</v>
      </c>
      <c r="W130" s="124">
        <f>IF(RES_hhdet_in_tes!W130=0,"",RES_hhdet_in_tes!W130/RES_hhdet_in_fec!W130)</f>
        <v>0.94186866875069875</v>
      </c>
      <c r="X130" s="124">
        <f>IF(RES_hhdet_in_tes!X130=0,"",RES_hhdet_in_tes!X130/RES_hhdet_in_fec!X130)</f>
        <v>0.94495544460991099</v>
      </c>
      <c r="Y130" s="124">
        <f>IF(RES_hhdet_in_tes!Y130=0,"",RES_hhdet_in_tes!Y130/RES_hhdet_in_fec!Y130)</f>
        <v>0.9479216679163569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0.80589084824279511</v>
      </c>
      <c r="D131" s="111">
        <f>IF(RES_hhdet_in_tes!D131=0,"",RES_hhdet_in_tes!D131/RES_hhdet_in_fec!D131)</f>
        <v>0.80936840609239824</v>
      </c>
      <c r="E131" s="111">
        <f>IF(RES_hhdet_in_tes!E131=0,"",RES_hhdet_in_tes!E131/RES_hhdet_in_fec!E131)</f>
        <v>0.81293984893129001</v>
      </c>
      <c r="F131" s="111">
        <f>IF(RES_hhdet_in_tes!F131=0,"",RES_hhdet_in_tes!F131/RES_hhdet_in_fec!F131)</f>
        <v>0.81652409426872119</v>
      </c>
      <c r="G131" s="111">
        <f>IF(RES_hhdet_in_tes!G131=0,"",RES_hhdet_in_tes!G131/RES_hhdet_in_fec!G131)</f>
        <v>0.82019480215906226</v>
      </c>
      <c r="H131" s="111">
        <f>IF(RES_hhdet_in_tes!H131=0,"",RES_hhdet_in_tes!H131/RES_hhdet_in_fec!H131)</f>
        <v>0.82394295754940383</v>
      </c>
      <c r="I131" s="111">
        <f>IF(RES_hhdet_in_tes!I131=0,"",RES_hhdet_in_tes!I131/RES_hhdet_in_fec!I131)</f>
        <v>0.82778671027929474</v>
      </c>
      <c r="J131" s="111">
        <f>IF(RES_hhdet_in_tes!J131=0,"",RES_hhdet_in_tes!J131/RES_hhdet_in_fec!J131)</f>
        <v>0.83180041383505177</v>
      </c>
      <c r="K131" s="111">
        <f>IF(RES_hhdet_in_tes!K131=0,"",RES_hhdet_in_tes!K131/RES_hhdet_in_fec!K131)</f>
        <v>0.83604728823733643</v>
      </c>
      <c r="L131" s="111">
        <f>IF(RES_hhdet_in_tes!L131=0,"",RES_hhdet_in_tes!L131/RES_hhdet_in_fec!L131)</f>
        <v>0.84054424743356437</v>
      </c>
      <c r="M131" s="111">
        <f>IF(RES_hhdet_in_tes!M131=0,"",RES_hhdet_in_tes!M131/RES_hhdet_in_fec!M131)</f>
        <v>0.8467708488455622</v>
      </c>
      <c r="N131" s="111">
        <f>IF(RES_hhdet_in_tes!N131=0,"",RES_hhdet_in_tes!N131/RES_hhdet_in_fec!N131)</f>
        <v>0.85519489141211624</v>
      </c>
      <c r="O131" s="111">
        <f>IF(RES_hhdet_in_tes!O131=0,"",RES_hhdet_in_tes!O131/RES_hhdet_in_fec!O131)</f>
        <v>0.86622645774735896</v>
      </c>
      <c r="P131" s="111">
        <f>IF(RES_hhdet_in_tes!P131=0,"",RES_hhdet_in_tes!P131/RES_hhdet_in_fec!P131)</f>
        <v>0.87908533561181046</v>
      </c>
      <c r="Q131" s="111">
        <f>IF(RES_hhdet_in_tes!Q131=0,"",RES_hhdet_in_tes!Q131/RES_hhdet_in_fec!Q131)</f>
        <v>0.8912173918414632</v>
      </c>
      <c r="R131" s="111">
        <f>IF(RES_hhdet_in_tes!R131=0,"",RES_hhdet_in_tes!R131/RES_hhdet_in_fec!R131)</f>
        <v>0.90051378161234596</v>
      </c>
      <c r="S131" s="111">
        <f>IF(RES_hhdet_in_tes!S131=0,"",RES_hhdet_in_tes!S131/RES_hhdet_in_fec!S131)</f>
        <v>0.90955761479769714</v>
      </c>
      <c r="T131" s="111">
        <f>IF(RES_hhdet_in_tes!T131=0,"",RES_hhdet_in_tes!T131/RES_hhdet_in_fec!T131)</f>
        <v>0.91828846438194711</v>
      </c>
      <c r="U131" s="111">
        <f>IF(RES_hhdet_in_tes!U131=0,"",RES_hhdet_in_tes!U131/RES_hhdet_in_fec!U131)</f>
        <v>0.92664590334955421</v>
      </c>
      <c r="V131" s="111">
        <f>IF(RES_hhdet_in_tes!V131=0,"",RES_hhdet_in_tes!V131/RES_hhdet_in_fec!V131)</f>
        <v>0.93456950468496536</v>
      </c>
      <c r="W131" s="111">
        <f>IF(RES_hhdet_in_tes!W131=0,"",RES_hhdet_in_tes!W131/RES_hhdet_in_fec!W131)</f>
        <v>0.94186866875069875</v>
      </c>
      <c r="X131" s="111">
        <f>IF(RES_hhdet_in_tes!X131=0,"",RES_hhdet_in_tes!X131/RES_hhdet_in_fec!X131)</f>
        <v>0.94495544460991099</v>
      </c>
      <c r="Y131" s="111">
        <f>IF(RES_hhdet_in_tes!Y131=0,"",RES_hhdet_in_tes!Y131/RES_hhdet_in_fec!Y131)</f>
        <v>0.9479216679163569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0.64553977895112513</v>
      </c>
      <c r="D135" s="112">
        <f>IF(RES_hhdet_in_tes!D135=0,"",RES_hhdet_in_tes!D135/RES_hhdet_in_fec!D135)</f>
        <v>0.6470604182972306</v>
      </c>
      <c r="E135" s="112">
        <f>IF(RES_hhdet_in_tes!E135=0,"",RES_hhdet_in_tes!E135/RES_hhdet_in_fec!E135)</f>
        <v>0.64872514176635154</v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0.65416818324126114</v>
      </c>
      <c r="I135" s="112">
        <f>IF(RES_hhdet_in_tes!I135=0,"",RES_hhdet_in_tes!I135/RES_hhdet_in_fec!I135)</f>
        <v>0.65625826460141545</v>
      </c>
      <c r="J135" s="112">
        <f>IF(RES_hhdet_in_tes!J135=0,"",RES_hhdet_in_tes!J135/RES_hhdet_in_fec!J135)</f>
        <v>0.65861709166898275</v>
      </c>
      <c r="K135" s="112">
        <f>IF(RES_hhdet_in_tes!K135=0,"",RES_hhdet_in_tes!K135/RES_hhdet_in_fec!K135)</f>
        <v>0.66134914608391515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0.67046215856021374</v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>
        <f>IF(RES_hhdet_in_tes!S135=0,"",RES_hhdet_in_tes!S135/RES_hhdet_in_fec!S135)</f>
        <v>0.75861294696239057</v>
      </c>
      <c r="T135" s="112">
        <f>IF(RES_hhdet_in_tes!T135=0,"",RES_hhdet_in_tes!T135/RES_hhdet_in_fec!T135)</f>
        <v>0.77083441263912644</v>
      </c>
      <c r="U135" s="112">
        <f>IF(RES_hhdet_in_tes!U135=0,"",RES_hhdet_in_tes!U135/RES_hhdet_in_fec!U135)</f>
        <v>0.7830831504150626</v>
      </c>
      <c r="V135" s="112">
        <f>IF(RES_hhdet_in_tes!V135=0,"",RES_hhdet_in_tes!V135/RES_hhdet_in_fec!V135)</f>
        <v>0.79511611539672089</v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0.6389848009883865</v>
      </c>
      <c r="D139" s="124">
        <f>IF(RES_hhdet_in_tes!D139=0,"",RES_hhdet_in_tes!D139/RES_hhdet_in_fec!D139)</f>
        <v>0.65194609578265716</v>
      </c>
      <c r="E139" s="124">
        <f>IF(RES_hhdet_in_tes!E139=0,"",RES_hhdet_in_tes!E139/RES_hhdet_in_fec!E139)</f>
        <v>0.64392766146888702</v>
      </c>
      <c r="F139" s="124">
        <f>IF(RES_hhdet_in_tes!F139=0,"",RES_hhdet_in_tes!F139/RES_hhdet_in_fec!F139)</f>
        <v>0.62995388560987242</v>
      </c>
      <c r="G139" s="124">
        <f>IF(RES_hhdet_in_tes!G139=0,"",RES_hhdet_in_tes!G139/RES_hhdet_in_fec!G139)</f>
        <v>0.63474288147294577</v>
      </c>
      <c r="H139" s="124">
        <f>IF(RES_hhdet_in_tes!H139=0,"",RES_hhdet_in_tes!H139/RES_hhdet_in_fec!H139)</f>
        <v>0.65256148678669446</v>
      </c>
      <c r="I139" s="124">
        <f>IF(RES_hhdet_in_tes!I139=0,"",RES_hhdet_in_tes!I139/RES_hhdet_in_fec!I139)</f>
        <v>0.69234663407625019</v>
      </c>
      <c r="J139" s="124">
        <f>IF(RES_hhdet_in_tes!J139=0,"",RES_hhdet_in_tes!J139/RES_hhdet_in_fec!J139)</f>
        <v>0.71432099325757192</v>
      </c>
      <c r="K139" s="124">
        <f>IF(RES_hhdet_in_tes!K139=0,"",RES_hhdet_in_tes!K139/RES_hhdet_in_fec!K139)</f>
        <v>0.66770650208638493</v>
      </c>
      <c r="L139" s="124">
        <f>IF(RES_hhdet_in_tes!L139=0,"",RES_hhdet_in_tes!L139/RES_hhdet_in_fec!L139)</f>
        <v>0.61235633693779346</v>
      </c>
      <c r="M139" s="124">
        <f>IF(RES_hhdet_in_tes!M139=0,"",RES_hhdet_in_tes!M139/RES_hhdet_in_fec!M139)</f>
        <v>0.65362203537876051</v>
      </c>
      <c r="N139" s="124">
        <f>IF(RES_hhdet_in_tes!N139=0,"",RES_hhdet_in_tes!N139/RES_hhdet_in_fec!N139)</f>
        <v>0.64807751293913674</v>
      </c>
      <c r="O139" s="124">
        <f>IF(RES_hhdet_in_tes!O139=0,"",RES_hhdet_in_tes!O139/RES_hhdet_in_fec!O139)</f>
        <v>0.66311986778574816</v>
      </c>
      <c r="P139" s="124">
        <f>IF(RES_hhdet_in_tes!P139=0,"",RES_hhdet_in_tes!P139/RES_hhdet_in_fec!P139)</f>
        <v>0.67194127950332028</v>
      </c>
      <c r="Q139" s="124">
        <f>IF(RES_hhdet_in_tes!Q139=0,"",RES_hhdet_in_tes!Q139/RES_hhdet_in_fec!Q139)</f>
        <v>0.71891958325804473</v>
      </c>
      <c r="R139" s="124">
        <f>IF(RES_hhdet_in_tes!R139=0,"",RES_hhdet_in_tes!R139/RES_hhdet_in_fec!R139)</f>
        <v>0.71175657193185782</v>
      </c>
      <c r="S139" s="124">
        <f>IF(RES_hhdet_in_tes!S139=0,"",RES_hhdet_in_tes!S139/RES_hhdet_in_fec!S139)</f>
        <v>0.69626456191883745</v>
      </c>
      <c r="T139" s="124">
        <f>IF(RES_hhdet_in_tes!T139=0,"",RES_hhdet_in_tes!T139/RES_hhdet_in_fec!T139)</f>
        <v>0.66314642292875325</v>
      </c>
      <c r="U139" s="124">
        <f>IF(RES_hhdet_in_tes!U139=0,"",RES_hhdet_in_tes!U139/RES_hhdet_in_fec!U139)</f>
        <v>0.72573702611089552</v>
      </c>
      <c r="V139" s="124">
        <f>IF(RES_hhdet_in_tes!V139=0,"",RES_hhdet_in_tes!V139/RES_hhdet_in_fec!V139)</f>
        <v>0.67724269285656258</v>
      </c>
      <c r="W139" s="124">
        <f>IF(RES_hhdet_in_tes!W139=0,"",RES_hhdet_in_tes!W139/RES_hhdet_in_fec!W139)</f>
        <v>0.70780507655198455</v>
      </c>
      <c r="X139" s="124">
        <f>IF(RES_hhdet_in_tes!X139=0,"",RES_hhdet_in_tes!X139/RES_hhdet_in_fec!X139)</f>
        <v>0.68600669725033547</v>
      </c>
      <c r="Y139" s="124">
        <f>IF(RES_hhdet_in_tes!Y139=0,"",RES_hhdet_in_tes!Y139/RES_hhdet_in_fec!Y139)</f>
        <v>0.64575114552227098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0.5885532076269534</v>
      </c>
      <c r="D140" s="111">
        <f>IF(RES_hhdet_in_tes!D140=0,"",RES_hhdet_in_tes!D140/RES_hhdet_in_fec!D140)</f>
        <v>0.58894811544936454</v>
      </c>
      <c r="E140" s="111">
        <f>IF(RES_hhdet_in_tes!E140=0,"",RES_hhdet_in_tes!E140/RES_hhdet_in_fec!E140)</f>
        <v>0.5893430588445201</v>
      </c>
      <c r="F140" s="111">
        <f>IF(RES_hhdet_in_tes!F140=0,"",RES_hhdet_in_tes!F140/RES_hhdet_in_fec!F140)</f>
        <v>0.58973800709050417</v>
      </c>
      <c r="G140" s="111">
        <f>IF(RES_hhdet_in_tes!G140=0,"",RES_hhdet_in_tes!G140/RES_hhdet_in_fec!G140)</f>
        <v>0.5901329880968933</v>
      </c>
      <c r="H140" s="111">
        <f>IF(RES_hhdet_in_tes!H140=0,"",RES_hhdet_in_tes!H140/RES_hhdet_in_fec!H140)</f>
        <v>0.59052799844791082</v>
      </c>
      <c r="I140" s="111">
        <f>IF(RES_hhdet_in_tes!I140=0,"",RES_hhdet_in_tes!I140/RES_hhdet_in_fec!I140)</f>
        <v>0.59092304502047666</v>
      </c>
      <c r="J140" s="111">
        <f>IF(RES_hhdet_in_tes!J140=0,"",RES_hhdet_in_tes!J140/RES_hhdet_in_fec!J140)</f>
        <v>0.59131815598690707</v>
      </c>
      <c r="K140" s="111">
        <f>IF(RES_hhdet_in_tes!K140=0,"",RES_hhdet_in_tes!K140/RES_hhdet_in_fec!K140)</f>
        <v>0.59171335530107994</v>
      </c>
      <c r="L140" s="111">
        <f>IF(RES_hhdet_in_tes!L140=0,"",RES_hhdet_in_tes!L140/RES_hhdet_in_fec!L140)</f>
        <v>0.59210864937163976</v>
      </c>
      <c r="M140" s="111">
        <f>IF(RES_hhdet_in_tes!M140=0,"",RES_hhdet_in_tes!M140/RES_hhdet_in_fec!M140)</f>
        <v>0.59240885265731358</v>
      </c>
      <c r="N140" s="111">
        <f>IF(RES_hhdet_in_tes!N140=0,"",RES_hhdet_in_tes!N140/RES_hhdet_in_fec!N140)</f>
        <v>0.59257665217293198</v>
      </c>
      <c r="O140" s="111">
        <f>IF(RES_hhdet_in_tes!O140=0,"",RES_hhdet_in_tes!O140/RES_hhdet_in_fec!O140)</f>
        <v>0.59267694153553507</v>
      </c>
      <c r="P140" s="111">
        <f>IF(RES_hhdet_in_tes!P140=0,"",RES_hhdet_in_tes!P140/RES_hhdet_in_fec!P140)</f>
        <v>0.59295678242280991</v>
      </c>
      <c r="Q140" s="111">
        <f>IF(RES_hhdet_in_tes!Q140=0,"",RES_hhdet_in_tes!Q140/RES_hhdet_in_fec!Q140)</f>
        <v>0.59409580020610819</v>
      </c>
      <c r="R140" s="111">
        <f>IF(RES_hhdet_in_tes!R140=0,"",RES_hhdet_in_tes!R140/RES_hhdet_in_fec!R140)</f>
        <v>0.59708771629894242</v>
      </c>
      <c r="S140" s="111">
        <f>IF(RES_hhdet_in_tes!S140=0,"",RES_hhdet_in_tes!S140/RES_hhdet_in_fec!S140)</f>
        <v>0.60130815583265629</v>
      </c>
      <c r="T140" s="111">
        <f>IF(RES_hhdet_in_tes!T140=0,"",RES_hhdet_in_tes!T140/RES_hhdet_in_fec!T140)</f>
        <v>0.60593880550972834</v>
      </c>
      <c r="U140" s="111">
        <f>IF(RES_hhdet_in_tes!U140=0,"",RES_hhdet_in_tes!U140/RES_hhdet_in_fec!U140)</f>
        <v>0.61016135203264898</v>
      </c>
      <c r="V140" s="111">
        <f>IF(RES_hhdet_in_tes!V140=0,"",RES_hhdet_in_tes!V140/RES_hhdet_in_fec!V140)</f>
        <v>0.61315748210390297</v>
      </c>
      <c r="W140" s="111">
        <f>IF(RES_hhdet_in_tes!W140=0,"",RES_hhdet_in_tes!W140/RES_hhdet_in_fec!W140)</f>
        <v>0.61459744496403257</v>
      </c>
      <c r="X140" s="111">
        <f>IF(RES_hhdet_in_tes!X140=0,"",RES_hhdet_in_tes!X140/RES_hhdet_in_fec!X140)</f>
        <v>0.61499426400675616</v>
      </c>
      <c r="Y140" s="111">
        <f>IF(RES_hhdet_in_tes!Y140=0,"",RES_hhdet_in_tes!Y140/RES_hhdet_in_fec!Y140)</f>
        <v>0.61503394591102856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0.75249001577798369</v>
      </c>
      <c r="D141" s="45">
        <f>IF(RES_hhdet_in_tes!D141=0,"",RES_hhdet_in_tes!D141/RES_hhdet_in_fec!D141)</f>
        <v>0.75376124544770495</v>
      </c>
      <c r="E141" s="45">
        <f>IF(RES_hhdet_in_tes!E141=0,"",RES_hhdet_in_tes!E141/RES_hhdet_in_fec!E141)</f>
        <v>0.75509241389042792</v>
      </c>
      <c r="F141" s="45">
        <f>IF(RES_hhdet_in_tes!F141=0,"",RES_hhdet_in_tes!F141/RES_hhdet_in_fec!F141)</f>
        <v>0.75643175580219646</v>
      </c>
      <c r="G141" s="45">
        <f>IF(RES_hhdet_in_tes!G141=0,"",RES_hhdet_in_tes!G141/RES_hhdet_in_fec!G141)</f>
        <v>0.75782629779835831</v>
      </c>
      <c r="H141" s="45">
        <f>IF(RES_hhdet_in_tes!H141=0,"",RES_hhdet_in_tes!H141/RES_hhdet_in_fec!H141)</f>
        <v>0.75927028441987698</v>
      </c>
      <c r="I141" s="45">
        <f>IF(RES_hhdet_in_tes!I141=0,"",RES_hhdet_in_tes!I141/RES_hhdet_in_fec!I141)</f>
        <v>0.76077530302614893</v>
      </c>
      <c r="J141" s="45">
        <f>IF(RES_hhdet_in_tes!J141=0,"",RES_hhdet_in_tes!J141/RES_hhdet_in_fec!J141)</f>
        <v>0.76238882293864785</v>
      </c>
      <c r="K141" s="45">
        <f>IF(RES_hhdet_in_tes!K141=0,"",RES_hhdet_in_tes!K141/RES_hhdet_in_fec!K141)</f>
        <v>0.76415120556654414</v>
      </c>
      <c r="L141" s="45">
        <f>IF(RES_hhdet_in_tes!L141=0,"",RES_hhdet_in_tes!L141/RES_hhdet_in_fec!L141)</f>
        <v>0.76607324924152431</v>
      </c>
      <c r="M141" s="45">
        <f>IF(RES_hhdet_in_tes!M141=0,"",RES_hhdet_in_tes!M141/RES_hhdet_in_fec!M141)</f>
        <v>0.76882134696802751</v>
      </c>
      <c r="N141" s="45">
        <f>IF(RES_hhdet_in_tes!N141=0,"",RES_hhdet_in_tes!N141/RES_hhdet_in_fec!N141)</f>
        <v>0.7725852145007337</v>
      </c>
      <c r="O141" s="45">
        <f>IF(RES_hhdet_in_tes!O141=0,"",RES_hhdet_in_tes!O141/RES_hhdet_in_fec!O141)</f>
        <v>0.77781473176807325</v>
      </c>
      <c r="P141" s="45">
        <f>IF(RES_hhdet_in_tes!P141=0,"",RES_hhdet_in_tes!P141/RES_hhdet_in_fec!P141)</f>
        <v>0.78473055104142575</v>
      </c>
      <c r="Q141" s="45">
        <f>IF(RES_hhdet_in_tes!Q141=0,"",RES_hhdet_in_tes!Q141/RES_hhdet_in_fec!Q141)</f>
        <v>0.79367968863573435</v>
      </c>
      <c r="R141" s="45">
        <f>IF(RES_hhdet_in_tes!R141=0,"",RES_hhdet_in_tes!R141/RES_hhdet_in_fec!R141)</f>
        <v>0.80585732530883569</v>
      </c>
      <c r="S141" s="45">
        <f>IF(RES_hhdet_in_tes!S141=0,"",RES_hhdet_in_tes!S141/RES_hhdet_in_fec!S141)</f>
        <v>0.82109552406173714</v>
      </c>
      <c r="T141" s="45">
        <f>IF(RES_hhdet_in_tes!T141=0,"",RES_hhdet_in_tes!T141/RES_hhdet_in_fec!T141)</f>
        <v>0.83750028181059311</v>
      </c>
      <c r="U141" s="45">
        <f>IF(RES_hhdet_in_tes!U141=0,"",RES_hhdet_in_tes!U141/RES_hhdet_in_fec!U141)</f>
        <v>0.85317759547160277</v>
      </c>
      <c r="V141" s="45">
        <f>IF(RES_hhdet_in_tes!V141=0,"",RES_hhdet_in_tes!V141/RES_hhdet_in_fec!V141)</f>
        <v>0.86623346196094431</v>
      </c>
      <c r="W141" s="45">
        <f>IF(RES_hhdet_in_tes!W141=0,"",RES_hhdet_in_tes!W141/RES_hhdet_in_fec!W141)</f>
        <v>0.87600981817320855</v>
      </c>
      <c r="X141" s="45">
        <f>IF(RES_hhdet_in_tes!X141=0,"",RES_hhdet_in_tes!X141/RES_hhdet_in_fec!X141)</f>
        <v>0.88369578145773753</v>
      </c>
      <c r="Y141" s="45">
        <f>IF(RES_hhdet_in_tes!Y141=0,"",RES_hhdet_in_tes!Y141/RES_hhdet_in_fec!Y141)</f>
        <v>0.89051166160525408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>
        <f>IF(RES_hhdet_in_tes!R143=0,"",RES_hhdet_in_tes!R143/RES_hhdet_in_fec!R143)</f>
        <v>1.5334397750362412</v>
      </c>
      <c r="S143" s="119">
        <f>IF(RES_hhdet_in_tes!S143=0,"",RES_hhdet_in_tes!S143/RES_hhdet_in_fec!S143)</f>
        <v>1.7034637310068574</v>
      </c>
      <c r="T143" s="119">
        <f>IF(RES_hhdet_in_tes!T143=0,"",RES_hhdet_in_tes!T143/RES_hhdet_in_fec!T143)</f>
        <v>1.7295003559718074</v>
      </c>
      <c r="U143" s="119">
        <f>IF(RES_hhdet_in_tes!U143=0,"",RES_hhdet_in_tes!U143/RES_hhdet_in_fec!U143)</f>
        <v>1.7838015138499443</v>
      </c>
      <c r="V143" s="119">
        <f>IF(RES_hhdet_in_tes!V143=0,"",RES_hhdet_in_tes!V143/RES_hhdet_in_fec!V143)</f>
        <v>1.6737318856790186</v>
      </c>
      <c r="W143" s="119">
        <f>IF(RES_hhdet_in_tes!W143=0,"",RES_hhdet_in_tes!W143/RES_hhdet_in_fec!W143)</f>
        <v>1.6276739510788616</v>
      </c>
      <c r="X143" s="119">
        <f>IF(RES_hhdet_in_tes!X143=0,"",RES_hhdet_in_tes!X143/RES_hhdet_in_fec!X143)</f>
        <v>1.5191615982039994</v>
      </c>
      <c r="Y143" s="119">
        <f>IF(RES_hhdet_in_tes!Y143=0,"",RES_hhdet_in_tes!Y143/RES_hhdet_in_fec!Y143)</f>
        <v>1.3076771615624083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>
        <f>IF(RES_hhdet_in_tes!R144=0,"",RES_hhdet_in_tes!R144/RES_hhdet_in_fec!R144)</f>
        <v>3.0701010225825183</v>
      </c>
      <c r="S144" s="124">
        <f>IF(RES_hhdet_in_tes!S144=0,"",RES_hhdet_in_tes!S144/RES_hhdet_in_fec!S144)</f>
        <v>3.0701822845678728</v>
      </c>
      <c r="T144" s="124">
        <f>IF(RES_hhdet_in_tes!T144=0,"",RES_hhdet_in_tes!T144/RES_hhdet_in_fec!T144)</f>
        <v>3.0702725756627109</v>
      </c>
      <c r="U144" s="124">
        <f>IF(RES_hhdet_in_tes!U144=0,"",RES_hhdet_in_tes!U144/RES_hhdet_in_fec!U144)</f>
        <v>3.0703728991014199</v>
      </c>
      <c r="V144" s="124">
        <f>IF(RES_hhdet_in_tes!V144=0,"",RES_hhdet_in_tes!V144/RES_hhdet_in_fec!V144)</f>
        <v>3.0794020085852494</v>
      </c>
      <c r="W144" s="124">
        <f>IF(RES_hhdet_in_tes!W144=0,"",RES_hhdet_in_tes!W144/RES_hhdet_in_fec!W144)</f>
        <v>3.1274946234678556</v>
      </c>
      <c r="X144" s="124">
        <f>IF(RES_hhdet_in_tes!X144=0,"",RES_hhdet_in_tes!X144/RES_hhdet_in_fec!X144)</f>
        <v>3.1919046571489851</v>
      </c>
      <c r="Y144" s="124">
        <f>IF(RES_hhdet_in_tes!Y144=0,"",RES_hhdet_in_tes!Y144/RES_hhdet_in_fec!Y144)</f>
        <v>3.2658179466099404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>
        <f>IF(RES_hhdet_in_tes!R145=0,"",RES_hhdet_in_tes!R145/RES_hhdet_in_fec!R145)</f>
        <v>3.0701010225825183</v>
      </c>
      <c r="S145" s="111">
        <f>IF(RES_hhdet_in_tes!S145=0,"",RES_hhdet_in_tes!S145/RES_hhdet_in_fec!S145)</f>
        <v>3.0701822845678728</v>
      </c>
      <c r="T145" s="111">
        <f>IF(RES_hhdet_in_tes!T145=0,"",RES_hhdet_in_tes!T145/RES_hhdet_in_fec!T145)</f>
        <v>3.0702725756627109</v>
      </c>
      <c r="U145" s="111">
        <f>IF(RES_hhdet_in_tes!U145=0,"",RES_hhdet_in_tes!U145/RES_hhdet_in_fec!U145)</f>
        <v>3.0703728991014199</v>
      </c>
      <c r="V145" s="111">
        <f>IF(RES_hhdet_in_tes!V145=0,"",RES_hhdet_in_tes!V145/RES_hhdet_in_fec!V145)</f>
        <v>3.0794020085852494</v>
      </c>
      <c r="W145" s="111">
        <f>IF(RES_hhdet_in_tes!W145=0,"",RES_hhdet_in_tes!W145/RES_hhdet_in_fec!W145)</f>
        <v>3.1274946234678556</v>
      </c>
      <c r="X145" s="111">
        <f>IF(RES_hhdet_in_tes!X145=0,"",RES_hhdet_in_tes!X145/RES_hhdet_in_fec!X145)</f>
        <v>3.1919046571489851</v>
      </c>
      <c r="Y145" s="111">
        <f>IF(RES_hhdet_in_tes!Y145=0,"",RES_hhdet_in_tes!Y145/RES_hhdet_in_fec!Y145)</f>
        <v>3.2658179466099404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>
        <f>IF(RES_hhdet_in_tes!R146=0,"",RES_hhdet_in_tes!R146/RES_hhdet_in_fec!R146)</f>
        <v>4.8635669860491753</v>
      </c>
      <c r="S146" s="124">
        <f>IF(RES_hhdet_in_tes!S146=0,"",RES_hhdet_in_tes!S146/RES_hhdet_in_fec!S146)</f>
        <v>4.8676181102266121</v>
      </c>
      <c r="T146" s="124">
        <f>IF(RES_hhdet_in_tes!T146=0,"",RES_hhdet_in_tes!T146/RES_hhdet_in_fec!T146)</f>
        <v>4.8721193593126548</v>
      </c>
      <c r="U146" s="124">
        <f>IF(RES_hhdet_in_tes!U146=0,"",RES_hhdet_in_tes!U146/RES_hhdet_in_fec!U146)</f>
        <v>4.8771207471860345</v>
      </c>
      <c r="V146" s="124">
        <f>IF(RES_hhdet_in_tes!V146=0,"",RES_hhdet_in_tes!V146/RES_hhdet_in_fec!V146)</f>
        <v>4.8914123955007032</v>
      </c>
      <c r="W146" s="124">
        <f>IF(RES_hhdet_in_tes!W146=0,"",RES_hhdet_in_tes!W146/RES_hhdet_in_fec!W146)</f>
        <v>4.93832035661024</v>
      </c>
      <c r="X146" s="124">
        <f>IF(RES_hhdet_in_tes!X146=0,"",RES_hhdet_in_tes!X146/RES_hhdet_in_fec!X146)</f>
        <v>4.9919920033523928</v>
      </c>
      <c r="Y146" s="124" t="str">
        <f>IF(RES_hhdet_in_tes!Y146=0,"",RES_hhdet_in_tes!Y146/RES_hhdet_in_fec!Y146)</f>
        <v/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>
        <f>IF(RES_hhdet_in_tes!R147=0,"",RES_hhdet_in_tes!R147/RES_hhdet_in_fec!R147)</f>
        <v>4.8635669860491753</v>
      </c>
      <c r="S147" s="111">
        <f>IF(RES_hhdet_in_tes!S147=0,"",RES_hhdet_in_tes!S147/RES_hhdet_in_fec!S147)</f>
        <v>4.8676181102266121</v>
      </c>
      <c r="T147" s="111">
        <f>IF(RES_hhdet_in_tes!T147=0,"",RES_hhdet_in_tes!T147/RES_hhdet_in_fec!T147)</f>
        <v>4.8721193593126548</v>
      </c>
      <c r="U147" s="111">
        <f>IF(RES_hhdet_in_tes!U147=0,"",RES_hhdet_in_tes!U147/RES_hhdet_in_fec!U147)</f>
        <v>4.8771207471860345</v>
      </c>
      <c r="V147" s="111">
        <f>IF(RES_hhdet_in_tes!V147=0,"",RES_hhdet_in_tes!V147/RES_hhdet_in_fec!V147)</f>
        <v>4.8914123955007032</v>
      </c>
      <c r="W147" s="111">
        <f>IF(RES_hhdet_in_tes!W147=0,"",RES_hhdet_in_tes!W147/RES_hhdet_in_fec!W147)</f>
        <v>4.93832035661024</v>
      </c>
      <c r="X147" s="111">
        <f>IF(RES_hhdet_in_tes!X147=0,"",RES_hhdet_in_tes!X147/RES_hhdet_in_fec!X147)</f>
        <v>4.9919920033523928</v>
      </c>
      <c r="Y147" s="111" t="str">
        <f>IF(RES_hhdet_in_tes!Y147=0,"",RES_hhdet_in_tes!Y147/RES_hhdet_in_fec!Y147)</f>
        <v/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>
        <f>IF(RES_hhdet_in_tes!R148=0,"",RES_hhdet_in_tes!R148/RES_hhdet_in_fec!R148)</f>
        <v>0.74629589436911326</v>
      </c>
      <c r="S148" s="124">
        <f>IF(RES_hhdet_in_tes!S148=0,"",RES_hhdet_in_tes!S148/RES_hhdet_in_fec!S148)</f>
        <v>0.76182550493111922</v>
      </c>
      <c r="T148" s="124">
        <f>IF(RES_hhdet_in_tes!T148=0,"",RES_hhdet_in_tes!T148/RES_hhdet_in_fec!T148)</f>
        <v>0.7783353982746809</v>
      </c>
      <c r="U148" s="124">
        <f>IF(RES_hhdet_in_tes!U148=0,"",RES_hhdet_in_tes!U148/RES_hhdet_in_fec!U148)</f>
        <v>0.78548608559412125</v>
      </c>
      <c r="V148" s="124">
        <f>IF(RES_hhdet_in_tes!V148=0,"",RES_hhdet_in_tes!V148/RES_hhdet_in_fec!V148)</f>
        <v>0.79703077690493807</v>
      </c>
      <c r="W148" s="124">
        <f>IF(RES_hhdet_in_tes!W148=0,"",RES_hhdet_in_tes!W148/RES_hhdet_in_fec!W148)</f>
        <v>0.80949818025855269</v>
      </c>
      <c r="X148" s="124">
        <f>IF(RES_hhdet_in_tes!X148=0,"",RES_hhdet_in_tes!X148/RES_hhdet_in_fec!X148)</f>
        <v>0.82270816235583144</v>
      </c>
      <c r="Y148" s="124">
        <f>IF(RES_hhdet_in_tes!Y148=0,"",RES_hhdet_in_tes!Y148/RES_hhdet_in_fec!Y148)</f>
        <v>0.83935063906583951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>
        <f>IF(RES_hhdet_in_tes!S149=0,"",RES_hhdet_in_tes!S149/RES_hhdet_in_fec!S149)</f>
        <v>0.84103147037008041</v>
      </c>
      <c r="T149" s="111">
        <f>IF(RES_hhdet_in_tes!T149=0,"",RES_hhdet_in_tes!T149/RES_hhdet_in_fec!T149)</f>
        <v>0.86360615009298392</v>
      </c>
      <c r="U149" s="111">
        <f>IF(RES_hhdet_in_tes!U149=0,"",RES_hhdet_in_tes!U149/RES_hhdet_in_fec!U149)</f>
        <v>0.88283242634408654</v>
      </c>
      <c r="V149" s="111">
        <f>IF(RES_hhdet_in_tes!V149=0,"",RES_hhdet_in_tes!V149/RES_hhdet_in_fec!V149)</f>
        <v>0.89796782933557484</v>
      </c>
      <c r="W149" s="111">
        <f>IF(RES_hhdet_in_tes!W149=0,"",RES_hhdet_in_tes!W149/RES_hhdet_in_fec!W149)</f>
        <v>0.90727085015571329</v>
      </c>
      <c r="X149" s="111">
        <f>IF(RES_hhdet_in_tes!X149=0,"",RES_hhdet_in_tes!X149/RES_hhdet_in_fec!X149)</f>
        <v>0.90904256115934345</v>
      </c>
      <c r="Y149" s="111">
        <f>IF(RES_hhdet_in_tes!Y149=0,"",RES_hhdet_in_tes!Y149/RES_hhdet_in_fec!Y149)</f>
        <v>0.90993971224798442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>
        <f>IF(RES_hhdet_in_tes!R153=0,"",RES_hhdet_in_tes!R153/RES_hhdet_in_fec!R153)</f>
        <v>0.74629589436911326</v>
      </c>
      <c r="S153" s="112">
        <f>IF(RES_hhdet_in_tes!S153=0,"",RES_hhdet_in_tes!S153/RES_hhdet_in_fec!S153)</f>
        <v>0.75861294696239057</v>
      </c>
      <c r="T153" s="112">
        <f>IF(RES_hhdet_in_tes!T153=0,"",RES_hhdet_in_tes!T153/RES_hhdet_in_fec!T153)</f>
        <v>0.77083441263912644</v>
      </c>
      <c r="U153" s="112">
        <f>IF(RES_hhdet_in_tes!U153=0,"",RES_hhdet_in_tes!U153/RES_hhdet_in_fec!U153)</f>
        <v>0.7830831504150626</v>
      </c>
      <c r="V153" s="112">
        <f>IF(RES_hhdet_in_tes!V153=0,"",RES_hhdet_in_tes!V153/RES_hhdet_in_fec!V153)</f>
        <v>0.79511611539672089</v>
      </c>
      <c r="W153" s="112">
        <f>IF(RES_hhdet_in_tes!W153=0,"",RES_hhdet_in_tes!W153/RES_hhdet_in_fec!W153)</f>
        <v>0.80610620434418778</v>
      </c>
      <c r="X153" s="112">
        <f>IF(RES_hhdet_in_tes!X153=0,"",RES_hhdet_in_tes!X153/RES_hhdet_in_fec!X153)</f>
        <v>0.81839918648581411</v>
      </c>
      <c r="Y153" s="112">
        <f>IF(RES_hhdet_in_tes!Y153=0,"",RES_hhdet_in_tes!Y153/RES_hhdet_in_fec!Y153)</f>
        <v>0.8298677916549434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X154" s="113" t="str">
        <f>IF(RES_hhdet_in_tes!X154=0,"",RES_hhdet_in_tes!X154/RES_hhdet_in_fec!X154)</f>
        <v/>
      </c>
      <c r="Y154" s="113" t="str">
        <f>IF(RES_hhdet_in_tes!Y154=0,"",RES_hhdet_in_tes!Y154/RES_hhdet_in_fec!Y154)</f>
        <v/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X155" s="111" t="str">
        <f>IF(RES_hhdet_in_tes!X155=0,"",RES_hhdet_in_tes!X155/RES_hhdet_in_fec!X155)</f>
        <v/>
      </c>
      <c r="Y155" s="111" t="str">
        <f>IF(RES_hhdet_in_tes!Y155=0,"",RES_hhdet_in_tes!Y155/RES_hhdet_in_fec!Y155)</f>
        <v/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X156" s="111" t="str">
        <f>IF(RES_hhdet_in_tes!X156=0,"",RES_hhdet_in_tes!X156/RES_hhdet_in_fec!X156)</f>
        <v/>
      </c>
      <c r="Y156" s="111" t="str">
        <f>IF(RES_hhdet_in_tes!Y156=0,"",RES_hhdet_in_tes!Y156/RES_hhdet_in_fec!Y156)</f>
        <v/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>
        <f>IF(RES_hhdet_in_tes!R157=0,"",RES_hhdet_in_tes!R157/RES_hhdet_in_fec!R157)</f>
        <v>0.70754230063445211</v>
      </c>
      <c r="S157" s="124">
        <f>IF(RES_hhdet_in_tes!S157=0,"",RES_hhdet_in_tes!S157/RES_hhdet_in_fec!S157)</f>
        <v>0.69633533291632088</v>
      </c>
      <c r="T157" s="124">
        <f>IF(RES_hhdet_in_tes!T157=0,"",RES_hhdet_in_tes!T157/RES_hhdet_in_fec!T157)</f>
        <v>0.66060154220116307</v>
      </c>
      <c r="U157" s="124">
        <f>IF(RES_hhdet_in_tes!U157=0,"",RES_hhdet_in_tes!U157/RES_hhdet_in_fec!U157)</f>
        <v>0.72293523194203824</v>
      </c>
      <c r="V157" s="124">
        <f>IF(RES_hhdet_in_tes!V157=0,"",RES_hhdet_in_tes!V157/RES_hhdet_in_fec!V157)</f>
        <v>0.67724017852124863</v>
      </c>
      <c r="W157" s="124">
        <f>IF(RES_hhdet_in_tes!W157=0,"",RES_hhdet_in_tes!W157/RES_hhdet_in_fec!W157)</f>
        <v>0.71304857743869221</v>
      </c>
      <c r="X157" s="124">
        <f>IF(RES_hhdet_in_tes!X157=0,"",RES_hhdet_in_tes!X157/RES_hhdet_in_fec!X157)</f>
        <v>0.68062111706908168</v>
      </c>
      <c r="Y157" s="124">
        <f>IF(RES_hhdet_in_tes!Y157=0,"",RES_hhdet_in_tes!Y157/RES_hhdet_in_fec!Y157)</f>
        <v>0.65497430013454783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>
        <f>IF(RES_hhdet_in_tes!R158=0,"",RES_hhdet_in_tes!R158/RES_hhdet_in_fec!R158)</f>
        <v>0.59708771629894253</v>
      </c>
      <c r="S158" s="111">
        <f>IF(RES_hhdet_in_tes!S158=0,"",RES_hhdet_in_tes!S158/RES_hhdet_in_fec!S158)</f>
        <v>0.60130815583265629</v>
      </c>
      <c r="T158" s="111">
        <f>IF(RES_hhdet_in_tes!T158=0,"",RES_hhdet_in_tes!T158/RES_hhdet_in_fec!T158)</f>
        <v>0.60593880550972834</v>
      </c>
      <c r="U158" s="111">
        <f>IF(RES_hhdet_in_tes!U158=0,"",RES_hhdet_in_tes!U158/RES_hhdet_in_fec!U158)</f>
        <v>0.61016135203264898</v>
      </c>
      <c r="V158" s="111">
        <f>IF(RES_hhdet_in_tes!V158=0,"",RES_hhdet_in_tes!V158/RES_hhdet_in_fec!V158)</f>
        <v>0.61315748210390297</v>
      </c>
      <c r="W158" s="111">
        <f>IF(RES_hhdet_in_tes!W158=0,"",RES_hhdet_in_tes!W158/RES_hhdet_in_fec!W158)</f>
        <v>0.61459744496403268</v>
      </c>
      <c r="X158" s="111">
        <f>IF(RES_hhdet_in_tes!X158=0,"",RES_hhdet_in_tes!X158/RES_hhdet_in_fec!X158)</f>
        <v>0.61499426400675616</v>
      </c>
      <c r="Y158" s="111">
        <f>IF(RES_hhdet_in_tes!Y158=0,"",RES_hhdet_in_tes!Y158/RES_hhdet_in_fec!Y158)</f>
        <v>0.61503394591102856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>
        <f>IF(RES_hhdet_in_tes!R159=0,"",RES_hhdet_in_tes!R159/RES_hhdet_in_fec!R159)</f>
        <v>0.80585732530883569</v>
      </c>
      <c r="S159" s="45">
        <f>IF(RES_hhdet_in_tes!S159=0,"",RES_hhdet_in_tes!S159/RES_hhdet_in_fec!S159)</f>
        <v>0.82109552406173714</v>
      </c>
      <c r="T159" s="45">
        <f>IF(RES_hhdet_in_tes!T159=0,"",RES_hhdet_in_tes!T159/RES_hhdet_in_fec!T159)</f>
        <v>0.83750028181059311</v>
      </c>
      <c r="U159" s="45">
        <f>IF(RES_hhdet_in_tes!U159=0,"",RES_hhdet_in_tes!U159/RES_hhdet_in_fec!U159)</f>
        <v>0.85317759547160277</v>
      </c>
      <c r="V159" s="45">
        <f>IF(RES_hhdet_in_tes!V159=0,"",RES_hhdet_in_tes!V159/RES_hhdet_in_fec!V159)</f>
        <v>0.86623346196094431</v>
      </c>
      <c r="W159" s="45">
        <f>IF(RES_hhdet_in_tes!W159=0,"",RES_hhdet_in_tes!W159/RES_hhdet_in_fec!W159)</f>
        <v>0.87600981817320844</v>
      </c>
      <c r="X159" s="45">
        <f>IF(RES_hhdet_in_tes!X159=0,"",RES_hhdet_in_tes!X159/RES_hhdet_in_fec!X159)</f>
        <v>0.88369578145773753</v>
      </c>
      <c r="Y159" s="45">
        <f>IF(RES_hhdet_in_tes!Y159=0,"",RES_hhdet_in_tes!Y159/RES_hhdet_in_fec!Y159)</f>
        <v>0.89051166160525408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0.69112561816494944</v>
      </c>
      <c r="D161" s="119">
        <f>IF(RES_hhdet_in_tes!D161=0,"",RES_hhdet_in_tes!D161/RES_hhdet_in_fec!D161)</f>
        <v>0.69556474883726749</v>
      </c>
      <c r="E161" s="119">
        <f>IF(RES_hhdet_in_tes!E161=0,"",RES_hhdet_in_tes!E161/RES_hhdet_in_fec!E161)</f>
        <v>0.69877231151547836</v>
      </c>
      <c r="F161" s="119">
        <f>IF(RES_hhdet_in_tes!F161=0,"",RES_hhdet_in_tes!F161/RES_hhdet_in_fec!F161)</f>
        <v>0.70320279213984871</v>
      </c>
      <c r="G161" s="119">
        <f>IF(RES_hhdet_in_tes!G161=0,"",RES_hhdet_in_tes!G161/RES_hhdet_in_fec!G161)</f>
        <v>0.70224158849627238</v>
      </c>
      <c r="H161" s="119">
        <f>IF(RES_hhdet_in_tes!H161=0,"",RES_hhdet_in_tes!H161/RES_hhdet_in_fec!H161)</f>
        <v>0.70917094388917468</v>
      </c>
      <c r="I161" s="119">
        <f>IF(RES_hhdet_in_tes!I161=0,"",RES_hhdet_in_tes!I161/RES_hhdet_in_fec!I161)</f>
        <v>0.71850536973210632</v>
      </c>
      <c r="J161" s="119">
        <f>IF(RES_hhdet_in_tes!J161=0,"",RES_hhdet_in_tes!J161/RES_hhdet_in_fec!J161)</f>
        <v>0.71792157065309503</v>
      </c>
      <c r="K161" s="119">
        <f>IF(RES_hhdet_in_tes!K161=0,"",RES_hhdet_in_tes!K161/RES_hhdet_in_fec!K161)</f>
        <v>0.72228778499659385</v>
      </c>
      <c r="L161" s="119">
        <f>IF(RES_hhdet_in_tes!L161=0,"",RES_hhdet_in_tes!L161/RES_hhdet_in_fec!L161)</f>
        <v>0.71732757736908415</v>
      </c>
      <c r="M161" s="119">
        <f>IF(RES_hhdet_in_tes!M161=0,"",RES_hhdet_in_tes!M161/RES_hhdet_in_fec!M161)</f>
        <v>0.71448094686638486</v>
      </c>
      <c r="N161" s="119">
        <f>IF(RES_hhdet_in_tes!N161=0,"",RES_hhdet_in_tes!N161/RES_hhdet_in_fec!N161)</f>
        <v>0.73507509790322512</v>
      </c>
      <c r="O161" s="119">
        <f>IF(RES_hhdet_in_tes!O161=0,"",RES_hhdet_in_tes!O161/RES_hhdet_in_fec!O161)</f>
        <v>0.73498147877373321</v>
      </c>
      <c r="P161" s="119">
        <f>IF(RES_hhdet_in_tes!P161=0,"",RES_hhdet_in_tes!P161/RES_hhdet_in_fec!P161)</f>
        <v>0.74719507840131882</v>
      </c>
      <c r="Q161" s="119">
        <f>IF(RES_hhdet_in_tes!Q161=0,"",RES_hhdet_in_tes!Q161/RES_hhdet_in_fec!Q161)</f>
        <v>0.75631850745553697</v>
      </c>
      <c r="R161" s="119">
        <f>IF(RES_hhdet_in_tes!R161=0,"",RES_hhdet_in_tes!R161/RES_hhdet_in_fec!R161)</f>
        <v>0.77302534168216541</v>
      </c>
      <c r="S161" s="119">
        <f>IF(RES_hhdet_in_tes!S161=0,"",RES_hhdet_in_tes!S161/RES_hhdet_in_fec!S161)</f>
        <v>0.7916403321551605</v>
      </c>
      <c r="T161" s="119">
        <f>IF(RES_hhdet_in_tes!T161=0,"",RES_hhdet_in_tes!T161/RES_hhdet_in_fec!T161)</f>
        <v>0.8124020391941722</v>
      </c>
      <c r="U161" s="119">
        <f>IF(RES_hhdet_in_tes!U161=0,"",RES_hhdet_in_tes!U161/RES_hhdet_in_fec!U161)</f>
        <v>0.83775273688463503</v>
      </c>
      <c r="V161" s="119">
        <f>IF(RES_hhdet_in_tes!V161=0,"",RES_hhdet_in_tes!V161/RES_hhdet_in_fec!V161)</f>
        <v>0.85502984713994978</v>
      </c>
      <c r="W161" s="119">
        <f>IF(RES_hhdet_in_tes!W161=0,"",RES_hhdet_in_tes!W161/RES_hhdet_in_fec!W161)</f>
        <v>0.86937921772474203</v>
      </c>
      <c r="X161" s="119">
        <f>IF(RES_hhdet_in_tes!X161=0,"",RES_hhdet_in_tes!X161/RES_hhdet_in_fec!X161)</f>
        <v>0.8711032596804883</v>
      </c>
      <c r="Y161" s="119">
        <f>IF(RES_hhdet_in_tes!Y161=0,"",RES_hhdet_in_tes!Y161/RES_hhdet_in_fec!Y161)</f>
        <v>0.85030611453293903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0.70301058864167743</v>
      </c>
      <c r="D162" s="124">
        <f>IF(RES_hhdet_in_tes!D162=0,"",RES_hhdet_in_tes!D162/RES_hhdet_in_fec!D162)</f>
        <v>0.70763723491636954</v>
      </c>
      <c r="E162" s="124">
        <f>IF(RES_hhdet_in_tes!E162=0,"",RES_hhdet_in_tes!E162/RES_hhdet_in_fec!E162)</f>
        <v>0.71225099447625639</v>
      </c>
      <c r="F162" s="124">
        <f>IF(RES_hhdet_in_tes!F162=0,"",RES_hhdet_in_tes!F162/RES_hhdet_in_fec!F162)</f>
        <v>0.71686254754239753</v>
      </c>
      <c r="G162" s="124">
        <f>IF(RES_hhdet_in_tes!G162=0,"",RES_hhdet_in_tes!G162/RES_hhdet_in_fec!G162)</f>
        <v>0.72146224121474833</v>
      </c>
      <c r="H162" s="124">
        <f>IF(RES_hhdet_in_tes!H162=0,"",RES_hhdet_in_tes!H162/RES_hhdet_in_fec!H162)</f>
        <v>0.72605129343722485</v>
      </c>
      <c r="I162" s="124">
        <f>IF(RES_hhdet_in_tes!I162=0,"",RES_hhdet_in_tes!I162/RES_hhdet_in_fec!I162)</f>
        <v>0.73062736530325478</v>
      </c>
      <c r="J162" s="124">
        <f>IF(RES_hhdet_in_tes!J162=0,"",RES_hhdet_in_tes!J162/RES_hhdet_in_fec!J162)</f>
        <v>0.73518079010198478</v>
      </c>
      <c r="K162" s="124">
        <f>IF(RES_hhdet_in_tes!K162=0,"",RES_hhdet_in_tes!K162/RES_hhdet_in_fec!K162)</f>
        <v>0.73970341216929292</v>
      </c>
      <c r="L162" s="124">
        <f>IF(RES_hhdet_in_tes!L162=0,"",RES_hhdet_in_tes!L162/RES_hhdet_in_fec!L162)</f>
        <v>0.74419316844881378</v>
      </c>
      <c r="M162" s="124">
        <f>IF(RES_hhdet_in_tes!M162=0,"",RES_hhdet_in_tes!M162/RES_hhdet_in_fec!M162)</f>
        <v>0.74782404076565379</v>
      </c>
      <c r="N162" s="124">
        <f>IF(RES_hhdet_in_tes!N162=0,"",RES_hhdet_in_tes!N162/RES_hhdet_in_fec!N162)</f>
        <v>0.7502975850361655</v>
      </c>
      <c r="O162" s="124">
        <f>IF(RES_hhdet_in_tes!O162=0,"",RES_hhdet_in_tes!O162/RES_hhdet_in_fec!O162)</f>
        <v>0.75200847600880505</v>
      </c>
      <c r="P162" s="124">
        <f>IF(RES_hhdet_in_tes!P162=0,"",RES_hhdet_in_tes!P162/RES_hhdet_in_fec!P162)</f>
        <v>0.75468789307821071</v>
      </c>
      <c r="Q162" s="124">
        <f>IF(RES_hhdet_in_tes!Q162=0,"",RES_hhdet_in_tes!Q162/RES_hhdet_in_fec!Q162)</f>
        <v>0.76303825688467575</v>
      </c>
      <c r="R162" s="124">
        <f>IF(RES_hhdet_in_tes!R162=0,"",RES_hhdet_in_tes!R162/RES_hhdet_in_fec!R162)</f>
        <v>0.78259572952044854</v>
      </c>
      <c r="S162" s="124">
        <f>IF(RES_hhdet_in_tes!S162=0,"",RES_hhdet_in_tes!S162/RES_hhdet_in_fec!S162)</f>
        <v>0.80894341668684866</v>
      </c>
      <c r="T162" s="124">
        <f>IF(RES_hhdet_in_tes!T162=0,"",RES_hhdet_in_tes!T162/RES_hhdet_in_fec!T162)</f>
        <v>0.83846084528018516</v>
      </c>
      <c r="U162" s="124">
        <f>IF(RES_hhdet_in_tes!U162=0,"",RES_hhdet_in_tes!U162/RES_hhdet_in_fec!U162)</f>
        <v>0.86756076372238256</v>
      </c>
      <c r="V162" s="124">
        <f>IF(RES_hhdet_in_tes!V162=0,"",RES_hhdet_in_tes!V162/RES_hhdet_in_fec!V162)</f>
        <v>0.89265238832693405</v>
      </c>
      <c r="W162" s="124">
        <f>IF(RES_hhdet_in_tes!W162=0,"",RES_hhdet_in_tes!W162/RES_hhdet_in_fec!W162)</f>
        <v>0.91302552319257979</v>
      </c>
      <c r="X162" s="124">
        <f>IF(RES_hhdet_in_tes!X162=0,"",RES_hhdet_in_tes!X162/RES_hhdet_in_fec!X162)</f>
        <v>0.92610889199452973</v>
      </c>
      <c r="Y162" s="124">
        <f>IF(RES_hhdet_in_tes!Y162=0,"",RES_hhdet_in_tes!Y162/RES_hhdet_in_fec!Y162)</f>
        <v>0.93844948853901766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0.70301058864167743</v>
      </c>
      <c r="D163" s="45">
        <f>IF(RES_hhdet_in_tes!D163=0,"",RES_hhdet_in_tes!D163/RES_hhdet_in_fec!D163)</f>
        <v>0.70763723491636954</v>
      </c>
      <c r="E163" s="45">
        <f>IF(RES_hhdet_in_tes!E163=0,"",RES_hhdet_in_tes!E163/RES_hhdet_in_fec!E163)</f>
        <v>0.71225099447625639</v>
      </c>
      <c r="F163" s="45">
        <f>IF(RES_hhdet_in_tes!F163=0,"",RES_hhdet_in_tes!F163/RES_hhdet_in_fec!F163)</f>
        <v>0.71686254754239753</v>
      </c>
      <c r="G163" s="45">
        <f>IF(RES_hhdet_in_tes!G163=0,"",RES_hhdet_in_tes!G163/RES_hhdet_in_fec!G163)</f>
        <v>0.72146224121474833</v>
      </c>
      <c r="H163" s="45">
        <f>IF(RES_hhdet_in_tes!H163=0,"",RES_hhdet_in_tes!H163/RES_hhdet_in_fec!H163)</f>
        <v>0.72605129343722485</v>
      </c>
      <c r="I163" s="45">
        <f>IF(RES_hhdet_in_tes!I163=0,"",RES_hhdet_in_tes!I163/RES_hhdet_in_fec!I163)</f>
        <v>0.73062736530325478</v>
      </c>
      <c r="J163" s="45">
        <f>IF(RES_hhdet_in_tes!J163=0,"",RES_hhdet_in_tes!J163/RES_hhdet_in_fec!J163)</f>
        <v>0.73518079010198478</v>
      </c>
      <c r="K163" s="45">
        <f>IF(RES_hhdet_in_tes!K163=0,"",RES_hhdet_in_tes!K163/RES_hhdet_in_fec!K163)</f>
        <v>0.73970341216929292</v>
      </c>
      <c r="L163" s="45">
        <f>IF(RES_hhdet_in_tes!L163=0,"",RES_hhdet_in_tes!L163/RES_hhdet_in_fec!L163)</f>
        <v>0.74419316844881378</v>
      </c>
      <c r="M163" s="45">
        <f>IF(RES_hhdet_in_tes!M163=0,"",RES_hhdet_in_tes!M163/RES_hhdet_in_fec!M163)</f>
        <v>0.74782404076565379</v>
      </c>
      <c r="N163" s="45">
        <f>IF(RES_hhdet_in_tes!N163=0,"",RES_hhdet_in_tes!N163/RES_hhdet_in_fec!N163)</f>
        <v>0.7502975850361655</v>
      </c>
      <c r="O163" s="45">
        <f>IF(RES_hhdet_in_tes!O163=0,"",RES_hhdet_in_tes!O163/RES_hhdet_in_fec!O163)</f>
        <v>0.75200847600880505</v>
      </c>
      <c r="P163" s="45">
        <f>IF(RES_hhdet_in_tes!P163=0,"",RES_hhdet_in_tes!P163/RES_hhdet_in_fec!P163)</f>
        <v>0.75468789307821071</v>
      </c>
      <c r="Q163" s="45">
        <f>IF(RES_hhdet_in_tes!Q163=0,"",RES_hhdet_in_tes!Q163/RES_hhdet_in_fec!Q163)</f>
        <v>0.76303825688467575</v>
      </c>
      <c r="R163" s="45">
        <f>IF(RES_hhdet_in_tes!R163=0,"",RES_hhdet_in_tes!R163/RES_hhdet_in_fec!R163)</f>
        <v>0.78259572952044854</v>
      </c>
      <c r="S163" s="45">
        <f>IF(RES_hhdet_in_tes!S163=0,"",RES_hhdet_in_tes!S163/RES_hhdet_in_fec!S163)</f>
        <v>0.80894341668684866</v>
      </c>
      <c r="T163" s="45">
        <f>IF(RES_hhdet_in_tes!T163=0,"",RES_hhdet_in_tes!T163/RES_hhdet_in_fec!T163)</f>
        <v>0.83846084528018516</v>
      </c>
      <c r="U163" s="45">
        <f>IF(RES_hhdet_in_tes!U163=0,"",RES_hhdet_in_tes!U163/RES_hhdet_in_fec!U163)</f>
        <v>0.86756076372238256</v>
      </c>
      <c r="V163" s="45">
        <f>IF(RES_hhdet_in_tes!V163=0,"",RES_hhdet_in_tes!V163/RES_hhdet_in_fec!V163)</f>
        <v>0.89265238832693405</v>
      </c>
      <c r="W163" s="45">
        <f>IF(RES_hhdet_in_tes!W163=0,"",RES_hhdet_in_tes!W163/RES_hhdet_in_fec!W163)</f>
        <v>0.91302552319257979</v>
      </c>
      <c r="X163" s="45">
        <f>IF(RES_hhdet_in_tes!X163=0,"",RES_hhdet_in_tes!X163/RES_hhdet_in_fec!X163)</f>
        <v>0.92610889199452973</v>
      </c>
      <c r="Y163" s="45">
        <f>IF(RES_hhdet_in_tes!Y163=0,"",RES_hhdet_in_tes!Y163/RES_hhdet_in_fec!Y163)</f>
        <v>0.93844948853901766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 t="str">
        <f>IF(RES_hhdet_in_tes!H164=0,"",RES_hhdet_in_tes!H164/RES_hhdet_in_fec!H164)</f>
        <v/>
      </c>
      <c r="I164" s="124" t="str">
        <f>IF(RES_hhdet_in_tes!I164=0,"",RES_hhdet_in_tes!I164/RES_hhdet_in_fec!I164)</f>
        <v/>
      </c>
      <c r="J164" s="124" t="str">
        <f>IF(RES_hhdet_in_tes!J164=0,"",RES_hhdet_in_tes!J164/RES_hhdet_in_fec!J164)</f>
        <v/>
      </c>
      <c r="K164" s="124" t="str">
        <f>IF(RES_hhdet_in_tes!K164=0,"",RES_hhdet_in_tes!K164/RES_hhdet_in_fec!K164)</f>
        <v/>
      </c>
      <c r="L164" s="124">
        <f>IF(RES_hhdet_in_tes!L164=0,"",RES_hhdet_in_tes!L164/RES_hhdet_in_fec!L164)</f>
        <v>3.8733698190574892</v>
      </c>
      <c r="M164" s="124">
        <f>IF(RES_hhdet_in_tes!M164=0,"",RES_hhdet_in_tes!M164/RES_hhdet_in_fec!M164)</f>
        <v>4.0362518657729458</v>
      </c>
      <c r="N164" s="124">
        <f>IF(RES_hhdet_in_tes!N164=0,"",RES_hhdet_in_tes!N164/RES_hhdet_in_fec!N164)</f>
        <v>4.225104717071595</v>
      </c>
      <c r="O164" s="124">
        <f>IF(RES_hhdet_in_tes!O164=0,"",RES_hhdet_in_tes!O164/RES_hhdet_in_fec!O164)</f>
        <v>4.439591478145485</v>
      </c>
      <c r="P164" s="124">
        <f>IF(RES_hhdet_in_tes!P164=0,"",RES_hhdet_in_tes!P164/RES_hhdet_in_fec!P164)</f>
        <v>4.6588382967267101</v>
      </c>
      <c r="Q164" s="124">
        <f>IF(RES_hhdet_in_tes!Q164=0,"",RES_hhdet_in_tes!Q164/RES_hhdet_in_fec!Q164)</f>
        <v>4.8271068684522369</v>
      </c>
      <c r="R164" s="124">
        <f>IF(RES_hhdet_in_tes!R164=0,"",RES_hhdet_in_tes!R164/RES_hhdet_in_fec!R164)</f>
        <v>4.8635669860491753</v>
      </c>
      <c r="S164" s="124">
        <f>IF(RES_hhdet_in_tes!S164=0,"",RES_hhdet_in_tes!S164/RES_hhdet_in_fec!S164)</f>
        <v>4.8676181102266121</v>
      </c>
      <c r="T164" s="124">
        <f>IF(RES_hhdet_in_tes!T164=0,"",RES_hhdet_in_tes!T164/RES_hhdet_in_fec!T164)</f>
        <v>4.8721193593126548</v>
      </c>
      <c r="U164" s="124">
        <f>IF(RES_hhdet_in_tes!U164=0,"",RES_hhdet_in_tes!U164/RES_hhdet_in_fec!U164)</f>
        <v>4.8771207471860345</v>
      </c>
      <c r="V164" s="124">
        <f>IF(RES_hhdet_in_tes!V164=0,"",RES_hhdet_in_tes!V164/RES_hhdet_in_fec!V164)</f>
        <v>4.8914123955007032</v>
      </c>
      <c r="W164" s="124">
        <f>IF(RES_hhdet_in_tes!W164=0,"",RES_hhdet_in_tes!W164/RES_hhdet_in_fec!W164)</f>
        <v>4.93832035661024</v>
      </c>
      <c r="X164" s="124">
        <f>IF(RES_hhdet_in_tes!X164=0,"",RES_hhdet_in_tes!X164/RES_hhdet_in_fec!X164)</f>
        <v>4.9919920033523928</v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 t="str">
        <f>IF(RES_hhdet_in_tes!H165=0,"",RES_hhdet_in_tes!H165/RES_hhdet_in_fec!H165)</f>
        <v/>
      </c>
      <c r="I165" s="111" t="str">
        <f>IF(RES_hhdet_in_tes!I165=0,"",RES_hhdet_in_tes!I165/RES_hhdet_in_fec!I165)</f>
        <v/>
      </c>
      <c r="J165" s="111" t="str">
        <f>IF(RES_hhdet_in_tes!J165=0,"",RES_hhdet_in_tes!J165/RES_hhdet_in_fec!J165)</f>
        <v/>
      </c>
      <c r="K165" s="111" t="str">
        <f>IF(RES_hhdet_in_tes!K165=0,"",RES_hhdet_in_tes!K165/RES_hhdet_in_fec!K165)</f>
        <v/>
      </c>
      <c r="L165" s="111">
        <f>IF(RES_hhdet_in_tes!L165=0,"",RES_hhdet_in_tes!L165/RES_hhdet_in_fec!L165)</f>
        <v>3.8733698190574892</v>
      </c>
      <c r="M165" s="111">
        <f>IF(RES_hhdet_in_tes!M165=0,"",RES_hhdet_in_tes!M165/RES_hhdet_in_fec!M165)</f>
        <v>4.0362518657729458</v>
      </c>
      <c r="N165" s="111">
        <f>IF(RES_hhdet_in_tes!N165=0,"",RES_hhdet_in_tes!N165/RES_hhdet_in_fec!N165)</f>
        <v>4.225104717071595</v>
      </c>
      <c r="O165" s="111">
        <f>IF(RES_hhdet_in_tes!O165=0,"",RES_hhdet_in_tes!O165/RES_hhdet_in_fec!O165)</f>
        <v>4.439591478145485</v>
      </c>
      <c r="P165" s="111">
        <f>IF(RES_hhdet_in_tes!P165=0,"",RES_hhdet_in_tes!P165/RES_hhdet_in_fec!P165)</f>
        <v>4.6588382967267101</v>
      </c>
      <c r="Q165" s="111">
        <f>IF(RES_hhdet_in_tes!Q165=0,"",RES_hhdet_in_tes!Q165/RES_hhdet_in_fec!Q165)</f>
        <v>4.8271068684522369</v>
      </c>
      <c r="R165" s="111">
        <f>IF(RES_hhdet_in_tes!R165=0,"",RES_hhdet_in_tes!R165/RES_hhdet_in_fec!R165)</f>
        <v>4.8635669860491753</v>
      </c>
      <c r="S165" s="111">
        <f>IF(RES_hhdet_in_tes!S165=0,"",RES_hhdet_in_tes!S165/RES_hhdet_in_fec!S165)</f>
        <v>4.8676181102266121</v>
      </c>
      <c r="T165" s="111">
        <f>IF(RES_hhdet_in_tes!T165=0,"",RES_hhdet_in_tes!T165/RES_hhdet_in_fec!T165)</f>
        <v>4.8721193593126548</v>
      </c>
      <c r="U165" s="111">
        <f>IF(RES_hhdet_in_tes!U165=0,"",RES_hhdet_in_tes!U165/RES_hhdet_in_fec!U165)</f>
        <v>4.8771207471860345</v>
      </c>
      <c r="V165" s="111">
        <f>IF(RES_hhdet_in_tes!V165=0,"",RES_hhdet_in_tes!V165/RES_hhdet_in_fec!V165)</f>
        <v>4.8914123955007032</v>
      </c>
      <c r="W165" s="111">
        <f>IF(RES_hhdet_in_tes!W165=0,"",RES_hhdet_in_tes!W165/RES_hhdet_in_fec!W165)</f>
        <v>4.93832035661024</v>
      </c>
      <c r="X165" s="111">
        <f>IF(RES_hhdet_in_tes!X165=0,"",RES_hhdet_in_tes!X165/RES_hhdet_in_fec!X165)</f>
        <v>4.9919920033523928</v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0.64553977895112513</v>
      </c>
      <c r="D166" s="124">
        <f>IF(RES_hhdet_in_tes!D166=0,"",RES_hhdet_in_tes!D166/RES_hhdet_in_fec!D166)</f>
        <v>0.6470604182972306</v>
      </c>
      <c r="E166" s="124">
        <f>IF(RES_hhdet_in_tes!E166=0,"",RES_hhdet_in_tes!E166/RES_hhdet_in_fec!E166)</f>
        <v>0.64872514176635154</v>
      </c>
      <c r="F166" s="124">
        <f>IF(RES_hhdet_in_tes!F166=0,"",RES_hhdet_in_tes!F166/RES_hhdet_in_fec!F166)</f>
        <v>0.65040995092002141</v>
      </c>
      <c r="G166" s="124">
        <f>IF(RES_hhdet_in_tes!G166=0,"",RES_hhdet_in_tes!G166/RES_hhdet_in_fec!G166)</f>
        <v>0.64818737335801846</v>
      </c>
      <c r="H166" s="124">
        <f>IF(RES_hhdet_in_tes!H166=0,"",RES_hhdet_in_tes!H166/RES_hhdet_in_fec!H166)</f>
        <v>0.65216629215776578</v>
      </c>
      <c r="I166" s="124">
        <f>IF(RES_hhdet_in_tes!I166=0,"",RES_hhdet_in_tes!I166/RES_hhdet_in_fec!I166)</f>
        <v>0.65625826460141545</v>
      </c>
      <c r="J166" s="124">
        <f>IF(RES_hhdet_in_tes!J166=0,"",RES_hhdet_in_tes!J166/RES_hhdet_in_fec!J166)</f>
        <v>0.65861709166898275</v>
      </c>
      <c r="K166" s="124">
        <f>IF(RES_hhdet_in_tes!K166=0,"",RES_hhdet_in_tes!K166/RES_hhdet_in_fec!K166)</f>
        <v>0.66134914608391504</v>
      </c>
      <c r="L166" s="124">
        <f>IF(RES_hhdet_in_tes!L166=0,"",RES_hhdet_in_tes!L166/RES_hhdet_in_fec!L166)</f>
        <v>0.66243295433835991</v>
      </c>
      <c r="M166" s="124">
        <f>IF(RES_hhdet_in_tes!M166=0,"",RES_hhdet_in_tes!M166/RES_hhdet_in_fec!M166)</f>
        <v>0.6700513084177725</v>
      </c>
      <c r="N166" s="124">
        <f>IF(RES_hhdet_in_tes!N166=0,"",RES_hhdet_in_tes!N166/RES_hhdet_in_fec!N166)</f>
        <v>0.67958383133017553</v>
      </c>
      <c r="O166" s="124">
        <f>IF(RES_hhdet_in_tes!O166=0,"",RES_hhdet_in_tes!O166/RES_hhdet_in_fec!O166)</f>
        <v>0.69550906187902339</v>
      </c>
      <c r="P166" s="124">
        <f>IF(RES_hhdet_in_tes!P166=0,"",RES_hhdet_in_tes!P166/RES_hhdet_in_fec!P166)</f>
        <v>0.71596915624505864</v>
      </c>
      <c r="Q166" s="124">
        <f>IF(RES_hhdet_in_tes!Q166=0,"",RES_hhdet_in_tes!Q166/RES_hhdet_in_fec!Q166)</f>
        <v>0.73358253629106263</v>
      </c>
      <c r="R166" s="124">
        <f>IF(RES_hhdet_in_tes!R166=0,"",RES_hhdet_in_tes!R166/RES_hhdet_in_fec!R166)</f>
        <v>0.74629589436911326</v>
      </c>
      <c r="S166" s="124">
        <f>IF(RES_hhdet_in_tes!S166=0,"",RES_hhdet_in_tes!S166/RES_hhdet_in_fec!S166)</f>
        <v>0.76058582622104365</v>
      </c>
      <c r="T166" s="124">
        <f>IF(RES_hhdet_in_tes!T166=0,"",RES_hhdet_in_tes!T166/RES_hhdet_in_fec!T166)</f>
        <v>0.77836730530959786</v>
      </c>
      <c r="U166" s="124">
        <f>IF(RES_hhdet_in_tes!U166=0,"",RES_hhdet_in_tes!U166/RES_hhdet_in_fec!U166)</f>
        <v>0.78697423662958199</v>
      </c>
      <c r="V166" s="124">
        <f>IF(RES_hhdet_in_tes!V166=0,"",RES_hhdet_in_tes!V166/RES_hhdet_in_fec!V166)</f>
        <v>0.79751165122974244</v>
      </c>
      <c r="W166" s="124">
        <f>IF(RES_hhdet_in_tes!W166=0,"",RES_hhdet_in_tes!W166/RES_hhdet_in_fec!W166)</f>
        <v>0.8087906153454254</v>
      </c>
      <c r="X166" s="124">
        <f>IF(RES_hhdet_in_tes!X166=0,"",RES_hhdet_in_tes!X166/RES_hhdet_in_fec!X166)</f>
        <v>0.82246606554000345</v>
      </c>
      <c r="Y166" s="124">
        <f>IF(RES_hhdet_in_tes!Y166=0,"",RES_hhdet_in_tes!Y166/RES_hhdet_in_fec!Y166)</f>
        <v>0.83548317295961427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>
        <f>IF(RES_hhdet_in_tes!G167=0,"",RES_hhdet_in_tes!G167/RES_hhdet_in_fec!G167)</f>
        <v>0.59161734254328946</v>
      </c>
      <c r="H167" s="111">
        <f>IF(RES_hhdet_in_tes!H167=0,"",RES_hhdet_in_tes!H167/RES_hhdet_in_fec!H167)</f>
        <v>0.59595543289144715</v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>
        <f>IF(RES_hhdet_in_tes!L167=0,"",RES_hhdet_in_tes!L167/RES_hhdet_in_fec!L167)</f>
        <v>0.62068463611641445</v>
      </c>
      <c r="M167" s="111">
        <f>IF(RES_hhdet_in_tes!M167=0,"",RES_hhdet_in_tes!M167/RES_hhdet_in_fec!M167)</f>
        <v>0.63652807917894016</v>
      </c>
      <c r="N167" s="111">
        <f>IF(RES_hhdet_in_tes!N167=0,"",RES_hhdet_in_tes!N167/RES_hhdet_in_fec!N167)</f>
        <v>0.66264421538462892</v>
      </c>
      <c r="O167" s="111">
        <f>IF(RES_hhdet_in_tes!O167=0,"",RES_hhdet_in_tes!O167/RES_hhdet_in_fec!O167)</f>
        <v>0.70082446455807978</v>
      </c>
      <c r="P167" s="111">
        <f>IF(RES_hhdet_in_tes!P167=0,"",RES_hhdet_in_tes!P167/RES_hhdet_in_fec!P167)</f>
        <v>0.74712213546358919</v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>
        <f>IF(RES_hhdet_in_tes!S167=0,"",RES_hhdet_in_tes!S167/RES_hhdet_in_fec!S167)</f>
        <v>0.84103147037008041</v>
      </c>
      <c r="T167" s="111">
        <f>IF(RES_hhdet_in_tes!T167=0,"",RES_hhdet_in_tes!T167/RES_hhdet_in_fec!T167)</f>
        <v>0.86360615009298392</v>
      </c>
      <c r="U167" s="111">
        <f>IF(RES_hhdet_in_tes!U167=0,"",RES_hhdet_in_tes!U167/RES_hhdet_in_fec!U167)</f>
        <v>0.88283242634408654</v>
      </c>
      <c r="V167" s="111">
        <f>IF(RES_hhdet_in_tes!V167=0,"",RES_hhdet_in_tes!V167/RES_hhdet_in_fec!V167)</f>
        <v>0.89796782933557484</v>
      </c>
      <c r="W167" s="111">
        <f>IF(RES_hhdet_in_tes!W167=0,"",RES_hhdet_in_tes!W167/RES_hhdet_in_fec!W167)</f>
        <v>0.90727085015571329</v>
      </c>
      <c r="X167" s="111">
        <f>IF(RES_hhdet_in_tes!X167=0,"",RES_hhdet_in_tes!X167/RES_hhdet_in_fec!X167)</f>
        <v>0.90904256115934345</v>
      </c>
      <c r="Y167" s="111">
        <f>IF(RES_hhdet_in_tes!Y167=0,"",RES_hhdet_in_tes!Y167/RES_hhdet_in_fec!Y167)</f>
        <v>0.90993971224798442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0.64553977895112513</v>
      </c>
      <c r="D171" s="112">
        <f>IF(RES_hhdet_in_tes!D171=0,"",RES_hhdet_in_tes!D171/RES_hhdet_in_fec!D171)</f>
        <v>0.6470604182972306</v>
      </c>
      <c r="E171" s="112">
        <f>IF(RES_hhdet_in_tes!E171=0,"",RES_hhdet_in_tes!E171/RES_hhdet_in_fec!E171)</f>
        <v>0.64872514176635154</v>
      </c>
      <c r="F171" s="112">
        <f>IF(RES_hhdet_in_tes!F171=0,"",RES_hhdet_in_tes!F171/RES_hhdet_in_fec!F171)</f>
        <v>0.65040995092002141</v>
      </c>
      <c r="G171" s="112">
        <f>IF(RES_hhdet_in_tes!G171=0,"",RES_hhdet_in_tes!G171/RES_hhdet_in_fec!G171)</f>
        <v>0.65222857736417106</v>
      </c>
      <c r="H171" s="112">
        <f>IF(RES_hhdet_in_tes!H171=0,"",RES_hhdet_in_tes!H171/RES_hhdet_in_fec!H171)</f>
        <v>0.65416818324126114</v>
      </c>
      <c r="I171" s="112">
        <f>IF(RES_hhdet_in_tes!I171=0,"",RES_hhdet_in_tes!I171/RES_hhdet_in_fec!I171)</f>
        <v>0.65625826460141545</v>
      </c>
      <c r="J171" s="112">
        <f>IF(RES_hhdet_in_tes!J171=0,"",RES_hhdet_in_tes!J171/RES_hhdet_in_fec!J171)</f>
        <v>0.65861709166898275</v>
      </c>
      <c r="K171" s="112">
        <f>IF(RES_hhdet_in_tes!K171=0,"",RES_hhdet_in_tes!K171/RES_hhdet_in_fec!K171)</f>
        <v>0.66134914608391504</v>
      </c>
      <c r="L171" s="112">
        <f>IF(RES_hhdet_in_tes!L171=0,"",RES_hhdet_in_tes!L171/RES_hhdet_in_fec!L171)</f>
        <v>0.66449035054292405</v>
      </c>
      <c r="M171" s="112">
        <f>IF(RES_hhdet_in_tes!M171=0,"",RES_hhdet_in_tes!M171/RES_hhdet_in_fec!M171)</f>
        <v>0.67046215856021374</v>
      </c>
      <c r="N171" s="112">
        <f>IF(RES_hhdet_in_tes!N171=0,"",RES_hhdet_in_tes!N171/RES_hhdet_in_fec!N171)</f>
        <v>0.68030913214764588</v>
      </c>
      <c r="O171" s="112">
        <f>IF(RES_hhdet_in_tes!O171=0,"",RES_hhdet_in_tes!O171/RES_hhdet_in_fec!O171)</f>
        <v>0.69532448684856141</v>
      </c>
      <c r="P171" s="112">
        <f>IF(RES_hhdet_in_tes!P171=0,"",RES_hhdet_in_tes!P171/RES_hhdet_in_fec!P171)</f>
        <v>0.71479634041792639</v>
      </c>
      <c r="Q171" s="112">
        <f>IF(RES_hhdet_in_tes!Q171=0,"",RES_hhdet_in_tes!Q171/RES_hhdet_in_fec!Q171)</f>
        <v>0.73358253629106263</v>
      </c>
      <c r="R171" s="112">
        <f>IF(RES_hhdet_in_tes!R171=0,"",RES_hhdet_in_tes!R171/RES_hhdet_in_fec!R171)</f>
        <v>0.74629589436911326</v>
      </c>
      <c r="S171" s="112">
        <f>IF(RES_hhdet_in_tes!S171=0,"",RES_hhdet_in_tes!S171/RES_hhdet_in_fec!S171)</f>
        <v>0.75861294696239057</v>
      </c>
      <c r="T171" s="112">
        <f>IF(RES_hhdet_in_tes!T171=0,"",RES_hhdet_in_tes!T171/RES_hhdet_in_fec!T171)</f>
        <v>0.77083441263912633</v>
      </c>
      <c r="U171" s="112">
        <f>IF(RES_hhdet_in_tes!U171=0,"",RES_hhdet_in_tes!U171/RES_hhdet_in_fec!U171)</f>
        <v>0.7830831504150626</v>
      </c>
      <c r="V171" s="112">
        <f>IF(RES_hhdet_in_tes!V171=0,"",RES_hhdet_in_tes!V171/RES_hhdet_in_fec!V171)</f>
        <v>0.79511611539672089</v>
      </c>
      <c r="W171" s="112">
        <f>IF(RES_hhdet_in_tes!W171=0,"",RES_hhdet_in_tes!W171/RES_hhdet_in_fec!W171)</f>
        <v>0.80610620434418767</v>
      </c>
      <c r="X171" s="112">
        <f>IF(RES_hhdet_in_tes!X171=0,"",RES_hhdet_in_tes!X171/RES_hhdet_in_fec!X171)</f>
        <v>0.81839918648581411</v>
      </c>
      <c r="Y171" s="112">
        <f>IF(RES_hhdet_in_tes!Y171=0,"",RES_hhdet_in_tes!Y171/RES_hhdet_in_fec!Y171)</f>
        <v>0.82986779165494351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X172" s="113" t="str">
        <f>IF(RES_hhdet_in_tes!X172=0,"",RES_hhdet_in_tes!X172/RES_hhdet_in_fec!X172)</f>
        <v/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X173" s="111" t="str">
        <f>IF(RES_hhdet_in_tes!X173=0,"",RES_hhdet_in_tes!X173/RES_hhdet_in_fec!X173)</f>
        <v/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X174" s="45" t="str">
        <f>IF(RES_hhdet_in_tes!X174=0,"",RES_hhdet_in_tes!X174/RES_hhdet_in_fec!X174)</f>
        <v/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0.6344222007123731</v>
      </c>
      <c r="D175" s="124">
        <f>IF(RES_hhdet_in_tes!D175=0,"",RES_hhdet_in_tes!D175/RES_hhdet_in_fec!D175)</f>
        <v>0.66274854224104018</v>
      </c>
      <c r="E175" s="124">
        <f>IF(RES_hhdet_in_tes!E175=0,"",RES_hhdet_in_tes!E175/RES_hhdet_in_fec!E175)</f>
        <v>0.64520322951542353</v>
      </c>
      <c r="F175" s="124">
        <f>IF(RES_hhdet_in_tes!F175=0,"",RES_hhdet_in_tes!F175/RES_hhdet_in_fec!F175)</f>
        <v>0.63501032801679014</v>
      </c>
      <c r="G175" s="124">
        <f>IF(RES_hhdet_in_tes!G175=0,"",RES_hhdet_in_tes!G175/RES_hhdet_in_fec!G175)</f>
        <v>0.63434528731865947</v>
      </c>
      <c r="H175" s="124">
        <f>IF(RES_hhdet_in_tes!H175=0,"",RES_hhdet_in_tes!H175/RES_hhdet_in_fec!H175)</f>
        <v>0.65091455873816073</v>
      </c>
      <c r="I175" s="124">
        <f>IF(RES_hhdet_in_tes!I175=0,"",RES_hhdet_in_tes!I175/RES_hhdet_in_fec!I175)</f>
        <v>0.69043751202420245</v>
      </c>
      <c r="J175" s="124">
        <f>IF(RES_hhdet_in_tes!J175=0,"",RES_hhdet_in_tes!J175/RES_hhdet_in_fec!J175)</f>
        <v>0.71452884548904827</v>
      </c>
      <c r="K175" s="124">
        <f>IF(RES_hhdet_in_tes!K175=0,"",RES_hhdet_in_tes!K175/RES_hhdet_in_fec!K175)</f>
        <v>0.67254595380100135</v>
      </c>
      <c r="L175" s="124">
        <f>IF(RES_hhdet_in_tes!L175=0,"",RES_hhdet_in_tes!L175/RES_hhdet_in_fec!L175)</f>
        <v>0.61332873355741879</v>
      </c>
      <c r="M175" s="124">
        <f>IF(RES_hhdet_in_tes!M175=0,"",RES_hhdet_in_tes!M175/RES_hhdet_in_fec!M175)</f>
        <v>0.65294984171972981</v>
      </c>
      <c r="N175" s="124">
        <f>IF(RES_hhdet_in_tes!N175=0,"",RES_hhdet_in_tes!N175/RES_hhdet_in_fec!N175)</f>
        <v>0.64813084486771011</v>
      </c>
      <c r="O175" s="124">
        <f>IF(RES_hhdet_in_tes!O175=0,"",RES_hhdet_in_tes!O175/RES_hhdet_in_fec!O175)</f>
        <v>0.66360270945879951</v>
      </c>
      <c r="P175" s="124">
        <f>IF(RES_hhdet_in_tes!P175=0,"",RES_hhdet_in_tes!P175/RES_hhdet_in_fec!P175)</f>
        <v>0.67207277363900453</v>
      </c>
      <c r="Q175" s="124">
        <f>IF(RES_hhdet_in_tes!Q175=0,"",RES_hhdet_in_tes!Q175/RES_hhdet_in_fec!Q175)</f>
        <v>0.72084668497061621</v>
      </c>
      <c r="R175" s="124">
        <f>IF(RES_hhdet_in_tes!R175=0,"",RES_hhdet_in_tes!R175/RES_hhdet_in_fec!R175)</f>
        <v>0.71191189115133879</v>
      </c>
      <c r="S175" s="124">
        <f>IF(RES_hhdet_in_tes!S175=0,"",RES_hhdet_in_tes!S175/RES_hhdet_in_fec!S175)</f>
        <v>0.6959596126960903</v>
      </c>
      <c r="T175" s="124">
        <f>IF(RES_hhdet_in_tes!T175=0,"",RES_hhdet_in_tes!T175/RES_hhdet_in_fec!T175)</f>
        <v>0.66410789124794345</v>
      </c>
      <c r="U175" s="124">
        <f>IF(RES_hhdet_in_tes!U175=0,"",RES_hhdet_in_tes!U175/RES_hhdet_in_fec!U175)</f>
        <v>0.72446675569186092</v>
      </c>
      <c r="V175" s="124">
        <f>IF(RES_hhdet_in_tes!V175=0,"",RES_hhdet_in_tes!V175/RES_hhdet_in_fec!V175)</f>
        <v>0.67600153101786631</v>
      </c>
      <c r="W175" s="124">
        <f>IF(RES_hhdet_in_tes!W175=0,"",RES_hhdet_in_tes!W175/RES_hhdet_in_fec!W175)</f>
        <v>0.70783253615562125</v>
      </c>
      <c r="X175" s="124">
        <f>IF(RES_hhdet_in_tes!X175=0,"",RES_hhdet_in_tes!X175/RES_hhdet_in_fec!X175)</f>
        <v>0.69007880313451853</v>
      </c>
      <c r="Y175" s="124">
        <f>IF(RES_hhdet_in_tes!Y175=0,"",RES_hhdet_in_tes!Y175/RES_hhdet_in_fec!Y175)</f>
        <v>0.64684894489802691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0.5885532076269534</v>
      </c>
      <c r="D176" s="111">
        <f>IF(RES_hhdet_in_tes!D176=0,"",RES_hhdet_in_tes!D176/RES_hhdet_in_fec!D176)</f>
        <v>0.58894811544936454</v>
      </c>
      <c r="E176" s="111">
        <f>IF(RES_hhdet_in_tes!E176=0,"",RES_hhdet_in_tes!E176/RES_hhdet_in_fec!E176)</f>
        <v>0.5893430588445201</v>
      </c>
      <c r="F176" s="111">
        <f>IF(RES_hhdet_in_tes!F176=0,"",RES_hhdet_in_tes!F176/RES_hhdet_in_fec!F176)</f>
        <v>0.58973800709050417</v>
      </c>
      <c r="G176" s="111">
        <f>IF(RES_hhdet_in_tes!G176=0,"",RES_hhdet_in_tes!G176/RES_hhdet_in_fec!G176)</f>
        <v>0.5901329880968933</v>
      </c>
      <c r="H176" s="111">
        <f>IF(RES_hhdet_in_tes!H176=0,"",RES_hhdet_in_tes!H176/RES_hhdet_in_fec!H176)</f>
        <v>0.59052799844791082</v>
      </c>
      <c r="I176" s="111">
        <f>IF(RES_hhdet_in_tes!I176=0,"",RES_hhdet_in_tes!I176/RES_hhdet_in_fec!I176)</f>
        <v>0.59092304502047666</v>
      </c>
      <c r="J176" s="111">
        <f>IF(RES_hhdet_in_tes!J176=0,"",RES_hhdet_in_tes!J176/RES_hhdet_in_fec!J176)</f>
        <v>0.59131815598690707</v>
      </c>
      <c r="K176" s="111">
        <f>IF(RES_hhdet_in_tes!K176=0,"",RES_hhdet_in_tes!K176/RES_hhdet_in_fec!K176)</f>
        <v>0.59171335530107994</v>
      </c>
      <c r="L176" s="111">
        <f>IF(RES_hhdet_in_tes!L176=0,"",RES_hhdet_in_tes!L176/RES_hhdet_in_fec!L176)</f>
        <v>0.59210864937163976</v>
      </c>
      <c r="M176" s="111">
        <f>IF(RES_hhdet_in_tes!M176=0,"",RES_hhdet_in_tes!M176/RES_hhdet_in_fec!M176)</f>
        <v>0.59240885265731358</v>
      </c>
      <c r="N176" s="111">
        <f>IF(RES_hhdet_in_tes!N176=0,"",RES_hhdet_in_tes!N176/RES_hhdet_in_fec!N176)</f>
        <v>0.59257665217293198</v>
      </c>
      <c r="O176" s="111">
        <f>IF(RES_hhdet_in_tes!O176=0,"",RES_hhdet_in_tes!O176/RES_hhdet_in_fec!O176)</f>
        <v>0.59267694153553507</v>
      </c>
      <c r="P176" s="111">
        <f>IF(RES_hhdet_in_tes!P176=0,"",RES_hhdet_in_tes!P176/RES_hhdet_in_fec!P176)</f>
        <v>0.59295678242280991</v>
      </c>
      <c r="Q176" s="111">
        <f>IF(RES_hhdet_in_tes!Q176=0,"",RES_hhdet_in_tes!Q176/RES_hhdet_in_fec!Q176)</f>
        <v>0.59409580020610819</v>
      </c>
      <c r="R176" s="111">
        <f>IF(RES_hhdet_in_tes!R176=0,"",RES_hhdet_in_tes!R176/RES_hhdet_in_fec!R176)</f>
        <v>0.59708771629894253</v>
      </c>
      <c r="S176" s="111">
        <f>IF(RES_hhdet_in_tes!S176=0,"",RES_hhdet_in_tes!S176/RES_hhdet_in_fec!S176)</f>
        <v>0.60130815583265629</v>
      </c>
      <c r="T176" s="111">
        <f>IF(RES_hhdet_in_tes!T176=0,"",RES_hhdet_in_tes!T176/RES_hhdet_in_fec!T176)</f>
        <v>0.60593880550972834</v>
      </c>
      <c r="U176" s="111">
        <f>IF(RES_hhdet_in_tes!U176=0,"",RES_hhdet_in_tes!U176/RES_hhdet_in_fec!U176)</f>
        <v>0.61016135203264898</v>
      </c>
      <c r="V176" s="111">
        <f>IF(RES_hhdet_in_tes!V176=0,"",RES_hhdet_in_tes!V176/RES_hhdet_in_fec!V176)</f>
        <v>0.61315748210390297</v>
      </c>
      <c r="W176" s="111">
        <f>IF(RES_hhdet_in_tes!W176=0,"",RES_hhdet_in_tes!W176/RES_hhdet_in_fec!W176)</f>
        <v>0.61459744496403257</v>
      </c>
      <c r="X176" s="111">
        <f>IF(RES_hhdet_in_tes!X176=0,"",RES_hhdet_in_tes!X176/RES_hhdet_in_fec!X176)</f>
        <v>0.61499426400675616</v>
      </c>
      <c r="Y176" s="111">
        <f>IF(RES_hhdet_in_tes!Y176=0,"",RES_hhdet_in_tes!Y176/RES_hhdet_in_fec!Y176)</f>
        <v>0.61503394591102856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0.7524900157779838</v>
      </c>
      <c r="D177" s="45">
        <f>IF(RES_hhdet_in_tes!D177=0,"",RES_hhdet_in_tes!D177/RES_hhdet_in_fec!D177)</f>
        <v>0.75376124544770495</v>
      </c>
      <c r="E177" s="45">
        <f>IF(RES_hhdet_in_tes!E177=0,"",RES_hhdet_in_tes!E177/RES_hhdet_in_fec!E177)</f>
        <v>0.7550924138904278</v>
      </c>
      <c r="F177" s="45">
        <f>IF(RES_hhdet_in_tes!F177=0,"",RES_hhdet_in_tes!F177/RES_hhdet_in_fec!F177)</f>
        <v>0.75643175580219646</v>
      </c>
      <c r="G177" s="45">
        <f>IF(RES_hhdet_in_tes!G177=0,"",RES_hhdet_in_tes!G177/RES_hhdet_in_fec!G177)</f>
        <v>0.75782629779835831</v>
      </c>
      <c r="H177" s="45">
        <f>IF(RES_hhdet_in_tes!H177=0,"",RES_hhdet_in_tes!H177/RES_hhdet_in_fec!H177)</f>
        <v>0.7592702844198771</v>
      </c>
      <c r="I177" s="45">
        <f>IF(RES_hhdet_in_tes!I177=0,"",RES_hhdet_in_tes!I177/RES_hhdet_in_fec!I177)</f>
        <v>0.76077530302614893</v>
      </c>
      <c r="J177" s="45">
        <f>IF(RES_hhdet_in_tes!J177=0,"",RES_hhdet_in_tes!J177/RES_hhdet_in_fec!J177)</f>
        <v>0.76238882293864785</v>
      </c>
      <c r="K177" s="45">
        <f>IF(RES_hhdet_in_tes!K177=0,"",RES_hhdet_in_tes!K177/RES_hhdet_in_fec!K177)</f>
        <v>0.76415120556654414</v>
      </c>
      <c r="L177" s="45">
        <f>IF(RES_hhdet_in_tes!L177=0,"",RES_hhdet_in_tes!L177/RES_hhdet_in_fec!L177)</f>
        <v>0.76607324924152442</v>
      </c>
      <c r="M177" s="45">
        <f>IF(RES_hhdet_in_tes!M177=0,"",RES_hhdet_in_tes!M177/RES_hhdet_in_fec!M177)</f>
        <v>0.76882134696802751</v>
      </c>
      <c r="N177" s="45">
        <f>IF(RES_hhdet_in_tes!N177=0,"",RES_hhdet_in_tes!N177/RES_hhdet_in_fec!N177)</f>
        <v>0.7725852145007337</v>
      </c>
      <c r="O177" s="45">
        <f>IF(RES_hhdet_in_tes!O177=0,"",RES_hhdet_in_tes!O177/RES_hhdet_in_fec!O177)</f>
        <v>0.77781473176807325</v>
      </c>
      <c r="P177" s="45">
        <f>IF(RES_hhdet_in_tes!P177=0,"",RES_hhdet_in_tes!P177/RES_hhdet_in_fec!P177)</f>
        <v>0.78473055104142575</v>
      </c>
      <c r="Q177" s="45">
        <f>IF(RES_hhdet_in_tes!Q177=0,"",RES_hhdet_in_tes!Q177/RES_hhdet_in_fec!Q177)</f>
        <v>0.79367968863573424</v>
      </c>
      <c r="R177" s="45">
        <f>IF(RES_hhdet_in_tes!R177=0,"",RES_hhdet_in_tes!R177/RES_hhdet_in_fec!R177)</f>
        <v>0.80585732530883569</v>
      </c>
      <c r="S177" s="45">
        <f>IF(RES_hhdet_in_tes!S177=0,"",RES_hhdet_in_tes!S177/RES_hhdet_in_fec!S177)</f>
        <v>0.82109552406173714</v>
      </c>
      <c r="T177" s="45">
        <f>IF(RES_hhdet_in_tes!T177=0,"",RES_hhdet_in_tes!T177/RES_hhdet_in_fec!T177)</f>
        <v>0.83750028181059299</v>
      </c>
      <c r="U177" s="45">
        <f>IF(RES_hhdet_in_tes!U177=0,"",RES_hhdet_in_tes!U177/RES_hhdet_in_fec!U177)</f>
        <v>0.85317759547160277</v>
      </c>
      <c r="V177" s="45">
        <f>IF(RES_hhdet_in_tes!V177=0,"",RES_hhdet_in_tes!V177/RES_hhdet_in_fec!V177)</f>
        <v>0.86623346196094431</v>
      </c>
      <c r="W177" s="45">
        <f>IF(RES_hhdet_in_tes!W177=0,"",RES_hhdet_in_tes!W177/RES_hhdet_in_fec!W177)</f>
        <v>0.87600981817320855</v>
      </c>
      <c r="X177" s="45">
        <f>IF(RES_hhdet_in_tes!X177=0,"",RES_hhdet_in_tes!X177/RES_hhdet_in_fec!X177)</f>
        <v>0.88369578145773753</v>
      </c>
      <c r="Y177" s="45">
        <f>IF(RES_hhdet_in_tes!Y177=0,"",RES_hhdet_in_tes!Y177/RES_hhdet_in_fec!Y177)</f>
        <v>0.89051166160525408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1.6846308292513152</v>
      </c>
      <c r="D3" s="117">
        <f t="shared" si="0"/>
        <v>1.2447710174408846</v>
      </c>
      <c r="E3" s="117">
        <f t="shared" si="0"/>
        <v>0.67073742808925796</v>
      </c>
      <c r="F3" s="117">
        <f t="shared" si="0"/>
        <v>1.3811725011864131</v>
      </c>
      <c r="G3" s="117">
        <f t="shared" si="0"/>
        <v>1.9411885604984502</v>
      </c>
      <c r="H3" s="117">
        <f t="shared" si="0"/>
        <v>1.6813873657966281</v>
      </c>
      <c r="I3" s="117">
        <f t="shared" si="0"/>
        <v>1.6983347714983792</v>
      </c>
      <c r="J3" s="117">
        <f t="shared" si="0"/>
        <v>2.467891426549329</v>
      </c>
      <c r="K3" s="117">
        <f t="shared" si="0"/>
        <v>2.3861184507866122</v>
      </c>
      <c r="L3" s="117">
        <f t="shared" si="0"/>
        <v>2.3928995238903568</v>
      </c>
      <c r="M3" s="117">
        <f t="shared" si="0"/>
        <v>1.7232791882581295</v>
      </c>
      <c r="N3" s="117">
        <f t="shared" si="0"/>
        <v>0.61508099545501249</v>
      </c>
      <c r="O3" s="117">
        <f t="shared" si="0"/>
        <v>0</v>
      </c>
      <c r="P3" s="117">
        <f t="shared" si="0"/>
        <v>0</v>
      </c>
      <c r="Q3" s="117">
        <f t="shared" si="0"/>
        <v>0.5268902271720739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6.4495318534260701E-2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1.5227581863184418</v>
      </c>
      <c r="D4" s="122">
        <f t="shared" si="3"/>
        <v>1.1169283911651162</v>
      </c>
      <c r="E4" s="122">
        <f t="shared" si="3"/>
        <v>0.60362277032854972</v>
      </c>
      <c r="F4" s="122">
        <f t="shared" si="3"/>
        <v>1.235170969979307</v>
      </c>
      <c r="G4" s="122">
        <f t="shared" si="3"/>
        <v>1.8036718842055268</v>
      </c>
      <c r="H4" s="122">
        <f t="shared" si="3"/>
        <v>1.5674050014574767</v>
      </c>
      <c r="I4" s="122">
        <f t="shared" si="3"/>
        <v>1.5144159185854944</v>
      </c>
      <c r="J4" s="122">
        <f t="shared" si="3"/>
        <v>2.1674026021423023</v>
      </c>
      <c r="K4" s="122">
        <f t="shared" si="3"/>
        <v>1.9853565618162661</v>
      </c>
      <c r="L4" s="122">
        <f t="shared" si="3"/>
        <v>2.0965150272240232</v>
      </c>
      <c r="M4" s="122">
        <f t="shared" si="3"/>
        <v>1.6003374133665136</v>
      </c>
      <c r="N4" s="122">
        <f t="shared" si="3"/>
        <v>0.56203008345339689</v>
      </c>
      <c r="O4" s="122">
        <f t="shared" si="3"/>
        <v>0</v>
      </c>
      <c r="P4" s="122">
        <f t="shared" si="3"/>
        <v>0</v>
      </c>
      <c r="Q4" s="122">
        <f t="shared" si="3"/>
        <v>0.49456749296938202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4.8925372713520147E-2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1.5227581863184418</v>
      </c>
      <c r="D5" s="98">
        <v>1.1169283911651162</v>
      </c>
      <c r="E5" s="98">
        <v>0.60362277032854972</v>
      </c>
      <c r="F5" s="98">
        <v>1.235170969979307</v>
      </c>
      <c r="G5" s="98">
        <v>1.8036718842055268</v>
      </c>
      <c r="H5" s="98">
        <v>1.5674050014574767</v>
      </c>
      <c r="I5" s="98">
        <v>1.5144159185854944</v>
      </c>
      <c r="J5" s="98">
        <v>2.1674026021423023</v>
      </c>
      <c r="K5" s="98">
        <v>1.9853565618162661</v>
      </c>
      <c r="L5" s="98">
        <v>2.0965150272240232</v>
      </c>
      <c r="M5" s="98">
        <v>1.6003374133665136</v>
      </c>
      <c r="N5" s="98">
        <v>0.56203008345339689</v>
      </c>
      <c r="O5" s="98">
        <v>0</v>
      </c>
      <c r="P5" s="98">
        <v>0</v>
      </c>
      <c r="Q5" s="98">
        <v>0.49456749296938202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4.8925372713520147E-2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0.13474071572101642</v>
      </c>
      <c r="D9" s="122">
        <v>9.8874542083302763E-2</v>
      </c>
      <c r="E9" s="122">
        <v>4.8723348652284018E-2</v>
      </c>
      <c r="F9" s="122">
        <v>0.10215410929270617</v>
      </c>
      <c r="G9" s="122">
        <v>8.4899180839835331E-2</v>
      </c>
      <c r="H9" s="122">
        <v>6.7231116165249266E-2</v>
      </c>
      <c r="I9" s="122">
        <v>0.15949564449853773</v>
      </c>
      <c r="J9" s="122">
        <v>0.27071226319885311</v>
      </c>
      <c r="K9" s="122">
        <v>0.3504739439322993</v>
      </c>
      <c r="L9" s="122">
        <v>0.22828497166623471</v>
      </c>
      <c r="M9" s="122">
        <v>8.5123022256338846E-2</v>
      </c>
      <c r="N9" s="122">
        <v>2.9666232674461248E-2</v>
      </c>
      <c r="O9" s="122">
        <v>0</v>
      </c>
      <c r="P9" s="122">
        <v>0</v>
      </c>
      <c r="Q9" s="122">
        <v>2.2915650308610466E-2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5.8957671802972022E-3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0.13065431053344073</v>
      </c>
      <c r="D10" s="98">
        <v>9.6828262782206048E-2</v>
      </c>
      <c r="E10" s="98">
        <v>4.7103525455303726E-2</v>
      </c>
      <c r="F10" s="98">
        <v>9.8936178601282523E-2</v>
      </c>
      <c r="G10" s="98">
        <v>7.9691122641001325E-2</v>
      </c>
      <c r="H10" s="98">
        <v>6.1716469592773555E-2</v>
      </c>
      <c r="I10" s="98">
        <v>0.15834377959061391</v>
      </c>
      <c r="J10" s="98">
        <v>0.27008316848134523</v>
      </c>
      <c r="K10" s="98">
        <v>0.34986292197035901</v>
      </c>
      <c r="L10" s="98">
        <v>0.22295631648318198</v>
      </c>
      <c r="M10" s="98">
        <v>8.4531945201477582E-2</v>
      </c>
      <c r="N10" s="98">
        <v>2.6759731446465453E-2</v>
      </c>
      <c r="O10" s="98">
        <v>0</v>
      </c>
      <c r="P10" s="98">
        <v>0</v>
      </c>
      <c r="Q10" s="98">
        <v>2.2474340232573251E-2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4.5348271671977842E-3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4.086405187575682E-3</v>
      </c>
      <c r="D11" s="98">
        <v>2.0462793010967207E-3</v>
      </c>
      <c r="E11" s="98">
        <v>1.6198231969802917E-3</v>
      </c>
      <c r="F11" s="98">
        <v>3.2179306914236513E-3</v>
      </c>
      <c r="G11" s="98">
        <v>5.2080581988340055E-3</v>
      </c>
      <c r="H11" s="98">
        <v>5.5146465724757055E-3</v>
      </c>
      <c r="I11" s="98">
        <v>1.1518649079238245E-3</v>
      </c>
      <c r="J11" s="98">
        <v>6.2909471750787513E-4</v>
      </c>
      <c r="K11" s="98">
        <v>6.1102196194026735E-4</v>
      </c>
      <c r="L11" s="98">
        <v>5.3286551830527325E-3</v>
      </c>
      <c r="M11" s="98">
        <v>5.9107705486126751E-4</v>
      </c>
      <c r="N11" s="98">
        <v>2.9065012279957934E-3</v>
      </c>
      <c r="O11" s="98">
        <v>0</v>
      </c>
      <c r="P11" s="98">
        <v>0</v>
      </c>
      <c r="Q11" s="98">
        <v>4.4131007603721633E-4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1.3609400130994182E-3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2.7131927211857049E-2</v>
      </c>
      <c r="D19" s="122">
        <v>2.8968084192465493E-2</v>
      </c>
      <c r="E19" s="122">
        <v>1.8391309108424233E-2</v>
      </c>
      <c r="F19" s="122">
        <v>4.3847421914399942E-2</v>
      </c>
      <c r="G19" s="122">
        <v>5.261749545308804E-2</v>
      </c>
      <c r="H19" s="122">
        <v>4.6751248173902006E-2</v>
      </c>
      <c r="I19" s="122">
        <v>2.4423208414346944E-2</v>
      </c>
      <c r="J19" s="122">
        <v>2.9776561208173933E-2</v>
      </c>
      <c r="K19" s="122">
        <v>5.0287945038047004E-2</v>
      </c>
      <c r="L19" s="122">
        <v>6.8099525000098887E-2</v>
      </c>
      <c r="M19" s="122">
        <v>3.7818752635277064E-2</v>
      </c>
      <c r="N19" s="122">
        <v>2.3384679327154361E-2</v>
      </c>
      <c r="O19" s="122">
        <v>0</v>
      </c>
      <c r="P19" s="122">
        <v>0</v>
      </c>
      <c r="Q19" s="122">
        <v>9.4070838940814461E-3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9.6741786404433497E-3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3.2306766902016816E-4</v>
      </c>
      <c r="K20" s="98">
        <v>3.3478236750853667E-4</v>
      </c>
      <c r="L20" s="98">
        <v>5.5592889170061127E-4</v>
      </c>
      <c r="M20" s="98">
        <v>4.9549272225926416E-4</v>
      </c>
      <c r="N20" s="98">
        <v>3.2421294551320082E-4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2.7131927211857049E-2</v>
      </c>
      <c r="D21" s="98">
        <v>2.8968084192465493E-2</v>
      </c>
      <c r="E21" s="98">
        <v>1.8391309108424233E-2</v>
      </c>
      <c r="F21" s="98">
        <v>4.3847421914399942E-2</v>
      </c>
      <c r="G21" s="98">
        <v>5.261749545308804E-2</v>
      </c>
      <c r="H21" s="98">
        <v>4.6751248173902006E-2</v>
      </c>
      <c r="I21" s="98">
        <v>2.4423208414346944E-2</v>
      </c>
      <c r="J21" s="98">
        <v>2.9453493539153764E-2</v>
      </c>
      <c r="K21" s="98">
        <v>4.9953162670538467E-2</v>
      </c>
      <c r="L21" s="98">
        <v>6.7543596108398274E-2</v>
      </c>
      <c r="M21" s="98">
        <v>3.7323259913017798E-2</v>
      </c>
      <c r="N21" s="98">
        <v>2.3060466381641161E-2</v>
      </c>
      <c r="O21" s="98">
        <v>0</v>
      </c>
      <c r="P21" s="98">
        <v>0</v>
      </c>
      <c r="Q21" s="98">
        <v>9.4070838940814461E-3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9.6741786404433497E-3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0.13823373936750022</v>
      </c>
      <c r="D24" s="117">
        <f t="shared" si="7"/>
        <v>0.15885718682237299</v>
      </c>
      <c r="E24" s="117">
        <f t="shared" si="7"/>
        <v>0.15441026149006332</v>
      </c>
      <c r="F24" s="117">
        <f t="shared" si="7"/>
        <v>0.16898016178007744</v>
      </c>
      <c r="G24" s="117">
        <f t="shared" si="7"/>
        <v>0.19379087039286547</v>
      </c>
      <c r="H24" s="117">
        <f t="shared" si="7"/>
        <v>0.15554004479517861</v>
      </c>
      <c r="I24" s="117">
        <f t="shared" si="7"/>
        <v>9.0221772107081682E-2</v>
      </c>
      <c r="J24" s="117">
        <f t="shared" si="7"/>
        <v>3.4831688961713278E-2</v>
      </c>
      <c r="K24" s="117">
        <f t="shared" si="7"/>
        <v>0</v>
      </c>
      <c r="L24" s="117">
        <f t="shared" si="7"/>
        <v>6.4472560793173858E-2</v>
      </c>
      <c r="M24" s="117">
        <f t="shared" si="7"/>
        <v>0.11694142477996744</v>
      </c>
      <c r="N24" s="117">
        <f t="shared" si="7"/>
        <v>0.15429492096412534</v>
      </c>
      <c r="O24" s="117">
        <f t="shared" si="7"/>
        <v>0.13826212646449387</v>
      </c>
      <c r="P24" s="117">
        <f t="shared" si="7"/>
        <v>0.10943858787563467</v>
      </c>
      <c r="Q24" s="117">
        <f t="shared" si="7"/>
        <v>0.11787333379515888</v>
      </c>
      <c r="R24" s="117">
        <f t="shared" ref="R24:V24" si="8">R25+R28+R30+R39</f>
        <v>5.630725545137899E-2</v>
      </c>
      <c r="S24" s="117">
        <f t="shared" si="8"/>
        <v>2.3292699040220296E-2</v>
      </c>
      <c r="T24" s="117">
        <f t="shared" si="8"/>
        <v>1.9701072577534166E-2</v>
      </c>
      <c r="U24" s="117">
        <f t="shared" si="8"/>
        <v>4.108100577615912E-2</v>
      </c>
      <c r="V24" s="117">
        <f t="shared" si="8"/>
        <v>0.1028745524598608</v>
      </c>
      <c r="W24" s="117">
        <f t="shared" ref="W24:Y24" si="9">W25+W28+W30+W39</f>
        <v>0.1030022888900371</v>
      </c>
      <c r="X24" s="117">
        <f t="shared" si="9"/>
        <v>0.1074741777583461</v>
      </c>
      <c r="Y24" s="117">
        <f t="shared" si="9"/>
        <v>0.23726881575330888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0.13238096684702286</v>
      </c>
      <c r="D25" s="122">
        <f t="shared" si="10"/>
        <v>0.15311267275587925</v>
      </c>
      <c r="E25" s="122">
        <f t="shared" si="10"/>
        <v>0.14785211707112741</v>
      </c>
      <c r="F25" s="122">
        <f t="shared" si="10"/>
        <v>0.16074015117256957</v>
      </c>
      <c r="G25" s="122">
        <f t="shared" si="10"/>
        <v>0.18514819004526545</v>
      </c>
      <c r="H25" s="122">
        <f t="shared" si="10"/>
        <v>0.14965633222830346</v>
      </c>
      <c r="I25" s="122">
        <f t="shared" si="10"/>
        <v>8.8326868005968562E-2</v>
      </c>
      <c r="J25" s="122">
        <f t="shared" si="10"/>
        <v>3.4177166883065414E-2</v>
      </c>
      <c r="K25" s="122">
        <f t="shared" si="10"/>
        <v>0</v>
      </c>
      <c r="L25" s="122">
        <f t="shared" si="10"/>
        <v>6.0111012742570809E-2</v>
      </c>
      <c r="M25" s="122">
        <f t="shared" si="10"/>
        <v>0.1120639533140617</v>
      </c>
      <c r="N25" s="122">
        <f t="shared" si="10"/>
        <v>0.14608606685631445</v>
      </c>
      <c r="O25" s="122">
        <f t="shared" si="10"/>
        <v>0.1313267235961513</v>
      </c>
      <c r="P25" s="122">
        <f t="shared" si="10"/>
        <v>0.10480221714842174</v>
      </c>
      <c r="Q25" s="122">
        <f t="shared" si="10"/>
        <v>0.11425522460512756</v>
      </c>
      <c r="R25" s="122">
        <f t="shared" ref="R25:V25" si="11">SUM(R26:R27)</f>
        <v>5.40576410177201E-2</v>
      </c>
      <c r="S25" s="122">
        <f t="shared" si="11"/>
        <v>2.2442573724117284E-2</v>
      </c>
      <c r="T25" s="122">
        <f t="shared" si="11"/>
        <v>1.8009542106156809E-2</v>
      </c>
      <c r="U25" s="122">
        <f t="shared" si="11"/>
        <v>3.8999898383783191E-2</v>
      </c>
      <c r="V25" s="122">
        <f t="shared" si="11"/>
        <v>9.4905346022678388E-2</v>
      </c>
      <c r="W25" s="122">
        <f t="shared" ref="W25:Y25" si="12">SUM(W26:W27)</f>
        <v>9.4495145789056337E-2</v>
      </c>
      <c r="X25" s="122">
        <f t="shared" si="12"/>
        <v>9.4426153628965934E-2</v>
      </c>
      <c r="Y25" s="122">
        <f t="shared" si="12"/>
        <v>0.18999454827676299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0.13238096684702286</v>
      </c>
      <c r="D26" s="98">
        <v>0.15311267275587925</v>
      </c>
      <c r="E26" s="98">
        <v>0.14785211707112741</v>
      </c>
      <c r="F26" s="98">
        <v>0.16074015117256957</v>
      </c>
      <c r="G26" s="98">
        <v>0.18514819004526545</v>
      </c>
      <c r="H26" s="98">
        <v>0.14965633222830346</v>
      </c>
      <c r="I26" s="98">
        <v>8.8326868005968562E-2</v>
      </c>
      <c r="J26" s="98">
        <v>3.4177166883065414E-2</v>
      </c>
      <c r="K26" s="98">
        <v>0</v>
      </c>
      <c r="L26" s="98">
        <v>6.0111012742570809E-2</v>
      </c>
      <c r="M26" s="98">
        <v>0.1120639533140617</v>
      </c>
      <c r="N26" s="98">
        <v>0.14608606685631445</v>
      </c>
      <c r="O26" s="98">
        <v>0.1313267235961513</v>
      </c>
      <c r="P26" s="98">
        <v>0.10480221714842174</v>
      </c>
      <c r="Q26" s="98">
        <v>0.11425522460512756</v>
      </c>
      <c r="R26" s="98">
        <v>5.40576410177201E-2</v>
      </c>
      <c r="S26" s="98">
        <v>2.2442573724117284E-2</v>
      </c>
      <c r="T26" s="98">
        <v>1.8009542106156809E-2</v>
      </c>
      <c r="U26" s="98">
        <v>3.8999898383783191E-2</v>
      </c>
      <c r="V26" s="98">
        <v>9.4905346022678388E-2</v>
      </c>
      <c r="W26" s="98">
        <v>9.4495145789056337E-2</v>
      </c>
      <c r="X26" s="98">
        <v>9.4426153628965934E-2</v>
      </c>
      <c r="Y26" s="98">
        <v>0.18999454827676299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1.5324019453408807E-3</v>
      </c>
      <c r="D30" s="122">
        <v>5.1156982527418018E-4</v>
      </c>
      <c r="E30" s="122">
        <v>1.0798821313201946E-3</v>
      </c>
      <c r="F30" s="122">
        <v>1.0726435638078837E-3</v>
      </c>
      <c r="G30" s="122">
        <v>1.1573462664075567E-3</v>
      </c>
      <c r="H30" s="122">
        <v>6.1273850805285634E-4</v>
      </c>
      <c r="I30" s="122">
        <v>0</v>
      </c>
      <c r="J30" s="122">
        <v>0</v>
      </c>
      <c r="K30" s="122">
        <v>0</v>
      </c>
      <c r="L30" s="122">
        <v>4.8442319845933929E-4</v>
      </c>
      <c r="M30" s="122">
        <v>0</v>
      </c>
      <c r="N30" s="122">
        <v>1.1626004911983172E-3</v>
      </c>
      <c r="O30" s="122">
        <v>1.0947818871048164E-3</v>
      </c>
      <c r="P30" s="122">
        <v>5.6502397388663258E-4</v>
      </c>
      <c r="Q30" s="122">
        <v>0</v>
      </c>
      <c r="R30" s="122">
        <v>0</v>
      </c>
      <c r="S30" s="122">
        <v>0</v>
      </c>
      <c r="T30" s="122">
        <v>4.3490403493816467E-4</v>
      </c>
      <c r="U30" s="122">
        <v>4.0733881578721408E-4</v>
      </c>
      <c r="V30" s="122">
        <v>8.710748528540297E-4</v>
      </c>
      <c r="W30" s="122">
        <v>1.226097444787217E-3</v>
      </c>
      <c r="X30" s="122">
        <v>1.8267849078510239E-3</v>
      </c>
      <c r="Y30" s="122">
        <v>7.2583467365302306E-3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1.5324019453408807E-3</v>
      </c>
      <c r="D31" s="98">
        <v>5.1156982527418018E-4</v>
      </c>
      <c r="E31" s="98">
        <v>1.0798821313201946E-3</v>
      </c>
      <c r="F31" s="98">
        <v>1.0726435638078837E-3</v>
      </c>
      <c r="G31" s="98">
        <v>1.1573462664075567E-3</v>
      </c>
      <c r="H31" s="98">
        <v>6.1273850805285634E-4</v>
      </c>
      <c r="I31" s="98">
        <v>0</v>
      </c>
      <c r="J31" s="98">
        <v>0</v>
      </c>
      <c r="K31" s="98">
        <v>0</v>
      </c>
      <c r="L31" s="98">
        <v>4.8442319845933929E-4</v>
      </c>
      <c r="M31" s="98">
        <v>0</v>
      </c>
      <c r="N31" s="98">
        <v>1.1626004911983172E-3</v>
      </c>
      <c r="O31" s="98">
        <v>1.0947818871048164E-3</v>
      </c>
      <c r="P31" s="98">
        <v>5.6502397388663258E-4</v>
      </c>
      <c r="Q31" s="98">
        <v>0</v>
      </c>
      <c r="R31" s="98">
        <v>0</v>
      </c>
      <c r="S31" s="98">
        <v>0</v>
      </c>
      <c r="T31" s="98">
        <v>4.3490403493816467E-4</v>
      </c>
      <c r="U31" s="98">
        <v>4.0733881578721408E-4</v>
      </c>
      <c r="V31" s="98">
        <v>8.710748528540297E-4</v>
      </c>
      <c r="W31" s="98">
        <v>1.226097444787217E-3</v>
      </c>
      <c r="X31" s="98">
        <v>1.8267849078510239E-3</v>
      </c>
      <c r="Y31" s="98">
        <v>7.2583467365302306E-3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4.3203705751364728E-3</v>
      </c>
      <c r="D39" s="122">
        <v>5.2329442412195728E-3</v>
      </c>
      <c r="E39" s="122">
        <v>5.4782622876157292E-3</v>
      </c>
      <c r="F39" s="122">
        <v>7.1673670436999916E-3</v>
      </c>
      <c r="G39" s="122">
        <v>7.4853340811924388E-3</v>
      </c>
      <c r="H39" s="122">
        <v>5.2709740588222842E-3</v>
      </c>
      <c r="I39" s="122">
        <v>1.894904101113125E-3</v>
      </c>
      <c r="J39" s="122">
        <v>6.5452207864786149E-4</v>
      </c>
      <c r="K39" s="122">
        <v>0</v>
      </c>
      <c r="L39" s="122">
        <v>3.8771248521437072E-3</v>
      </c>
      <c r="M39" s="122">
        <v>4.8774714659057354E-3</v>
      </c>
      <c r="N39" s="122">
        <v>7.0462536166125767E-3</v>
      </c>
      <c r="O39" s="122">
        <v>5.8406209812377442E-3</v>
      </c>
      <c r="P39" s="122">
        <v>4.071346753326298E-3</v>
      </c>
      <c r="Q39" s="122">
        <v>3.6181091900313249E-3</v>
      </c>
      <c r="R39" s="122">
        <v>2.2496144336588884E-3</v>
      </c>
      <c r="S39" s="122">
        <v>8.5012531610301222E-4</v>
      </c>
      <c r="T39" s="122">
        <v>1.256626436439193E-3</v>
      </c>
      <c r="U39" s="122">
        <v>1.6737685765887129E-3</v>
      </c>
      <c r="V39" s="122">
        <v>7.0981315843283918E-3</v>
      </c>
      <c r="W39" s="122">
        <v>7.2810456561935404E-3</v>
      </c>
      <c r="X39" s="122">
        <v>1.1221239221529131E-2</v>
      </c>
      <c r="Y39" s="122">
        <v>4.0015920740015677E-2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4.3203705751364728E-3</v>
      </c>
      <c r="D40" s="98">
        <v>5.2329442412195728E-3</v>
      </c>
      <c r="E40" s="98">
        <v>5.4782622876157292E-3</v>
      </c>
      <c r="F40" s="98">
        <v>7.1673670436999916E-3</v>
      </c>
      <c r="G40" s="98">
        <v>7.4853340811924388E-3</v>
      </c>
      <c r="H40" s="98">
        <v>5.2709740588222842E-3</v>
      </c>
      <c r="I40" s="98">
        <v>1.894904101113125E-3</v>
      </c>
      <c r="J40" s="98">
        <v>6.5452207864786149E-4</v>
      </c>
      <c r="K40" s="98">
        <v>0</v>
      </c>
      <c r="L40" s="98">
        <v>3.8771248521437072E-3</v>
      </c>
      <c r="M40" s="98">
        <v>4.8774714659057354E-3</v>
      </c>
      <c r="N40" s="98">
        <v>7.0462536166125767E-3</v>
      </c>
      <c r="O40" s="98">
        <v>5.8406209812377442E-3</v>
      </c>
      <c r="P40" s="98">
        <v>4.071346753326298E-3</v>
      </c>
      <c r="Q40" s="98">
        <v>3.6181091900313249E-3</v>
      </c>
      <c r="R40" s="98">
        <v>2.2496144336588884E-3</v>
      </c>
      <c r="S40" s="98">
        <v>8.5012531610301222E-4</v>
      </c>
      <c r="T40" s="98">
        <v>1.256626436439193E-3</v>
      </c>
      <c r="U40" s="98">
        <v>1.6737685765887129E-3</v>
      </c>
      <c r="V40" s="98">
        <v>7.0981315843283918E-3</v>
      </c>
      <c r="W40" s="98">
        <v>7.2810456561935404E-3</v>
      </c>
      <c r="X40" s="98">
        <v>1.1221239221529131E-2</v>
      </c>
      <c r="Y40" s="98">
        <v>4.0015920740015677E-2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0.60378613642305434</v>
      </c>
      <c r="D43" s="117">
        <f t="shared" si="14"/>
        <v>0.22124219995726868</v>
      </c>
      <c r="E43" s="117">
        <f t="shared" si="14"/>
        <v>0.26741665194124203</v>
      </c>
      <c r="F43" s="117">
        <f t="shared" si="14"/>
        <v>0.72242648222363348</v>
      </c>
      <c r="G43" s="117">
        <f t="shared" si="14"/>
        <v>1.3467551875823904</v>
      </c>
      <c r="H43" s="117">
        <f t="shared" si="14"/>
        <v>1.6164138285638221</v>
      </c>
      <c r="I43" s="117">
        <f t="shared" si="14"/>
        <v>2.0112147087884469</v>
      </c>
      <c r="J43" s="117">
        <f t="shared" si="14"/>
        <v>2.4658048200078739</v>
      </c>
      <c r="K43" s="117">
        <f t="shared" si="14"/>
        <v>10.606593971520773</v>
      </c>
      <c r="L43" s="117">
        <f t="shared" si="14"/>
        <v>6.5140947440885331</v>
      </c>
      <c r="M43" s="117">
        <f t="shared" si="14"/>
        <v>2.7251882108407925</v>
      </c>
      <c r="N43" s="117">
        <f t="shared" si="14"/>
        <v>0.9182960491535811</v>
      </c>
      <c r="O43" s="117">
        <f t="shared" si="14"/>
        <v>1.1532195863310746</v>
      </c>
      <c r="P43" s="117">
        <f t="shared" si="14"/>
        <v>2.1739122343499142</v>
      </c>
      <c r="Q43" s="117">
        <f t="shared" si="14"/>
        <v>3.0964417068709933</v>
      </c>
      <c r="R43" s="117">
        <f t="shared" ref="R43:V43" si="15">R44+R47+R49+R58</f>
        <v>1.8091820023624974</v>
      </c>
      <c r="S43" s="117">
        <f t="shared" si="15"/>
        <v>2.6123605329291508</v>
      </c>
      <c r="T43" s="117">
        <f t="shared" si="15"/>
        <v>2.5672318298844816</v>
      </c>
      <c r="U43" s="117">
        <f t="shared" si="15"/>
        <v>1.9888353340661931</v>
      </c>
      <c r="V43" s="117">
        <f t="shared" si="15"/>
        <v>1.834873467503207</v>
      </c>
      <c r="W43" s="117">
        <f t="shared" ref="W43:Y43" si="16">W44+W47+W49+W58</f>
        <v>1.6886882693464029</v>
      </c>
      <c r="X43" s="117">
        <f t="shared" si="16"/>
        <v>1.5384209486799527</v>
      </c>
      <c r="Y43" s="117">
        <f t="shared" si="16"/>
        <v>2.4320027620181319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0.5114351585278355</v>
      </c>
      <c r="D44" s="122">
        <f t="shared" si="17"/>
        <v>0.18860480270539287</v>
      </c>
      <c r="E44" s="122">
        <f t="shared" si="17"/>
        <v>0.22753867868848207</v>
      </c>
      <c r="F44" s="122">
        <f t="shared" si="17"/>
        <v>0.61029918471562605</v>
      </c>
      <c r="G44" s="122">
        <f t="shared" si="17"/>
        <v>1.1349754430677943</v>
      </c>
      <c r="H44" s="122">
        <f t="shared" si="17"/>
        <v>1.3593789143813406</v>
      </c>
      <c r="I44" s="122">
        <f t="shared" si="17"/>
        <v>1.6953737713508747</v>
      </c>
      <c r="J44" s="122">
        <f t="shared" si="17"/>
        <v>2.0843743257940335</v>
      </c>
      <c r="K44" s="122">
        <f t="shared" si="17"/>
        <v>8.8370561979555742</v>
      </c>
      <c r="L44" s="122">
        <f t="shared" si="17"/>
        <v>5.2329709228799439</v>
      </c>
      <c r="M44" s="122">
        <f t="shared" si="17"/>
        <v>2.1990803291245631</v>
      </c>
      <c r="N44" s="122">
        <f t="shared" si="17"/>
        <v>0.73474146723134481</v>
      </c>
      <c r="O44" s="122">
        <f t="shared" si="17"/>
        <v>0.91517167361647311</v>
      </c>
      <c r="P44" s="122">
        <f t="shared" si="17"/>
        <v>1.7622746852430227</v>
      </c>
      <c r="Q44" s="122">
        <f t="shared" si="17"/>
        <v>2.4832879555443532</v>
      </c>
      <c r="R44" s="122">
        <f t="shared" ref="R44:V44" si="18">SUM(R45:R46)</f>
        <v>1.4466133994840285</v>
      </c>
      <c r="S44" s="122">
        <f t="shared" si="18"/>
        <v>2.0708849545980588</v>
      </c>
      <c r="T44" s="122">
        <f t="shared" si="18"/>
        <v>2.006572021838783</v>
      </c>
      <c r="U44" s="122">
        <f t="shared" si="18"/>
        <v>1.6283890285834366</v>
      </c>
      <c r="V44" s="122">
        <f t="shared" si="18"/>
        <v>1.3668251569781569</v>
      </c>
      <c r="W44" s="122">
        <f t="shared" ref="W44:Y44" si="19">SUM(W45:W46)</f>
        <v>1.2092277239130074</v>
      </c>
      <c r="X44" s="122">
        <f t="shared" si="19"/>
        <v>1.033174766949184</v>
      </c>
      <c r="Y44" s="122">
        <f t="shared" si="19"/>
        <v>1.3863512355160763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0.5114351585278355</v>
      </c>
      <c r="D45" s="98">
        <v>0.18860480270539287</v>
      </c>
      <c r="E45" s="98">
        <v>0.22753867868848207</v>
      </c>
      <c r="F45" s="98">
        <v>0.61029918471562605</v>
      </c>
      <c r="G45" s="98">
        <v>1.1349754430677943</v>
      </c>
      <c r="H45" s="98">
        <v>1.3593789143813406</v>
      </c>
      <c r="I45" s="98">
        <v>1.6953737713508747</v>
      </c>
      <c r="J45" s="98">
        <v>2.0843743257940335</v>
      </c>
      <c r="K45" s="98">
        <v>8.8370561979555742</v>
      </c>
      <c r="L45" s="98">
        <v>5.2329709228799439</v>
      </c>
      <c r="M45" s="98">
        <v>2.1990803291245631</v>
      </c>
      <c r="N45" s="98">
        <v>0.73474146723134481</v>
      </c>
      <c r="O45" s="98">
        <v>0.91517167361647311</v>
      </c>
      <c r="P45" s="98">
        <v>1.7622746852430227</v>
      </c>
      <c r="Q45" s="98">
        <v>2.4832879555443532</v>
      </c>
      <c r="R45" s="98">
        <v>1.4466133994840285</v>
      </c>
      <c r="S45" s="98">
        <v>2.0708849545980588</v>
      </c>
      <c r="T45" s="98">
        <v>2.006572021838783</v>
      </c>
      <c r="U45" s="98">
        <v>1.6283890285834366</v>
      </c>
      <c r="V45" s="98">
        <v>1.3668251569781569</v>
      </c>
      <c r="W45" s="98">
        <v>1.2092277239130074</v>
      </c>
      <c r="X45" s="98">
        <v>1.033174766949184</v>
      </c>
      <c r="Y45" s="98">
        <v>1.3863512355160763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7.9217051346803999E-2</v>
      </c>
      <c r="D49" s="122">
        <v>2.8152016473687608E-2</v>
      </c>
      <c r="E49" s="122">
        <v>3.2834493168682644E-2</v>
      </c>
      <c r="F49" s="122">
        <v>8.8727952159457474E-2</v>
      </c>
      <c r="G49" s="122">
        <v>0.17457323099337496</v>
      </c>
      <c r="H49" s="122">
        <v>0.21761719513389746</v>
      </c>
      <c r="I49" s="122">
        <v>0.28236429831790705</v>
      </c>
      <c r="J49" s="122">
        <v>0.33386855649876246</v>
      </c>
      <c r="K49" s="122">
        <v>1.5743955405311041</v>
      </c>
      <c r="L49" s="122">
        <v>1.0652291847050084</v>
      </c>
      <c r="M49" s="122">
        <v>0.45443025756509303</v>
      </c>
      <c r="N49" s="122">
        <v>0.15579661312952006</v>
      </c>
      <c r="O49" s="122">
        <v>0.20383856125306599</v>
      </c>
      <c r="P49" s="122">
        <v>0.34559125733070928</v>
      </c>
      <c r="Q49" s="122">
        <v>0.54965593504159038</v>
      </c>
      <c r="R49" s="122">
        <v>0.314576828293746</v>
      </c>
      <c r="S49" s="122">
        <v>0.46708961317207842</v>
      </c>
      <c r="T49" s="122">
        <v>0.46102728344230509</v>
      </c>
      <c r="U49" s="122">
        <v>0.30989849446977724</v>
      </c>
      <c r="V49" s="122">
        <v>0.38737198568853726</v>
      </c>
      <c r="W49" s="122">
        <v>0.40648076222829277</v>
      </c>
      <c r="X49" s="122">
        <v>0.41726516116776502</v>
      </c>
      <c r="Y49" s="122">
        <v>0.76554008132194562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7.9217051346803999E-2</v>
      </c>
      <c r="D50" s="98">
        <v>2.8152016473687608E-2</v>
      </c>
      <c r="E50" s="98">
        <v>3.2834493168682644E-2</v>
      </c>
      <c r="F50" s="98">
        <v>8.8727952159457474E-2</v>
      </c>
      <c r="G50" s="98">
        <v>0.17457323099337496</v>
      </c>
      <c r="H50" s="98">
        <v>0.21761719513389746</v>
      </c>
      <c r="I50" s="98">
        <v>0.28236429831790705</v>
      </c>
      <c r="J50" s="98">
        <v>0.33386855649876246</v>
      </c>
      <c r="K50" s="98">
        <v>1.5743955405311041</v>
      </c>
      <c r="L50" s="98">
        <v>1.0652291847050084</v>
      </c>
      <c r="M50" s="98">
        <v>0.45443025756509303</v>
      </c>
      <c r="N50" s="98">
        <v>0.15579661312952006</v>
      </c>
      <c r="O50" s="98">
        <v>0.20383856125306599</v>
      </c>
      <c r="P50" s="98">
        <v>0.34559125733070928</v>
      </c>
      <c r="Q50" s="98">
        <v>0.54965593504159038</v>
      </c>
      <c r="R50" s="98">
        <v>0.314576828293746</v>
      </c>
      <c r="S50" s="98">
        <v>0.46708961317207842</v>
      </c>
      <c r="T50" s="98">
        <v>0.46102728344230509</v>
      </c>
      <c r="U50" s="98">
        <v>0.30989849446977724</v>
      </c>
      <c r="V50" s="98">
        <v>0.38737198568853726</v>
      </c>
      <c r="W50" s="98">
        <v>0.40648076222829277</v>
      </c>
      <c r="X50" s="98">
        <v>0.41726516116776502</v>
      </c>
      <c r="Y50" s="98">
        <v>0.76554008132194562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1.3133926548414875E-2</v>
      </c>
      <c r="D58" s="122">
        <v>4.4853807781882055E-3</v>
      </c>
      <c r="E58" s="122">
        <v>7.0434800840773644E-3</v>
      </c>
      <c r="F58" s="122">
        <v>2.3399345348549972E-2</v>
      </c>
      <c r="G58" s="122">
        <v>3.7206513521221243E-2</v>
      </c>
      <c r="H58" s="122">
        <v>3.9417719048584043E-2</v>
      </c>
      <c r="I58" s="122">
        <v>3.3476639119665197E-2</v>
      </c>
      <c r="J58" s="122">
        <v>4.7561937715077933E-2</v>
      </c>
      <c r="K58" s="122">
        <v>0.19514223303409542</v>
      </c>
      <c r="L58" s="122">
        <v>0.21589463650358118</v>
      </c>
      <c r="M58" s="122">
        <v>7.1677624151136446E-2</v>
      </c>
      <c r="N58" s="122">
        <v>2.775796879271621E-2</v>
      </c>
      <c r="O58" s="122">
        <v>3.4209351461535357E-2</v>
      </c>
      <c r="P58" s="122">
        <v>6.6046291776182167E-2</v>
      </c>
      <c r="Q58" s="122">
        <v>6.349781628504976E-2</v>
      </c>
      <c r="R58" s="122">
        <v>4.7991774584722945E-2</v>
      </c>
      <c r="S58" s="122">
        <v>7.4385965159013578E-2</v>
      </c>
      <c r="T58" s="122">
        <v>9.9632524603393169E-2</v>
      </c>
      <c r="U58" s="122">
        <v>5.0547811012979137E-2</v>
      </c>
      <c r="V58" s="122">
        <v>8.0676324836512936E-2</v>
      </c>
      <c r="W58" s="122">
        <v>7.2979783205102705E-2</v>
      </c>
      <c r="X58" s="122">
        <v>8.7981020563003776E-2</v>
      </c>
      <c r="Y58" s="122">
        <v>0.28011144518010972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1.3133926548414875E-2</v>
      </c>
      <c r="D59" s="98">
        <v>4.4853807781882055E-3</v>
      </c>
      <c r="E59" s="98">
        <v>7.0434800840773644E-3</v>
      </c>
      <c r="F59" s="98">
        <v>2.3399345348549972E-2</v>
      </c>
      <c r="G59" s="98">
        <v>3.7206513521221243E-2</v>
      </c>
      <c r="H59" s="98">
        <v>3.9417719048584043E-2</v>
      </c>
      <c r="I59" s="98">
        <v>3.3476639119665197E-2</v>
      </c>
      <c r="J59" s="98">
        <v>4.7561937715077933E-2</v>
      </c>
      <c r="K59" s="98">
        <v>0.19514223303409542</v>
      </c>
      <c r="L59" s="98">
        <v>0.21589463650358118</v>
      </c>
      <c r="M59" s="98">
        <v>7.1677624151136446E-2</v>
      </c>
      <c r="N59" s="98">
        <v>2.775796879271621E-2</v>
      </c>
      <c r="O59" s="98">
        <v>3.4209351461535357E-2</v>
      </c>
      <c r="P59" s="98">
        <v>6.6046291776182167E-2</v>
      </c>
      <c r="Q59" s="98">
        <v>6.349781628504976E-2</v>
      </c>
      <c r="R59" s="98">
        <v>4.7991774584722945E-2</v>
      </c>
      <c r="S59" s="98">
        <v>7.4385965159013578E-2</v>
      </c>
      <c r="T59" s="98">
        <v>9.9632524603393169E-2</v>
      </c>
      <c r="U59" s="98">
        <v>5.0547811012979137E-2</v>
      </c>
      <c r="V59" s="98">
        <v>8.0676324836512936E-2</v>
      </c>
      <c r="W59" s="98">
        <v>7.2979783205102705E-2</v>
      </c>
      <c r="X59" s="98">
        <v>8.7981020563003776E-2</v>
      </c>
      <c r="Y59" s="98">
        <v>0.28011144518010972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5.2401874115196039</v>
      </c>
      <c r="D62" s="117">
        <f t="shared" si="21"/>
        <v>7.7054768723252769</v>
      </c>
      <c r="E62" s="117">
        <f t="shared" si="21"/>
        <v>8.5707767598297107</v>
      </c>
      <c r="F62" s="117">
        <f t="shared" si="21"/>
        <v>8.9083609755173079</v>
      </c>
      <c r="G62" s="117">
        <f t="shared" si="21"/>
        <v>7.4027191543473254</v>
      </c>
      <c r="H62" s="117">
        <f t="shared" si="21"/>
        <v>8.3925814768197053</v>
      </c>
      <c r="I62" s="117">
        <f t="shared" si="21"/>
        <v>6.1407424157764066</v>
      </c>
      <c r="J62" s="117">
        <f t="shared" si="21"/>
        <v>6.1926747533230868</v>
      </c>
      <c r="K62" s="117">
        <f t="shared" si="21"/>
        <v>6.1863178663035425</v>
      </c>
      <c r="L62" s="117">
        <f t="shared" si="21"/>
        <v>5.6500071298161467</v>
      </c>
      <c r="M62" s="117">
        <f t="shared" si="21"/>
        <v>3.6914085805116574</v>
      </c>
      <c r="N62" s="117">
        <f t="shared" si="21"/>
        <v>3.976530332317004</v>
      </c>
      <c r="O62" s="117">
        <f t="shared" si="21"/>
        <v>3.8756371989532958</v>
      </c>
      <c r="P62" s="117">
        <f t="shared" si="21"/>
        <v>7.9283319744179535</v>
      </c>
      <c r="Q62" s="117">
        <f t="shared" si="21"/>
        <v>11.053781297692721</v>
      </c>
      <c r="R62" s="117">
        <f t="shared" ref="R62:V62" si="22">R63+R66+R68+R77</f>
        <v>7.702036624108116</v>
      </c>
      <c r="S62" s="117">
        <f t="shared" si="22"/>
        <v>8.469309528989827</v>
      </c>
      <c r="T62" s="117">
        <f t="shared" si="22"/>
        <v>7.272278494658531</v>
      </c>
      <c r="U62" s="117">
        <f t="shared" si="22"/>
        <v>4.6955285388063759</v>
      </c>
      <c r="V62" s="117">
        <f t="shared" si="22"/>
        <v>5.1002965352434417</v>
      </c>
      <c r="W62" s="117">
        <f t="shared" ref="W62:Y62" si="23">W63+W66+W68+W77</f>
        <v>2.0054190610309957</v>
      </c>
      <c r="X62" s="117">
        <f t="shared" si="23"/>
        <v>1.292090055257487</v>
      </c>
      <c r="Y62" s="117">
        <f t="shared" si="23"/>
        <v>0.20654783455017434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4.3636120744035853</v>
      </c>
      <c r="D63" s="122">
        <f t="shared" si="24"/>
        <v>6.3942812394601889</v>
      </c>
      <c r="E63" s="122">
        <f t="shared" si="24"/>
        <v>7.1508908393741262</v>
      </c>
      <c r="F63" s="122">
        <f t="shared" si="24"/>
        <v>7.4330651466467241</v>
      </c>
      <c r="G63" s="122">
        <f t="shared" si="24"/>
        <v>6.1615272638238086</v>
      </c>
      <c r="H63" s="122">
        <f t="shared" si="24"/>
        <v>6.9437069857043312</v>
      </c>
      <c r="I63" s="122">
        <f t="shared" si="24"/>
        <v>5.0660785105966459</v>
      </c>
      <c r="J63" s="122">
        <f t="shared" si="24"/>
        <v>5.0079648336236344</v>
      </c>
      <c r="K63" s="122">
        <f t="shared" si="24"/>
        <v>5.0825737675108762</v>
      </c>
      <c r="L63" s="122">
        <f t="shared" si="24"/>
        <v>4.4640946824316288</v>
      </c>
      <c r="M63" s="122">
        <f t="shared" si="24"/>
        <v>3.0284615332531279</v>
      </c>
      <c r="N63" s="122">
        <f t="shared" si="24"/>
        <v>3.2446756845961988</v>
      </c>
      <c r="O63" s="122">
        <f t="shared" si="24"/>
        <v>2.9994490116224464</v>
      </c>
      <c r="P63" s="122">
        <f t="shared" si="24"/>
        <v>6.1008233815842345</v>
      </c>
      <c r="Q63" s="122">
        <f t="shared" si="24"/>
        <v>8.2889800239819635</v>
      </c>
      <c r="R63" s="122">
        <f t="shared" ref="R63:V63" si="25">SUM(R64:R65)</f>
        <v>5.7203697300245828</v>
      </c>
      <c r="S63" s="122">
        <f t="shared" si="25"/>
        <v>6.4023785010929908</v>
      </c>
      <c r="T63" s="122">
        <f t="shared" si="25"/>
        <v>5.4614296356730518</v>
      </c>
      <c r="U63" s="122">
        <f t="shared" si="25"/>
        <v>3.506837680774272</v>
      </c>
      <c r="V63" s="122">
        <f t="shared" si="25"/>
        <v>3.6467374364389205</v>
      </c>
      <c r="W63" s="122">
        <f t="shared" ref="W63:Y63" si="26">SUM(W64:W65)</f>
        <v>1.3417415032440656</v>
      </c>
      <c r="X63" s="122">
        <f t="shared" si="26"/>
        <v>0.8022658766614007</v>
      </c>
      <c r="Y63" s="122">
        <f t="shared" si="26"/>
        <v>0.10905773188518228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4.3636120744035853</v>
      </c>
      <c r="D64" s="98">
        <v>6.3942812394601889</v>
      </c>
      <c r="E64" s="98">
        <v>7.1508908393741262</v>
      </c>
      <c r="F64" s="98">
        <v>7.4330651466467241</v>
      </c>
      <c r="G64" s="98">
        <v>6.1615272638238086</v>
      </c>
      <c r="H64" s="98">
        <v>6.9437069857043312</v>
      </c>
      <c r="I64" s="98">
        <v>5.0660785105966459</v>
      </c>
      <c r="J64" s="98">
        <v>5.0079648336236344</v>
      </c>
      <c r="K64" s="98">
        <v>5.0825737675108762</v>
      </c>
      <c r="L64" s="98">
        <v>4.4640946824316288</v>
      </c>
      <c r="M64" s="98">
        <v>3.0284615332531279</v>
      </c>
      <c r="N64" s="98">
        <v>3.2446756845961988</v>
      </c>
      <c r="O64" s="98">
        <v>2.9994490116224464</v>
      </c>
      <c r="P64" s="98">
        <v>6.1008233815842345</v>
      </c>
      <c r="Q64" s="98">
        <v>8.2889800239819635</v>
      </c>
      <c r="R64" s="98">
        <v>5.7203697300245828</v>
      </c>
      <c r="S64" s="98">
        <v>6.4023785010929908</v>
      </c>
      <c r="T64" s="98">
        <v>5.4614296356730518</v>
      </c>
      <c r="U64" s="98">
        <v>3.506837680774272</v>
      </c>
      <c r="V64" s="98">
        <v>3.6467374364389205</v>
      </c>
      <c r="W64" s="98">
        <v>1.3417415032440656</v>
      </c>
      <c r="X64" s="98">
        <v>0.8022658766614007</v>
      </c>
      <c r="Y64" s="98">
        <v>0.10905773188518228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0.66707149698066359</v>
      </c>
      <c r="D68" s="122">
        <v>0.97999233380200479</v>
      </c>
      <c r="E68" s="122">
        <v>1.0427751957996323</v>
      </c>
      <c r="F68" s="122">
        <v>1.0480236605947089</v>
      </c>
      <c r="G68" s="122">
        <v>0.8971114574457677</v>
      </c>
      <c r="H68" s="122">
        <v>1.0417134860582264</v>
      </c>
      <c r="I68" s="122">
        <v>0.7827290790222704</v>
      </c>
      <c r="J68" s="122">
        <v>0.86329920638482438</v>
      </c>
      <c r="K68" s="122">
        <v>0.79699718625335603</v>
      </c>
      <c r="L68" s="122">
        <v>0.8693705951330194</v>
      </c>
      <c r="M68" s="122">
        <v>0.45380676956603083</v>
      </c>
      <c r="N68" s="122">
        <v>0.52880617381348216</v>
      </c>
      <c r="O68" s="122">
        <v>0.63929447531243055</v>
      </c>
      <c r="P68" s="122">
        <v>1.2984743239948577</v>
      </c>
      <c r="Q68" s="122">
        <v>1.9846800307342942</v>
      </c>
      <c r="R68" s="122">
        <v>1.4236085001911258</v>
      </c>
      <c r="S68" s="122">
        <v>1.4749644970186564</v>
      </c>
      <c r="T68" s="122">
        <v>1.3031157179265922</v>
      </c>
      <c r="U68" s="122">
        <v>0.84701420187146781</v>
      </c>
      <c r="V68" s="122">
        <v>1.0744444583757853</v>
      </c>
      <c r="W68" s="122">
        <v>0.4940131160136047</v>
      </c>
      <c r="X68" s="122">
        <v>0.36301942090335171</v>
      </c>
      <c r="Y68" s="122">
        <v>7.0194947081286804E-2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0.66707149698066359</v>
      </c>
      <c r="D69" s="98">
        <v>0.97999233380200479</v>
      </c>
      <c r="E69" s="98">
        <v>1.0427751957996323</v>
      </c>
      <c r="F69" s="98">
        <v>1.0480236605947089</v>
      </c>
      <c r="G69" s="98">
        <v>0.8971114574457677</v>
      </c>
      <c r="H69" s="98">
        <v>1.0417134860582264</v>
      </c>
      <c r="I69" s="98">
        <v>0.7827290790222704</v>
      </c>
      <c r="J69" s="98">
        <v>0.86329920638482438</v>
      </c>
      <c r="K69" s="98">
        <v>0.79699718625335603</v>
      </c>
      <c r="L69" s="98">
        <v>0.8693705951330194</v>
      </c>
      <c r="M69" s="98">
        <v>0.45380676956603083</v>
      </c>
      <c r="N69" s="98">
        <v>0.52880617381348216</v>
      </c>
      <c r="O69" s="98">
        <v>0.63929447531243055</v>
      </c>
      <c r="P69" s="98">
        <v>1.2984743239948577</v>
      </c>
      <c r="Q69" s="98">
        <v>1.9846800307342942</v>
      </c>
      <c r="R69" s="98">
        <v>1.4236085001911258</v>
      </c>
      <c r="S69" s="98">
        <v>1.4749644970186564</v>
      </c>
      <c r="T69" s="98">
        <v>1.3031157179265922</v>
      </c>
      <c r="U69" s="98">
        <v>0.84701420187146781</v>
      </c>
      <c r="V69" s="98">
        <v>1.0744444583757853</v>
      </c>
      <c r="W69" s="98">
        <v>0.4940131160136047</v>
      </c>
      <c r="X69" s="98">
        <v>0.36301942090335171</v>
      </c>
      <c r="Y69" s="98">
        <v>7.0194947081286804E-2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0.20950384013535478</v>
      </c>
      <c r="D77" s="122">
        <v>0.33120329906308288</v>
      </c>
      <c r="E77" s="122">
        <v>0.37711072465595158</v>
      </c>
      <c r="F77" s="122">
        <v>0.42727216827587494</v>
      </c>
      <c r="G77" s="122">
        <v>0.34408043307774933</v>
      </c>
      <c r="H77" s="122">
        <v>0.40716100505714764</v>
      </c>
      <c r="I77" s="122">
        <v>0.29193482615749022</v>
      </c>
      <c r="J77" s="122">
        <v>0.32141071331462834</v>
      </c>
      <c r="K77" s="122">
        <v>0.30674691253931063</v>
      </c>
      <c r="L77" s="122">
        <v>0.31654185225149839</v>
      </c>
      <c r="M77" s="122">
        <v>0.20914027769249871</v>
      </c>
      <c r="N77" s="122">
        <v>0.20304847390732289</v>
      </c>
      <c r="O77" s="122">
        <v>0.23689371201841858</v>
      </c>
      <c r="P77" s="122">
        <v>0.5290342688388604</v>
      </c>
      <c r="Q77" s="122">
        <v>0.78012124297646246</v>
      </c>
      <c r="R77" s="122">
        <v>0.55805839389240786</v>
      </c>
      <c r="S77" s="122">
        <v>0.59196653087818063</v>
      </c>
      <c r="T77" s="122">
        <v>0.50773314105888756</v>
      </c>
      <c r="U77" s="122">
        <v>0.34167665616063536</v>
      </c>
      <c r="V77" s="122">
        <v>0.3791146404287366</v>
      </c>
      <c r="W77" s="122">
        <v>0.16966444177332538</v>
      </c>
      <c r="X77" s="122">
        <v>0.12680475769273461</v>
      </c>
      <c r="Y77" s="122">
        <v>2.7295155583705252E-2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0.20950384013535478</v>
      </c>
      <c r="D78" s="98">
        <v>0.33120329906308288</v>
      </c>
      <c r="E78" s="98">
        <v>0.37711072465595158</v>
      </c>
      <c r="F78" s="98">
        <v>0.42727216827587494</v>
      </c>
      <c r="G78" s="98">
        <v>0.34408043307774933</v>
      </c>
      <c r="H78" s="98">
        <v>0.40716100505714764</v>
      </c>
      <c r="I78" s="98">
        <v>0.29193482615749022</v>
      </c>
      <c r="J78" s="98">
        <v>0.32141071331462834</v>
      </c>
      <c r="K78" s="98">
        <v>0.30674691253931063</v>
      </c>
      <c r="L78" s="98">
        <v>0.31654185225149839</v>
      </c>
      <c r="M78" s="98">
        <v>0.20914027769249871</v>
      </c>
      <c r="N78" s="98">
        <v>0.20304847390732289</v>
      </c>
      <c r="O78" s="98">
        <v>0.23689371201841858</v>
      </c>
      <c r="P78" s="98">
        <v>0.5290342688388604</v>
      </c>
      <c r="Q78" s="98">
        <v>0.78012124297646246</v>
      </c>
      <c r="R78" s="98">
        <v>0.55805839389240786</v>
      </c>
      <c r="S78" s="98">
        <v>0.59196653087818063</v>
      </c>
      <c r="T78" s="98">
        <v>0.50773314105888756</v>
      </c>
      <c r="U78" s="98">
        <v>0.34167665616063536</v>
      </c>
      <c r="V78" s="98">
        <v>0.3791146404287366</v>
      </c>
      <c r="W78" s="98">
        <v>0.16966444177332538</v>
      </c>
      <c r="X78" s="98">
        <v>0.12680475769273461</v>
      </c>
      <c r="Y78" s="98">
        <v>2.7295155583705252E-2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0.21285499998010593</v>
      </c>
      <c r="D81" s="117">
        <f t="shared" si="28"/>
        <v>0.18658772030697829</v>
      </c>
      <c r="E81" s="117">
        <f t="shared" si="28"/>
        <v>0.29848221801271457</v>
      </c>
      <c r="F81" s="117">
        <f t="shared" si="28"/>
        <v>0.84407801976911601</v>
      </c>
      <c r="G81" s="117">
        <f t="shared" si="28"/>
        <v>1.0059341973796974</v>
      </c>
      <c r="H81" s="117">
        <f t="shared" si="28"/>
        <v>0.87197426059879457</v>
      </c>
      <c r="I81" s="117">
        <f t="shared" si="28"/>
        <v>0.36096289058018649</v>
      </c>
      <c r="J81" s="117">
        <f t="shared" si="28"/>
        <v>2.5865082588190699E-2</v>
      </c>
      <c r="K81" s="117">
        <f t="shared" si="28"/>
        <v>9.5408590517469249E-2</v>
      </c>
      <c r="L81" s="117">
        <f t="shared" si="28"/>
        <v>0.21225091550648958</v>
      </c>
      <c r="M81" s="117">
        <f t="shared" si="28"/>
        <v>4.5927653209988185E-2</v>
      </c>
      <c r="N81" s="117">
        <f t="shared" si="28"/>
        <v>0.36312502492280196</v>
      </c>
      <c r="O81" s="117">
        <f t="shared" si="28"/>
        <v>0.59681537278570096</v>
      </c>
      <c r="P81" s="117">
        <f t="shared" si="28"/>
        <v>0.46644632188401347</v>
      </c>
      <c r="Q81" s="117">
        <f t="shared" si="28"/>
        <v>0.27603486179662645</v>
      </c>
      <c r="R81" s="117">
        <f t="shared" ref="R81:V81" si="29">R82+R85+R87+R100</f>
        <v>4.5568151965913628E-2</v>
      </c>
      <c r="S81" s="117">
        <f t="shared" si="29"/>
        <v>0.44209825038110817</v>
      </c>
      <c r="T81" s="117">
        <f t="shared" si="29"/>
        <v>0.26451561207822427</v>
      </c>
      <c r="U81" s="117">
        <f t="shared" si="29"/>
        <v>0.21986125619105298</v>
      </c>
      <c r="V81" s="117">
        <f t="shared" si="29"/>
        <v>9.2795472642594398E-2</v>
      </c>
      <c r="W81" s="117">
        <f t="shared" ref="W81:Y81" si="30">W82+W85+W87+W100</f>
        <v>0.2976434654361832</v>
      </c>
      <c r="X81" s="117">
        <f t="shared" si="30"/>
        <v>0.67404161149604125</v>
      </c>
      <c r="Y81" s="117">
        <f t="shared" si="30"/>
        <v>2.3744604583822251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0.11901655108814174</v>
      </c>
      <c r="D87" s="122">
        <v>7.5200764315304494E-2</v>
      </c>
      <c r="E87" s="122">
        <v>0.11554738805126083</v>
      </c>
      <c r="F87" s="122">
        <v>0.15875124744356678</v>
      </c>
      <c r="G87" s="122">
        <v>0.153927053432205</v>
      </c>
      <c r="H87" s="122">
        <v>0.16360118165011259</v>
      </c>
      <c r="I87" s="122">
        <v>4.2619001593181501E-2</v>
      </c>
      <c r="J87" s="122">
        <v>1.3210989067665378E-2</v>
      </c>
      <c r="K87" s="122">
        <v>5.7436064422385136E-2</v>
      </c>
      <c r="L87" s="122">
        <v>0.10511983406567663</v>
      </c>
      <c r="M87" s="122">
        <v>1.182154109722535E-3</v>
      </c>
      <c r="N87" s="122">
        <v>7.6150332173489793E-2</v>
      </c>
      <c r="O87" s="122">
        <v>7.5539950210232326E-2</v>
      </c>
      <c r="P87" s="122">
        <v>7.9668380318015181E-2</v>
      </c>
      <c r="Q87" s="122">
        <v>2.2948123953935251E-2</v>
      </c>
      <c r="R87" s="122">
        <v>3.1320593886074007E-2</v>
      </c>
      <c r="S87" s="122">
        <v>7.9094740405122002E-2</v>
      </c>
      <c r="T87" s="122">
        <v>5.9146948751590406E-2</v>
      </c>
      <c r="U87" s="122">
        <v>4.5621947368167985E-2</v>
      </c>
      <c r="V87" s="122">
        <v>6.9250450801895347E-2</v>
      </c>
      <c r="W87" s="122">
        <v>7.1931050094183394E-2</v>
      </c>
      <c r="X87" s="122">
        <v>8.4032105761147113E-2</v>
      </c>
      <c r="Y87" s="122">
        <v>0.21865769543797325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0.11901655108814174</v>
      </c>
      <c r="D92" s="101">
        <v>7.5200764315304494E-2</v>
      </c>
      <c r="E92" s="101">
        <v>0.11554738805126083</v>
      </c>
      <c r="F92" s="101">
        <v>0.15875124744356678</v>
      </c>
      <c r="G92" s="101">
        <v>0.153927053432205</v>
      </c>
      <c r="H92" s="101">
        <v>0.16360118165011259</v>
      </c>
      <c r="I92" s="101">
        <v>4.2619001593181501E-2</v>
      </c>
      <c r="J92" s="101">
        <v>1.3210989067665378E-2</v>
      </c>
      <c r="K92" s="101">
        <v>5.7436064422385136E-2</v>
      </c>
      <c r="L92" s="101">
        <v>0.10511983406567663</v>
      </c>
      <c r="M92" s="101">
        <v>1.182154109722535E-3</v>
      </c>
      <c r="N92" s="101">
        <v>7.6150332173489793E-2</v>
      </c>
      <c r="O92" s="101">
        <v>7.5539950210232326E-2</v>
      </c>
      <c r="P92" s="101">
        <v>7.9668380318015181E-2</v>
      </c>
      <c r="Q92" s="101">
        <v>2.2948123953935251E-2</v>
      </c>
      <c r="R92" s="101">
        <v>3.1320593886074007E-2</v>
      </c>
      <c r="S92" s="101">
        <v>7.9094740405122002E-2</v>
      </c>
      <c r="T92" s="101">
        <v>5.9146948751590406E-2</v>
      </c>
      <c r="U92" s="101">
        <v>4.5621947368167985E-2</v>
      </c>
      <c r="V92" s="101">
        <v>6.9250450801895347E-2</v>
      </c>
      <c r="W92" s="101">
        <v>7.1931050094183394E-2</v>
      </c>
      <c r="X92" s="101">
        <v>8.4032105761147113E-2</v>
      </c>
      <c r="Y92" s="101">
        <v>0.21865769543797325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9.3838448891964174E-2</v>
      </c>
      <c r="D100" s="122">
        <v>0.11138695599167378</v>
      </c>
      <c r="E100" s="122">
        <v>0.18293482996145377</v>
      </c>
      <c r="F100" s="122">
        <v>0.68532677232554928</v>
      </c>
      <c r="G100" s="122">
        <v>0.85200714394749244</v>
      </c>
      <c r="H100" s="122">
        <v>0.70837307894868196</v>
      </c>
      <c r="I100" s="122">
        <v>0.318343888987005</v>
      </c>
      <c r="J100" s="122">
        <v>1.2654093520525321E-2</v>
      </c>
      <c r="K100" s="122">
        <v>3.7972526095084121E-2</v>
      </c>
      <c r="L100" s="122">
        <v>0.10713108144081296</v>
      </c>
      <c r="M100" s="122">
        <v>4.4745499100265651E-2</v>
      </c>
      <c r="N100" s="122">
        <v>0.2869746927493122</v>
      </c>
      <c r="O100" s="122">
        <v>0.52127542257546866</v>
      </c>
      <c r="P100" s="122">
        <v>0.38677794156599832</v>
      </c>
      <c r="Q100" s="122">
        <v>0.2530867378426912</v>
      </c>
      <c r="R100" s="122">
        <v>1.4247558079839623E-2</v>
      </c>
      <c r="S100" s="122">
        <v>0.36300350997598618</v>
      </c>
      <c r="T100" s="122">
        <v>0.20536866332663387</v>
      </c>
      <c r="U100" s="122">
        <v>0.17423930882288499</v>
      </c>
      <c r="V100" s="122">
        <v>2.3545021840699051E-2</v>
      </c>
      <c r="W100" s="122">
        <v>0.22571241534199979</v>
      </c>
      <c r="X100" s="122">
        <v>0.59000950573489408</v>
      </c>
      <c r="Y100" s="122">
        <v>2.1558027629442518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9.3838448891964174E-2</v>
      </c>
      <c r="D102" s="98">
        <v>0.11138695599167378</v>
      </c>
      <c r="E102" s="98">
        <v>0.18293482996145377</v>
      </c>
      <c r="F102" s="98">
        <v>0.68532677232554928</v>
      </c>
      <c r="G102" s="98">
        <v>0.85200714394749244</v>
      </c>
      <c r="H102" s="98">
        <v>0.70837307894868196</v>
      </c>
      <c r="I102" s="98">
        <v>0.318343888987005</v>
      </c>
      <c r="J102" s="98">
        <v>1.2654093520525321E-2</v>
      </c>
      <c r="K102" s="98">
        <v>3.7972526095084121E-2</v>
      </c>
      <c r="L102" s="98">
        <v>0.10713108144081296</v>
      </c>
      <c r="M102" s="98">
        <v>4.4745499100265651E-2</v>
      </c>
      <c r="N102" s="98">
        <v>0.2869746927493122</v>
      </c>
      <c r="O102" s="98">
        <v>0.52127542257546866</v>
      </c>
      <c r="P102" s="98">
        <v>0.38677794156599832</v>
      </c>
      <c r="Q102" s="98">
        <v>0.2530867378426912</v>
      </c>
      <c r="R102" s="98">
        <v>1.4247558079839623E-2</v>
      </c>
      <c r="S102" s="98">
        <v>0.36300350997598618</v>
      </c>
      <c r="T102" s="98">
        <v>0.20536866332663387</v>
      </c>
      <c r="U102" s="98">
        <v>0.17423930882288499</v>
      </c>
      <c r="V102" s="98">
        <v>2.3545021840699051E-2</v>
      </c>
      <c r="W102" s="98">
        <v>0.22571241534199979</v>
      </c>
      <c r="X102" s="98">
        <v>0.59000950573489408</v>
      </c>
      <c r="Y102" s="98">
        <v>2.1558027629442518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0.97674937962685371</v>
      </c>
      <c r="D124" s="117">
        <f t="shared" si="42"/>
        <v>0.6870108225258269</v>
      </c>
      <c r="E124" s="117">
        <f t="shared" si="42"/>
        <v>0.94050024344888583</v>
      </c>
      <c r="F124" s="117">
        <f t="shared" si="42"/>
        <v>0.85924082559179904</v>
      </c>
      <c r="G124" s="117">
        <f t="shared" si="42"/>
        <v>0.98828425560214295</v>
      </c>
      <c r="H124" s="117">
        <f t="shared" si="42"/>
        <v>1.0399860990841534</v>
      </c>
      <c r="I124" s="117">
        <f t="shared" si="42"/>
        <v>0.47667365388001276</v>
      </c>
      <c r="J124" s="117">
        <f t="shared" si="42"/>
        <v>0.55547107074581836</v>
      </c>
      <c r="K124" s="117">
        <f t="shared" si="42"/>
        <v>1.6200257389656743</v>
      </c>
      <c r="L124" s="117">
        <f t="shared" si="42"/>
        <v>1.4204561103038078</v>
      </c>
      <c r="M124" s="117">
        <f t="shared" si="42"/>
        <v>1.253934294691331</v>
      </c>
      <c r="N124" s="117">
        <f t="shared" si="42"/>
        <v>1.1073294319925098</v>
      </c>
      <c r="O124" s="117">
        <f t="shared" si="42"/>
        <v>1.0652875482564699</v>
      </c>
      <c r="P124" s="117">
        <f t="shared" si="42"/>
        <v>0.96988527101462041</v>
      </c>
      <c r="Q124" s="117">
        <f t="shared" si="42"/>
        <v>0.2518203996261803</v>
      </c>
      <c r="R124" s="117">
        <f t="shared" ref="R124:V124" si="43">R125+R128+R130+R139</f>
        <v>0.56221614054525049</v>
      </c>
      <c r="S124" s="117">
        <f t="shared" si="43"/>
        <v>1.3574375984874849</v>
      </c>
      <c r="T124" s="117">
        <f t="shared" si="43"/>
        <v>1.2605758338108592</v>
      </c>
      <c r="U124" s="117">
        <f t="shared" si="43"/>
        <v>0.85144607491067814</v>
      </c>
      <c r="V124" s="117">
        <f t="shared" si="43"/>
        <v>0.94145462330677532</v>
      </c>
      <c r="W124" s="117">
        <f t="shared" ref="W124:Y124" si="44">W125+W128+W130+W139</f>
        <v>1.0173144721490881</v>
      </c>
      <c r="X124" s="117">
        <f t="shared" si="44"/>
        <v>0.8890799249869531</v>
      </c>
      <c r="Y124" s="117">
        <f t="shared" si="44"/>
        <v>2.1034742512073077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0.97674937962685371</v>
      </c>
      <c r="D139" s="122">
        <v>0.6870108225258269</v>
      </c>
      <c r="E139" s="122">
        <v>0.94050024344888583</v>
      </c>
      <c r="F139" s="122">
        <v>0.85924082559179904</v>
      </c>
      <c r="G139" s="122">
        <v>0.98828425560214295</v>
      </c>
      <c r="H139" s="122">
        <v>1.0399860990841534</v>
      </c>
      <c r="I139" s="122">
        <v>0.47667365388001276</v>
      </c>
      <c r="J139" s="122">
        <v>0.55547107074581836</v>
      </c>
      <c r="K139" s="122">
        <v>1.6200257389656743</v>
      </c>
      <c r="L139" s="122">
        <v>1.4204561103038078</v>
      </c>
      <c r="M139" s="122">
        <v>1.253934294691331</v>
      </c>
      <c r="N139" s="122">
        <v>1.1073294319925098</v>
      </c>
      <c r="O139" s="122">
        <v>1.0652875482564699</v>
      </c>
      <c r="P139" s="122">
        <v>0.96988527101462041</v>
      </c>
      <c r="Q139" s="122">
        <v>0.2518203996261803</v>
      </c>
      <c r="R139" s="122">
        <v>0.56221614054525049</v>
      </c>
      <c r="S139" s="122">
        <v>1.3574375984874849</v>
      </c>
      <c r="T139" s="122">
        <v>1.2605758338108592</v>
      </c>
      <c r="U139" s="122">
        <v>0.85144607491067814</v>
      </c>
      <c r="V139" s="122">
        <v>0.94145462330677532</v>
      </c>
      <c r="W139" s="122">
        <v>1.0173144721490881</v>
      </c>
      <c r="X139" s="122">
        <v>0.8890799249869531</v>
      </c>
      <c r="Y139" s="122">
        <v>2.1034742512073077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0.97674937962685371</v>
      </c>
      <c r="D140" s="98">
        <v>0.6870108225258269</v>
      </c>
      <c r="E140" s="98">
        <v>0.94050024344888583</v>
      </c>
      <c r="F140" s="98">
        <v>0.85924082559179904</v>
      </c>
      <c r="G140" s="98">
        <v>0.98828425560214295</v>
      </c>
      <c r="H140" s="98">
        <v>1.0399860990841534</v>
      </c>
      <c r="I140" s="98">
        <v>0.47667365388001276</v>
      </c>
      <c r="J140" s="98">
        <v>0.55547107074581836</v>
      </c>
      <c r="K140" s="98">
        <v>1.6200257389656743</v>
      </c>
      <c r="L140" s="98">
        <v>1.4204561103038078</v>
      </c>
      <c r="M140" s="98">
        <v>1.253934294691331</v>
      </c>
      <c r="N140" s="98">
        <v>1.1073294319925098</v>
      </c>
      <c r="O140" s="98">
        <v>1.0652875482564699</v>
      </c>
      <c r="P140" s="98">
        <v>0.96988527101462041</v>
      </c>
      <c r="Q140" s="98">
        <v>0.2518203996261803</v>
      </c>
      <c r="R140" s="98">
        <v>0.56221614054525049</v>
      </c>
      <c r="S140" s="98">
        <v>1.3574375984874849</v>
      </c>
      <c r="T140" s="98">
        <v>1.2605758338108592</v>
      </c>
      <c r="U140" s="98">
        <v>0.85144607491067814</v>
      </c>
      <c r="V140" s="98">
        <v>0.94145462330677532</v>
      </c>
      <c r="W140" s="98">
        <v>1.0173144721490881</v>
      </c>
      <c r="X140" s="98">
        <v>0.8890799249869531</v>
      </c>
      <c r="Y140" s="98">
        <v>2.1034742512073077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2.062146564187314E-3</v>
      </c>
      <c r="S143" s="117">
        <f t="shared" si="50"/>
        <v>2.8172066823446292E-3</v>
      </c>
      <c r="T143" s="117">
        <f t="shared" si="50"/>
        <v>5.4336275388289865E-3</v>
      </c>
      <c r="U143" s="117">
        <f t="shared" si="50"/>
        <v>3.0853685383291549E-3</v>
      </c>
      <c r="V143" s="117">
        <f t="shared" si="50"/>
        <v>5.8024174048216526E-3</v>
      </c>
      <c r="W143" s="117">
        <f t="shared" ref="W143:Y143" si="51">W144+W146+W148+W157</f>
        <v>2.6099455094371971E-3</v>
      </c>
      <c r="X143" s="117">
        <f t="shared" si="51"/>
        <v>2.3168768461839665E-3</v>
      </c>
      <c r="Y143" s="117">
        <f t="shared" si="51"/>
        <v>1.9927205456491269E-3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4.7936206306134542E-4</v>
      </c>
      <c r="T148" s="122">
        <v>1.3047121048144939E-3</v>
      </c>
      <c r="U148" s="122">
        <v>4.0733881578721408E-4</v>
      </c>
      <c r="V148" s="122">
        <v>4.3553742642701485E-4</v>
      </c>
      <c r="W148" s="122">
        <v>4.0869914826240571E-4</v>
      </c>
      <c r="X148" s="122">
        <v>3.6535698157020489E-4</v>
      </c>
      <c r="Y148" s="122">
        <v>4.5364667103313941E-4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4.7936206306134542E-4</v>
      </c>
      <c r="T149" s="98">
        <v>1.3047121048144939E-3</v>
      </c>
      <c r="U149" s="98">
        <v>4.0733881578721408E-4</v>
      </c>
      <c r="V149" s="98">
        <v>4.3553742642701485E-4</v>
      </c>
      <c r="W149" s="98">
        <v>4.0869914826240571E-4</v>
      </c>
      <c r="X149" s="98">
        <v>3.6535698157020489E-4</v>
      </c>
      <c r="Y149" s="98">
        <v>4.5364667103313941E-4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2.062146564187314E-3</v>
      </c>
      <c r="S157" s="122">
        <v>2.3378446192832839E-3</v>
      </c>
      <c r="T157" s="122">
        <v>4.1289154340144922E-3</v>
      </c>
      <c r="U157" s="122">
        <v>2.6780297225419409E-3</v>
      </c>
      <c r="V157" s="122">
        <v>5.3668799783946376E-3</v>
      </c>
      <c r="W157" s="122">
        <v>2.2012463611747915E-3</v>
      </c>
      <c r="X157" s="122">
        <v>1.9515198646137617E-3</v>
      </c>
      <c r="Y157" s="122">
        <v>1.5390738746159875E-3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2.062146564187314E-3</v>
      </c>
      <c r="S158" s="98">
        <v>2.3378446192832839E-3</v>
      </c>
      <c r="T158" s="98">
        <v>4.1289154340144922E-3</v>
      </c>
      <c r="U158" s="98">
        <v>2.6780297225419409E-3</v>
      </c>
      <c r="V158" s="98">
        <v>5.3668799783946376E-3</v>
      </c>
      <c r="W158" s="98">
        <v>2.2012463611747915E-3</v>
      </c>
      <c r="X158" s="98">
        <v>1.9515198646137617E-3</v>
      </c>
      <c r="Y158" s="98">
        <v>1.5390738746159875E-3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3.4562964601091774E-4</v>
      </c>
      <c r="D161" s="117">
        <f t="shared" si="54"/>
        <v>5.6067259727352568E-4</v>
      </c>
      <c r="E161" s="117">
        <f t="shared" si="54"/>
        <v>9.7826112278852307E-4</v>
      </c>
      <c r="F161" s="117">
        <f t="shared" si="54"/>
        <v>1.6864393043999981E-3</v>
      </c>
      <c r="G161" s="117">
        <f t="shared" si="54"/>
        <v>3.2205557500952276E-3</v>
      </c>
      <c r="H161" s="117">
        <f t="shared" si="54"/>
        <v>4.9670214262103954E-3</v>
      </c>
      <c r="I161" s="117">
        <f t="shared" si="54"/>
        <v>2.3159939013604855E-3</v>
      </c>
      <c r="J161" s="117">
        <f t="shared" si="54"/>
        <v>1.0908701310797691E-3</v>
      </c>
      <c r="K161" s="117">
        <f t="shared" si="54"/>
        <v>1.6244930949768607E-3</v>
      </c>
      <c r="L161" s="117">
        <f t="shared" si="54"/>
        <v>1.4181244958501696E-2</v>
      </c>
      <c r="M161" s="117">
        <f t="shared" si="54"/>
        <v>1.2466659754457841E-2</v>
      </c>
      <c r="N161" s="117">
        <f t="shared" si="54"/>
        <v>3.7473650577316643E-2</v>
      </c>
      <c r="O161" s="117">
        <f t="shared" si="54"/>
        <v>2.3309331882700998E-2</v>
      </c>
      <c r="P161" s="117">
        <f t="shared" si="54"/>
        <v>3.9578129349918814E-3</v>
      </c>
      <c r="Q161" s="117">
        <f t="shared" si="54"/>
        <v>1.6281491355140966E-3</v>
      </c>
      <c r="R161" s="117">
        <f t="shared" ref="R161:V161" si="55">R162+R164+R166+R175</f>
        <v>2.4370823031304623E-3</v>
      </c>
      <c r="S161" s="117">
        <f t="shared" si="55"/>
        <v>4.3049259855249006E-3</v>
      </c>
      <c r="T161" s="117">
        <f t="shared" si="55"/>
        <v>1.2379267486686874E-2</v>
      </c>
      <c r="U161" s="117">
        <f t="shared" si="55"/>
        <v>8.1570527118448363E-3</v>
      </c>
      <c r="V161" s="117">
        <f t="shared" si="55"/>
        <v>9.5273328825228008E-3</v>
      </c>
      <c r="W161" s="117">
        <f t="shared" ref="W161:Y161" si="56">W162+W164+W166+W175</f>
        <v>6.5745041642127269E-3</v>
      </c>
      <c r="X161" s="117">
        <f t="shared" si="56"/>
        <v>2.3168768461839665E-3</v>
      </c>
      <c r="Y161" s="117">
        <f t="shared" si="56"/>
        <v>1.2807971502818183E-2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5.7867313320377834E-4</v>
      </c>
      <c r="H166" s="122">
        <v>6.1273850805285634E-4</v>
      </c>
      <c r="I166" s="122">
        <v>0</v>
      </c>
      <c r="J166" s="122">
        <v>0</v>
      </c>
      <c r="K166" s="122">
        <v>0</v>
      </c>
      <c r="L166" s="122">
        <v>1.9376927938373572E-3</v>
      </c>
      <c r="M166" s="122">
        <v>5.9107705486126751E-4</v>
      </c>
      <c r="N166" s="122">
        <v>5.2317022103924287E-3</v>
      </c>
      <c r="O166" s="122">
        <v>3.2843456613144491E-3</v>
      </c>
      <c r="P166" s="122">
        <v>5.6502397388663258E-4</v>
      </c>
      <c r="Q166" s="122">
        <v>0</v>
      </c>
      <c r="R166" s="122">
        <v>0</v>
      </c>
      <c r="S166" s="122">
        <v>4.7936206306134542E-4</v>
      </c>
      <c r="T166" s="122">
        <v>3.0443282445671532E-3</v>
      </c>
      <c r="U166" s="122">
        <v>1.6293552631488563E-3</v>
      </c>
      <c r="V166" s="122">
        <v>8.710748528540297E-4</v>
      </c>
      <c r="W166" s="122">
        <v>8.1739829652481143E-4</v>
      </c>
      <c r="X166" s="122">
        <v>3.6535698157020489E-4</v>
      </c>
      <c r="Y166" s="122">
        <v>1.8145866841325577E-3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5.7867313320377834E-4</v>
      </c>
      <c r="H167" s="98">
        <v>6.1273850805285634E-4</v>
      </c>
      <c r="I167" s="98">
        <v>0</v>
      </c>
      <c r="J167" s="98">
        <v>0</v>
      </c>
      <c r="K167" s="98">
        <v>0</v>
      </c>
      <c r="L167" s="98">
        <v>1.9376927938373572E-3</v>
      </c>
      <c r="M167" s="98">
        <v>5.9107705486126751E-4</v>
      </c>
      <c r="N167" s="98">
        <v>5.2317022103924287E-3</v>
      </c>
      <c r="O167" s="98">
        <v>3.2843456613144491E-3</v>
      </c>
      <c r="P167" s="98">
        <v>5.6502397388663258E-4</v>
      </c>
      <c r="Q167" s="98">
        <v>0</v>
      </c>
      <c r="R167" s="98">
        <v>0</v>
      </c>
      <c r="S167" s="98">
        <v>4.7936206306134542E-4</v>
      </c>
      <c r="T167" s="98">
        <v>3.0443282445671532E-3</v>
      </c>
      <c r="U167" s="98">
        <v>1.6293552631488563E-3</v>
      </c>
      <c r="V167" s="98">
        <v>8.710748528540297E-4</v>
      </c>
      <c r="W167" s="98">
        <v>8.1739829652481143E-4</v>
      </c>
      <c r="X167" s="98">
        <v>3.6535698157020489E-4</v>
      </c>
      <c r="Y167" s="98">
        <v>1.8145866841325577E-3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3.4562964601091774E-4</v>
      </c>
      <c r="D175" s="122">
        <v>5.6067259727352568E-4</v>
      </c>
      <c r="E175" s="122">
        <v>9.7826112278852307E-4</v>
      </c>
      <c r="F175" s="122">
        <v>1.6864393043999981E-3</v>
      </c>
      <c r="G175" s="122">
        <v>2.6418826168914493E-3</v>
      </c>
      <c r="H175" s="122">
        <v>4.3542829181575388E-3</v>
      </c>
      <c r="I175" s="122">
        <v>2.3159939013604855E-3</v>
      </c>
      <c r="J175" s="122">
        <v>1.0908701310797691E-3</v>
      </c>
      <c r="K175" s="122">
        <v>1.6244930949768607E-3</v>
      </c>
      <c r="L175" s="122">
        <v>1.2243552164664339E-2</v>
      </c>
      <c r="M175" s="122">
        <v>1.1875582699596574E-2</v>
      </c>
      <c r="N175" s="122">
        <v>3.2241948366924213E-2</v>
      </c>
      <c r="O175" s="122">
        <v>2.002498622138655E-2</v>
      </c>
      <c r="P175" s="122">
        <v>3.3927889611052487E-3</v>
      </c>
      <c r="Q175" s="122">
        <v>1.6281491355140966E-3</v>
      </c>
      <c r="R175" s="122">
        <v>2.4370823031304623E-3</v>
      </c>
      <c r="S175" s="122">
        <v>3.8255639224635549E-3</v>
      </c>
      <c r="T175" s="122">
        <v>9.3349392421197205E-3</v>
      </c>
      <c r="U175" s="122">
        <v>6.5276974486959804E-3</v>
      </c>
      <c r="V175" s="122">
        <v>8.6562580296687709E-3</v>
      </c>
      <c r="W175" s="122">
        <v>5.7571058676879156E-3</v>
      </c>
      <c r="X175" s="122">
        <v>1.9515198646137617E-3</v>
      </c>
      <c r="Y175" s="122">
        <v>1.0993384818685625E-2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3.4562964601091774E-4</v>
      </c>
      <c r="D176" s="98">
        <v>5.6067259727352568E-4</v>
      </c>
      <c r="E176" s="98">
        <v>9.7826112278852307E-4</v>
      </c>
      <c r="F176" s="98">
        <v>1.6864393043999981E-3</v>
      </c>
      <c r="G176" s="98">
        <v>2.6418826168914493E-3</v>
      </c>
      <c r="H176" s="98">
        <v>4.3542829181575388E-3</v>
      </c>
      <c r="I176" s="98">
        <v>2.3159939013604855E-3</v>
      </c>
      <c r="J176" s="98">
        <v>1.0908701310797691E-3</v>
      </c>
      <c r="K176" s="98">
        <v>1.6244930949768607E-3</v>
      </c>
      <c r="L176" s="98">
        <v>1.2243552164664339E-2</v>
      </c>
      <c r="M176" s="98">
        <v>1.1875582699596574E-2</v>
      </c>
      <c r="N176" s="98">
        <v>3.2241948366924213E-2</v>
      </c>
      <c r="O176" s="98">
        <v>2.002498622138655E-2</v>
      </c>
      <c r="P176" s="98">
        <v>3.3927889611052487E-3</v>
      </c>
      <c r="Q176" s="98">
        <v>1.6281491355140966E-3</v>
      </c>
      <c r="R176" s="98">
        <v>2.4370823031304623E-3</v>
      </c>
      <c r="S176" s="98">
        <v>3.8255639224635549E-3</v>
      </c>
      <c r="T176" s="98">
        <v>9.3349392421197205E-3</v>
      </c>
      <c r="U176" s="98">
        <v>6.5276974486959804E-3</v>
      </c>
      <c r="V176" s="98">
        <v>8.6562580296687709E-3</v>
      </c>
      <c r="W176" s="98">
        <v>5.7571058676879156E-3</v>
      </c>
      <c r="X176" s="98">
        <v>1.9515198646137617E-3</v>
      </c>
      <c r="Y176" s="98">
        <v>1.0993384818685625E-2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22165.055149065134</v>
      </c>
      <c r="D3" s="117">
        <f t="shared" si="0"/>
        <v>15352.291450729026</v>
      </c>
      <c r="E3" s="117">
        <f t="shared" si="0"/>
        <v>15112.388721719644</v>
      </c>
      <c r="F3" s="117">
        <f t="shared" si="0"/>
        <v>15343.21833565618</v>
      </c>
      <c r="G3" s="117">
        <f t="shared" si="0"/>
        <v>17976.494556019257</v>
      </c>
      <c r="H3" s="117">
        <f t="shared" si="0"/>
        <v>16185.33005233682</v>
      </c>
      <c r="I3" s="117">
        <f t="shared" si="0"/>
        <v>16127.979045757851</v>
      </c>
      <c r="J3" s="117">
        <f t="shared" si="0"/>
        <v>16264.458784078915</v>
      </c>
      <c r="K3" s="117">
        <f t="shared" si="0"/>
        <v>15901.951290261584</v>
      </c>
      <c r="L3" s="117">
        <f t="shared" si="0"/>
        <v>20531.926240984078</v>
      </c>
      <c r="M3" s="117">
        <f t="shared" si="0"/>
        <v>18889.6165144406</v>
      </c>
      <c r="N3" s="117">
        <f t="shared" si="0"/>
        <v>12721.366528140174</v>
      </c>
      <c r="O3" s="117">
        <f t="shared" si="0"/>
        <v>0</v>
      </c>
      <c r="P3" s="117">
        <f t="shared" si="0"/>
        <v>0</v>
      </c>
      <c r="Q3" s="117">
        <f t="shared" si="0"/>
        <v>12572.919566279606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5437.2147591770863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18787.82491161763</v>
      </c>
      <c r="D4" s="122">
        <f t="shared" si="3"/>
        <v>12420.997656033222</v>
      </c>
      <c r="E4" s="122">
        <f t="shared" si="3"/>
        <v>12100.057941666082</v>
      </c>
      <c r="F4" s="122">
        <f t="shared" si="3"/>
        <v>12378.657901951485</v>
      </c>
      <c r="G4" s="122">
        <f t="shared" si="3"/>
        <v>14862.034724562725</v>
      </c>
      <c r="H4" s="122">
        <f t="shared" si="3"/>
        <v>12914.451840795144</v>
      </c>
      <c r="I4" s="122">
        <f t="shared" si="3"/>
        <v>12944.430513061609</v>
      </c>
      <c r="J4" s="122">
        <f t="shared" si="3"/>
        <v>12580.181403375671</v>
      </c>
      <c r="K4" s="122">
        <f t="shared" si="3"/>
        <v>12609.436759563319</v>
      </c>
      <c r="L4" s="122">
        <f t="shared" si="3"/>
        <v>16585.058079450751</v>
      </c>
      <c r="M4" s="122">
        <f t="shared" si="3"/>
        <v>15655.076960618584</v>
      </c>
      <c r="N4" s="122">
        <f t="shared" si="3"/>
        <v>9579.3053850936103</v>
      </c>
      <c r="O4" s="122">
        <f t="shared" si="3"/>
        <v>0</v>
      </c>
      <c r="P4" s="122">
        <f t="shared" si="3"/>
        <v>0</v>
      </c>
      <c r="Q4" s="122">
        <f t="shared" si="3"/>
        <v>9341.1076410502537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2669.4750184159557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18681.857272953523</v>
      </c>
      <c r="D5" s="98">
        <v>12352.669665617299</v>
      </c>
      <c r="E5" s="98">
        <v>12034.236653716311</v>
      </c>
      <c r="F5" s="98">
        <v>12312.606888935534</v>
      </c>
      <c r="G5" s="98">
        <v>14783.241907297399</v>
      </c>
      <c r="H5" s="98">
        <v>12846.753063104992</v>
      </c>
      <c r="I5" s="98">
        <v>12877.46386996108</v>
      </c>
      <c r="J5" s="98">
        <v>12515.07161593891</v>
      </c>
      <c r="K5" s="98">
        <v>12544.006889679518</v>
      </c>
      <c r="L5" s="98">
        <v>16501.915333281846</v>
      </c>
      <c r="M5" s="98">
        <v>15575.653707266585</v>
      </c>
      <c r="N5" s="98">
        <v>9530.7035902828702</v>
      </c>
      <c r="O5" s="98">
        <v>0</v>
      </c>
      <c r="P5" s="98">
        <v>0</v>
      </c>
      <c r="Q5" s="98">
        <v>9294.0182904871763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2654.163419357375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105.9676386641088</v>
      </c>
      <c r="D6" s="98">
        <v>68.327990415922713</v>
      </c>
      <c r="E6" s="98">
        <v>65.821287949772028</v>
      </c>
      <c r="F6" s="98">
        <v>66.051013015951384</v>
      </c>
      <c r="G6" s="98">
        <v>78.792817265327301</v>
      </c>
      <c r="H6" s="98">
        <v>67.698777690151104</v>
      </c>
      <c r="I6" s="98">
        <v>66.966643100528074</v>
      </c>
      <c r="J6" s="98">
        <v>65.109787436760669</v>
      </c>
      <c r="K6" s="98">
        <v>65.429869883801089</v>
      </c>
      <c r="L6" s="98">
        <v>83.142746168906186</v>
      </c>
      <c r="M6" s="98">
        <v>79.423253351998426</v>
      </c>
      <c r="N6" s="98">
        <v>48.60179481073942</v>
      </c>
      <c r="O6" s="98">
        <v>0</v>
      </c>
      <c r="P6" s="98">
        <v>0</v>
      </c>
      <c r="Q6" s="98">
        <v>47.089350563077865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15.311599058580573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0.17098691701925053</v>
      </c>
      <c r="G7" s="122">
        <f t="shared" si="6"/>
        <v>0.14073021474552444</v>
      </c>
      <c r="H7" s="122">
        <f t="shared" si="6"/>
        <v>0.39563146792406673</v>
      </c>
      <c r="I7" s="122">
        <f t="shared" si="6"/>
        <v>0.59173391675107601</v>
      </c>
      <c r="J7" s="122">
        <f t="shared" si="6"/>
        <v>0.77346968577731523</v>
      </c>
      <c r="K7" s="122">
        <f t="shared" si="6"/>
        <v>0.72068932916677997</v>
      </c>
      <c r="L7" s="122">
        <f t="shared" si="6"/>
        <v>2.6138470937866773</v>
      </c>
      <c r="M7" s="122">
        <f t="shared" si="6"/>
        <v>1.333413092043175</v>
      </c>
      <c r="N7" s="122">
        <f t="shared" si="6"/>
        <v>1.1456754236386395</v>
      </c>
      <c r="O7" s="122">
        <f t="shared" si="6"/>
        <v>0</v>
      </c>
      <c r="P7" s="122">
        <f t="shared" si="6"/>
        <v>0</v>
      </c>
      <c r="Q7" s="122">
        <f t="shared" si="6"/>
        <v>0.75352051612711624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0.17098691701925053</v>
      </c>
      <c r="G8" s="98">
        <f>IF(RES_hhdet_in_fec!G8=0,0,RES_hhdet_in_fec!G8*1000*11630/RES_hhdet_in_new!G5)</f>
        <v>0.14073021474552444</v>
      </c>
      <c r="H8" s="98">
        <f>IF(RES_hhdet_in_fec!H8=0,0,RES_hhdet_in_fec!H8*1000*11630/RES_hhdet_in_new!H5)</f>
        <v>0.39563146792406673</v>
      </c>
      <c r="I8" s="98">
        <f>IF(RES_hhdet_in_fec!I8=0,0,RES_hhdet_in_fec!I8*1000*11630/RES_hhdet_in_new!I5)</f>
        <v>0.59173391675107601</v>
      </c>
      <c r="J8" s="98">
        <f>IF(RES_hhdet_in_fec!J8=0,0,RES_hhdet_in_fec!J8*1000*11630/RES_hhdet_in_new!J5)</f>
        <v>0.77346968577731523</v>
      </c>
      <c r="K8" s="98">
        <f>IF(RES_hhdet_in_fec!K8=0,0,RES_hhdet_in_fec!K8*1000*11630/RES_hhdet_in_new!K5)</f>
        <v>0.72068932916677997</v>
      </c>
      <c r="L8" s="98">
        <f>IF(RES_hhdet_in_fec!L8=0,0,RES_hhdet_in_fec!L8*1000*11630/RES_hhdet_in_new!L5)</f>
        <v>2.6138470937866773</v>
      </c>
      <c r="M8" s="98">
        <f>IF(RES_hhdet_in_fec!M8=0,0,RES_hhdet_in_fec!M8*1000*11630/RES_hhdet_in_new!M5)</f>
        <v>1.333413092043175</v>
      </c>
      <c r="N8" s="98">
        <f>IF(RES_hhdet_in_fec!N8=0,0,RES_hhdet_in_fec!N8*1000*11630/RES_hhdet_in_new!N5)</f>
        <v>1.1456754236386395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0.75352051612711624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2678.2851438345006</v>
      </c>
      <c r="D9" s="122">
        <v>2176.1413570632099</v>
      </c>
      <c r="E9" s="122">
        <v>2199.046061485009</v>
      </c>
      <c r="F9" s="122">
        <v>2106.5454404037509</v>
      </c>
      <c r="G9" s="122">
        <v>2237.6286850903498</v>
      </c>
      <c r="H9" s="122">
        <v>2368.145833491159</v>
      </c>
      <c r="I9" s="122">
        <v>2415.8508114841247</v>
      </c>
      <c r="J9" s="122">
        <v>2779.8648672230665</v>
      </c>
      <c r="K9" s="122">
        <v>2447.2008572791565</v>
      </c>
      <c r="L9" s="122">
        <v>3039.7434845100129</v>
      </c>
      <c r="M9" s="122">
        <v>2394.4404241580201</v>
      </c>
      <c r="N9" s="122">
        <v>2291.9028629060158</v>
      </c>
      <c r="O9" s="122">
        <v>0</v>
      </c>
      <c r="P9" s="122">
        <v>0</v>
      </c>
      <c r="Q9" s="122">
        <v>2502.9447884118172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1866.6542792056619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3327.0769170725926</v>
      </c>
      <c r="D10" s="98">
        <v>2222.8710464234628</v>
      </c>
      <c r="E10" s="98">
        <v>2074.4036082720127</v>
      </c>
      <c r="F10" s="98">
        <v>2178.5372102762212</v>
      </c>
      <c r="G10" s="98">
        <v>2612.6551157833201</v>
      </c>
      <c r="H10" s="98">
        <v>2334.6464449134514</v>
      </c>
      <c r="I10" s="98">
        <v>2446.1455160099122</v>
      </c>
      <c r="J10" s="98">
        <v>2498.1671065496244</v>
      </c>
      <c r="K10" s="98">
        <v>2411.9527667891425</v>
      </c>
      <c r="L10" s="98">
        <v>3383.187190750361</v>
      </c>
      <c r="M10" s="98">
        <v>2700.6897922315334</v>
      </c>
      <c r="N10" s="98">
        <v>2193.2790925643449</v>
      </c>
      <c r="O10" s="98">
        <v>0</v>
      </c>
      <c r="P10" s="98">
        <v>0</v>
      </c>
      <c r="Q10" s="98">
        <v>2485.3238606767973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1862.6535557396239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2248.6381777027655</v>
      </c>
      <c r="D11" s="98">
        <v>2252.0242352270652</v>
      </c>
      <c r="E11" s="98">
        <v>2376.9196410463869</v>
      </c>
      <c r="F11" s="98">
        <v>2360.9868898747218</v>
      </c>
      <c r="G11" s="98">
        <v>2547.4253090499133</v>
      </c>
      <c r="H11" s="98">
        <v>2697.3873395529854</v>
      </c>
      <c r="I11" s="98">
        <v>2535.3603361591486</v>
      </c>
      <c r="J11" s="98">
        <v>2769.3903746604819</v>
      </c>
      <c r="K11" s="98">
        <v>2689.8307886083257</v>
      </c>
      <c r="L11" s="98">
        <v>2132.5198030434021</v>
      </c>
      <c r="M11" s="98">
        <v>2602.0296480950319</v>
      </c>
      <c r="N11" s="98">
        <v>2558.990339844861</v>
      </c>
      <c r="O11" s="98">
        <v>0</v>
      </c>
      <c r="P11" s="98">
        <v>0</v>
      </c>
      <c r="Q11" s="98">
        <v>1942.7279276158488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1997.0358823434553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2063.543099782175</v>
      </c>
      <c r="D15" s="101">
        <v>2129.2438896124222</v>
      </c>
      <c r="E15" s="101">
        <v>2299.269441313043</v>
      </c>
      <c r="F15" s="101">
        <v>2034.9201464310779</v>
      </c>
      <c r="G15" s="101">
        <v>2097.6265840252022</v>
      </c>
      <c r="H15" s="101">
        <v>2366.8629717860481</v>
      </c>
      <c r="I15" s="101">
        <v>2376.7254373687001</v>
      </c>
      <c r="J15" s="101">
        <v>3250.3992135444837</v>
      </c>
      <c r="K15" s="101">
        <v>2837.8206677632861</v>
      </c>
      <c r="L15" s="101">
        <v>2704.5445583887404</v>
      </c>
      <c r="M15" s="101">
        <v>2258.6388400111296</v>
      </c>
      <c r="N15" s="101">
        <v>2308.5571361962861</v>
      </c>
      <c r="O15" s="101">
        <v>0</v>
      </c>
      <c r="P15" s="101">
        <v>0</v>
      </c>
      <c r="Q15" s="101">
        <v>2511.027018426948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1858.2091688533103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698.94509361300288</v>
      </c>
      <c r="D19" s="122">
        <v>755.15243763259468</v>
      </c>
      <c r="E19" s="122">
        <v>813.28471856855276</v>
      </c>
      <c r="F19" s="122">
        <v>857.84400638392572</v>
      </c>
      <c r="G19" s="122">
        <v>876.69041615143681</v>
      </c>
      <c r="H19" s="122">
        <v>902.33674658259361</v>
      </c>
      <c r="I19" s="122">
        <v>767.10598729536582</v>
      </c>
      <c r="J19" s="122">
        <v>903.63904379440044</v>
      </c>
      <c r="K19" s="122">
        <v>844.59298408994175</v>
      </c>
      <c r="L19" s="122">
        <v>904.51082992952558</v>
      </c>
      <c r="M19" s="122">
        <v>838.7657165719537</v>
      </c>
      <c r="N19" s="122">
        <v>849.01260471690853</v>
      </c>
      <c r="O19" s="122">
        <v>0</v>
      </c>
      <c r="P19" s="122">
        <v>0</v>
      </c>
      <c r="Q19" s="122">
        <v>728.11361630140743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901.08546155546901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953.25292606420737</v>
      </c>
      <c r="K20" s="98">
        <v>987.81865851854366</v>
      </c>
      <c r="L20" s="98">
        <v>1636.5422509535254</v>
      </c>
      <c r="M20" s="98">
        <v>1456.3942225934263</v>
      </c>
      <c r="N20" s="98">
        <v>956.63221242686643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760.76255945350795</v>
      </c>
      <c r="D21" s="98">
        <v>822.7278823641567</v>
      </c>
      <c r="E21" s="98">
        <v>861.29699136161548</v>
      </c>
      <c r="F21" s="98">
        <v>928.0019063655559</v>
      </c>
      <c r="G21" s="98">
        <v>969.17100167702984</v>
      </c>
      <c r="H21" s="98">
        <v>1008.8606496134278</v>
      </c>
      <c r="I21" s="98">
        <v>926.85728175594511</v>
      </c>
      <c r="J21" s="98">
        <v>960.44209462913273</v>
      </c>
      <c r="K21" s="98">
        <v>893.91458387087323</v>
      </c>
      <c r="L21" s="98">
        <v>898.30605187711569</v>
      </c>
      <c r="M21" s="98">
        <v>933.54453591525885</v>
      </c>
      <c r="N21" s="98">
        <v>939.96670570103788</v>
      </c>
      <c r="O21" s="98">
        <v>0</v>
      </c>
      <c r="P21" s="98">
        <v>0</v>
      </c>
      <c r="Q21" s="98">
        <v>796.37902580368996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967.89794142328071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591.10795875789961</v>
      </c>
      <c r="D22" s="33">
        <v>667.13400121753466</v>
      </c>
      <c r="E22" s="33">
        <v>729.70779926211037</v>
      </c>
      <c r="F22" s="33">
        <v>692.01624279098121</v>
      </c>
      <c r="G22" s="33">
        <v>694.02215217939806</v>
      </c>
      <c r="H22" s="33">
        <v>763.03625800381053</v>
      </c>
      <c r="I22" s="33">
        <v>686.88455804243426</v>
      </c>
      <c r="J22" s="33">
        <v>883.05764180784388</v>
      </c>
      <c r="K22" s="33">
        <v>788.79144217840621</v>
      </c>
      <c r="L22" s="33">
        <v>935.98107074675522</v>
      </c>
      <c r="M22" s="33">
        <v>700.37611088840845</v>
      </c>
      <c r="N22" s="33">
        <v>696.23318142466314</v>
      </c>
      <c r="O22" s="33">
        <v>0</v>
      </c>
      <c r="P22" s="33">
        <v>0</v>
      </c>
      <c r="Q22" s="33">
        <v>692.96706883488559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574.44667109061265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17521.379372081607</v>
      </c>
      <c r="D24" s="117">
        <f t="shared" si="7"/>
        <v>16527.231307912793</v>
      </c>
      <c r="E24" s="117">
        <f t="shared" si="7"/>
        <v>17748.966311631244</v>
      </c>
      <c r="F24" s="117">
        <f t="shared" si="7"/>
        <v>17512.575291890658</v>
      </c>
      <c r="G24" s="117">
        <f t="shared" si="7"/>
        <v>19158.886345181141</v>
      </c>
      <c r="H24" s="117">
        <f t="shared" si="7"/>
        <v>19938.44121768685</v>
      </c>
      <c r="I24" s="117">
        <f t="shared" si="7"/>
        <v>17707.822168440231</v>
      </c>
      <c r="J24" s="117">
        <f t="shared" si="7"/>
        <v>19373.012896191154</v>
      </c>
      <c r="K24" s="117">
        <f t="shared" si="7"/>
        <v>0</v>
      </c>
      <c r="L24" s="117">
        <f t="shared" si="7"/>
        <v>16319.977969748643</v>
      </c>
      <c r="M24" s="117">
        <f t="shared" si="7"/>
        <v>15891.439514400459</v>
      </c>
      <c r="N24" s="117">
        <f t="shared" si="7"/>
        <v>15443.133744565279</v>
      </c>
      <c r="O24" s="117">
        <f t="shared" si="7"/>
        <v>15058.498588055621</v>
      </c>
      <c r="P24" s="117">
        <f t="shared" si="7"/>
        <v>14913.477944970713</v>
      </c>
      <c r="Q24" s="117">
        <f t="shared" si="7"/>
        <v>12025.636843414242</v>
      </c>
      <c r="R24" s="117">
        <f t="shared" ref="R24:V24" si="8">R25+R28+R30+R39</f>
        <v>12071.100707872114</v>
      </c>
      <c r="S24" s="117">
        <f t="shared" si="8"/>
        <v>11751.771056212005</v>
      </c>
      <c r="T24" s="117">
        <f t="shared" si="8"/>
        <v>10824.656692746687</v>
      </c>
      <c r="U24" s="117">
        <f t="shared" si="8"/>
        <v>9781.9210019909333</v>
      </c>
      <c r="V24" s="117">
        <f t="shared" si="8"/>
        <v>10042.191043654217</v>
      </c>
      <c r="W24" s="117">
        <f t="shared" ref="W24:Y24" si="9">W25+W28+W30+W39</f>
        <v>8709.8430200082003</v>
      </c>
      <c r="X24" s="117">
        <f t="shared" si="9"/>
        <v>6832.9414261935817</v>
      </c>
      <c r="Y24" s="117">
        <f t="shared" si="9"/>
        <v>6601.6620886080036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14746.81205726273</v>
      </c>
      <c r="D25" s="122">
        <f t="shared" si="10"/>
        <v>13641.265236728437</v>
      </c>
      <c r="E25" s="122">
        <f t="shared" si="10"/>
        <v>14634.660231539357</v>
      </c>
      <c r="F25" s="122">
        <f t="shared" si="10"/>
        <v>14608.584901680379</v>
      </c>
      <c r="G25" s="122">
        <f t="shared" si="10"/>
        <v>16166.165876957544</v>
      </c>
      <c r="H25" s="122">
        <f t="shared" si="10"/>
        <v>16658.929853527286</v>
      </c>
      <c r="I25" s="122">
        <f t="shared" si="10"/>
        <v>14564.221265124594</v>
      </c>
      <c r="J25" s="122">
        <f t="shared" si="10"/>
        <v>15216.340704992441</v>
      </c>
      <c r="K25" s="122">
        <f t="shared" si="10"/>
        <v>0</v>
      </c>
      <c r="L25" s="122">
        <f t="shared" si="10"/>
        <v>12740.778536511647</v>
      </c>
      <c r="M25" s="122">
        <f t="shared" si="10"/>
        <v>12793.624304017789</v>
      </c>
      <c r="N25" s="122">
        <f t="shared" si="10"/>
        <v>12276.194189409503</v>
      </c>
      <c r="O25" s="122">
        <f t="shared" si="10"/>
        <v>11703.365116494972</v>
      </c>
      <c r="P25" s="122">
        <f t="shared" si="10"/>
        <v>11979.883225446167</v>
      </c>
      <c r="Q25" s="122">
        <f t="shared" si="10"/>
        <v>8785.3208822610541</v>
      </c>
      <c r="R25" s="122">
        <f t="shared" ref="R25:V25" si="11">SUM(R26:R27)</f>
        <v>8610.5582135086679</v>
      </c>
      <c r="S25" s="122">
        <f t="shared" si="11"/>
        <v>9098.6931816361775</v>
      </c>
      <c r="T25" s="122">
        <f t="shared" si="11"/>
        <v>8031.2405572180423</v>
      </c>
      <c r="U25" s="122">
        <f t="shared" si="11"/>
        <v>7246.4679196548368</v>
      </c>
      <c r="V25" s="122">
        <f t="shared" si="11"/>
        <v>7053.9354029817878</v>
      </c>
      <c r="W25" s="122">
        <f t="shared" ref="W25:Y25" si="12">SUM(W26:W27)</f>
        <v>5694.5474559560098</v>
      </c>
      <c r="X25" s="122">
        <f t="shared" si="12"/>
        <v>4169.4815891826784</v>
      </c>
      <c r="Y25" s="122">
        <f t="shared" si="12"/>
        <v>3834.9367526623259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14569.132642963421</v>
      </c>
      <c r="D26" s="98">
        <v>13480.601580901501</v>
      </c>
      <c r="E26" s="98">
        <v>14463.825504404862</v>
      </c>
      <c r="F26" s="98">
        <v>14440.972215265832</v>
      </c>
      <c r="G26" s="98">
        <v>15981.496159333614</v>
      </c>
      <c r="H26" s="98">
        <v>16470.365846573281</v>
      </c>
      <c r="I26" s="98">
        <v>14401.151090432026</v>
      </c>
      <c r="J26" s="98">
        <v>15045.415954862392</v>
      </c>
      <c r="K26" s="98">
        <v>0</v>
      </c>
      <c r="L26" s="98">
        <v>12600.938449628706</v>
      </c>
      <c r="M26" s="98">
        <v>12649.386777428052</v>
      </c>
      <c r="N26" s="98">
        <v>12133.918313441647</v>
      </c>
      <c r="O26" s="98">
        <v>11562.486669849561</v>
      </c>
      <c r="P26" s="98">
        <v>11829.707418291153</v>
      </c>
      <c r="Q26" s="98">
        <v>8671.9390104140148</v>
      </c>
      <c r="R26" s="98">
        <v>8498.9876578057138</v>
      </c>
      <c r="S26" s="98">
        <v>8981.4843058626211</v>
      </c>
      <c r="T26" s="98">
        <v>7928.1308796252879</v>
      </c>
      <c r="U26" s="98">
        <v>7153.5295210026679</v>
      </c>
      <c r="V26" s="98">
        <v>6963.1791118358851</v>
      </c>
      <c r="W26" s="98">
        <v>5621.4185137429222</v>
      </c>
      <c r="X26" s="98">
        <v>4115.655978904646</v>
      </c>
      <c r="Y26" s="98">
        <v>3784.5740374907264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177.67941429930863</v>
      </c>
      <c r="D27" s="98">
        <v>160.66365582693641</v>
      </c>
      <c r="E27" s="98">
        <v>170.83472713449547</v>
      </c>
      <c r="F27" s="98">
        <v>167.61268641454581</v>
      </c>
      <c r="G27" s="98">
        <v>184.6697176239305</v>
      </c>
      <c r="H27" s="98">
        <v>188.56400695400447</v>
      </c>
      <c r="I27" s="98">
        <v>163.07017469256712</v>
      </c>
      <c r="J27" s="98">
        <v>170.92475013004886</v>
      </c>
      <c r="K27" s="98">
        <v>0</v>
      </c>
      <c r="L27" s="98">
        <v>139.84008688294094</v>
      </c>
      <c r="M27" s="98">
        <v>144.23752658973763</v>
      </c>
      <c r="N27" s="98">
        <v>142.27587596785722</v>
      </c>
      <c r="O27" s="98">
        <v>140.87844664541026</v>
      </c>
      <c r="P27" s="98">
        <v>150.1758071550137</v>
      </c>
      <c r="Q27" s="98">
        <v>113.38187184703901</v>
      </c>
      <c r="R27" s="98">
        <v>111.57055570295401</v>
      </c>
      <c r="S27" s="98">
        <v>117.2088757735571</v>
      </c>
      <c r="T27" s="98">
        <v>103.10967759275422</v>
      </c>
      <c r="U27" s="98">
        <v>92.938398652169099</v>
      </c>
      <c r="V27" s="98">
        <v>90.756291145902466</v>
      </c>
      <c r="W27" s="98">
        <v>73.128942213087754</v>
      </c>
      <c r="X27" s="98">
        <v>53.825610278032443</v>
      </c>
      <c r="Y27" s="98">
        <v>50.362715171599397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1.290675492939227</v>
      </c>
      <c r="N28" s="122">
        <f t="shared" si="13"/>
        <v>0.94031850808077022</v>
      </c>
      <c r="O28" s="122">
        <f t="shared" si="13"/>
        <v>0.83249323637966233</v>
      </c>
      <c r="P28" s="122">
        <f t="shared" si="13"/>
        <v>1.3871177560096792</v>
      </c>
      <c r="Q28" s="122">
        <f t="shared" si="13"/>
        <v>0.66257838487039522</v>
      </c>
      <c r="R28" s="122">
        <f t="shared" si="13"/>
        <v>1.3837189209752565</v>
      </c>
      <c r="S28" s="122">
        <f t="shared" si="13"/>
        <v>0</v>
      </c>
      <c r="T28" s="122">
        <f t="shared" si="13"/>
        <v>0</v>
      </c>
      <c r="U28" s="122">
        <f t="shared" si="13"/>
        <v>1.5085902175547152</v>
      </c>
      <c r="V28" s="122">
        <f t="shared" si="13"/>
        <v>1.7264350748747719</v>
      </c>
      <c r="W28" s="122">
        <f t="shared" si="13"/>
        <v>2.2388859896841695</v>
      </c>
      <c r="X28" s="122">
        <f t="shared" si="13"/>
        <v>4.4576415131576566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1.290675492939227</v>
      </c>
      <c r="N29" s="98">
        <f>IF(RES_hhdet_in_fec!N29=0,0,RES_hhdet_in_fec!N29*1000*11630/RES_hhdet_in_new!N26)</f>
        <v>0.94031850808077022</v>
      </c>
      <c r="O29" s="98">
        <f>IF(RES_hhdet_in_fec!O29=0,0,RES_hhdet_in_fec!O29*1000*11630/RES_hhdet_in_new!O26)</f>
        <v>0.83249323637966233</v>
      </c>
      <c r="P29" s="98">
        <f>IF(RES_hhdet_in_fec!P29=0,0,RES_hhdet_in_fec!P29*1000*11630/RES_hhdet_in_new!P26)</f>
        <v>1.3871177560096792</v>
      </c>
      <c r="Q29" s="98">
        <f>IF(RES_hhdet_in_fec!Q29=0,0,RES_hhdet_in_fec!Q29*1000*11630/RES_hhdet_in_new!Q26)</f>
        <v>0.66257838487039522</v>
      </c>
      <c r="R29" s="98">
        <f>IF(RES_hhdet_in_fec!R29=0,0,RES_hhdet_in_fec!R29*1000*11630/RES_hhdet_in_new!R26)</f>
        <v>1.3837189209752565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1.5085902175547152</v>
      </c>
      <c r="V29" s="98">
        <f>IF(RES_hhdet_in_fec!V29=0,0,RES_hhdet_in_fec!V29*1000*11630/RES_hhdet_in_new!V26)</f>
        <v>1.7264350748747719</v>
      </c>
      <c r="W29" s="98">
        <f>IF(RES_hhdet_in_fec!W29=0,0,RES_hhdet_in_fec!W29*1000*11630/RES_hhdet_in_new!W26)</f>
        <v>2.2388859896841695</v>
      </c>
      <c r="X29" s="98">
        <f>IF(RES_hhdet_in_fec!X29=0,0,RES_hhdet_in_fec!X29*1000*11630/RES_hhdet_in_new!X26)</f>
        <v>4.4576415131576566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2077.4252306262197</v>
      </c>
      <c r="D30" s="122">
        <v>2131.6994965247145</v>
      </c>
      <c r="E30" s="122">
        <v>2302.720561301192</v>
      </c>
      <c r="F30" s="122">
        <v>2048.2289931022469</v>
      </c>
      <c r="G30" s="122">
        <v>2115.265749712446</v>
      </c>
      <c r="H30" s="122">
        <v>2375.1260809802216</v>
      </c>
      <c r="I30" s="122">
        <v>2376.7254373686997</v>
      </c>
      <c r="J30" s="122">
        <v>3250.3992135444837</v>
      </c>
      <c r="K30" s="122">
        <v>0</v>
      </c>
      <c r="L30" s="122">
        <v>2677.3052843246769</v>
      </c>
      <c r="M30" s="122">
        <v>2258.6388400111296</v>
      </c>
      <c r="N30" s="122">
        <v>2318.0074457679302</v>
      </c>
      <c r="O30" s="122">
        <v>2518.9093846626406</v>
      </c>
      <c r="P30" s="122">
        <v>2140.4220557245376</v>
      </c>
      <c r="Q30" s="122">
        <v>2511.0270184269475</v>
      </c>
      <c r="R30" s="122">
        <v>2689.1926112323863</v>
      </c>
      <c r="S30" s="122">
        <v>2001.0842406995646</v>
      </c>
      <c r="T30" s="122">
        <v>2087.0470860379237</v>
      </c>
      <c r="U30" s="122">
        <v>1956.2685216008838</v>
      </c>
      <c r="V30" s="122">
        <v>2284.5410150443608</v>
      </c>
      <c r="W30" s="122">
        <v>2334.6681083418498</v>
      </c>
      <c r="X30" s="122">
        <v>1993.9893557764403</v>
      </c>
      <c r="Y30" s="122">
        <v>1868.259971639927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2248.638177702765</v>
      </c>
      <c r="D31" s="98">
        <v>2252.0242352270652</v>
      </c>
      <c r="E31" s="98">
        <v>2376.9196410463869</v>
      </c>
      <c r="F31" s="98">
        <v>2360.9868898747213</v>
      </c>
      <c r="G31" s="98">
        <v>2547.4253090499128</v>
      </c>
      <c r="H31" s="98">
        <v>2697.3873395529858</v>
      </c>
      <c r="I31" s="98">
        <v>0</v>
      </c>
      <c r="J31" s="98">
        <v>0</v>
      </c>
      <c r="K31" s="98">
        <v>0</v>
      </c>
      <c r="L31" s="98">
        <v>2132.5198030434021</v>
      </c>
      <c r="M31" s="98">
        <v>0</v>
      </c>
      <c r="N31" s="98">
        <v>2558.990339844861</v>
      </c>
      <c r="O31" s="98">
        <v>2409.7153704543412</v>
      </c>
      <c r="P31" s="98">
        <v>2487.3392053470347</v>
      </c>
      <c r="Q31" s="98">
        <v>0</v>
      </c>
      <c r="R31" s="98">
        <v>0</v>
      </c>
      <c r="S31" s="98">
        <v>0</v>
      </c>
      <c r="T31" s="98">
        <v>1914.5273592981362</v>
      </c>
      <c r="U31" s="98">
        <v>1793.1802068463373</v>
      </c>
      <c r="V31" s="98">
        <v>1917.3156648486299</v>
      </c>
      <c r="W31" s="98">
        <v>1799.1686400000247</v>
      </c>
      <c r="X31" s="98">
        <v>1608.3684696698572</v>
      </c>
      <c r="Y31" s="98">
        <v>1997.0358823434556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2063.5430997821754</v>
      </c>
      <c r="D35" s="101">
        <v>2129.2438896124218</v>
      </c>
      <c r="E35" s="101">
        <v>2299.269441313043</v>
      </c>
      <c r="F35" s="101">
        <v>2034.9201464310779</v>
      </c>
      <c r="G35" s="101">
        <v>2097.6265840252026</v>
      </c>
      <c r="H35" s="101">
        <v>2366.8629717860481</v>
      </c>
      <c r="I35" s="101">
        <v>2376.7254373686997</v>
      </c>
      <c r="J35" s="101">
        <v>3250.3992135444837</v>
      </c>
      <c r="K35" s="101">
        <v>0</v>
      </c>
      <c r="L35" s="101">
        <v>2704.5445583887404</v>
      </c>
      <c r="M35" s="101">
        <v>2258.6388400111296</v>
      </c>
      <c r="N35" s="101">
        <v>2308.5571361962857</v>
      </c>
      <c r="O35" s="101">
        <v>2523.4591352546531</v>
      </c>
      <c r="P35" s="101">
        <v>2131.2926570502614</v>
      </c>
      <c r="Q35" s="101">
        <v>2511.0270184269475</v>
      </c>
      <c r="R35" s="101">
        <v>2689.1926112323863</v>
      </c>
      <c r="S35" s="101">
        <v>2001.0842406995646</v>
      </c>
      <c r="T35" s="101">
        <v>2106.2159445645671</v>
      </c>
      <c r="U35" s="101">
        <v>1963.3593178945596</v>
      </c>
      <c r="V35" s="101">
        <v>2297.2039581545582</v>
      </c>
      <c r="W35" s="101">
        <v>2357.2948464408</v>
      </c>
      <c r="X35" s="101">
        <v>2014.0737769278242</v>
      </c>
      <c r="Y35" s="101">
        <v>1858.2091688533103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697.14208419265492</v>
      </c>
      <c r="D39" s="122">
        <v>754.26657465964297</v>
      </c>
      <c r="E39" s="122">
        <v>811.58551879069125</v>
      </c>
      <c r="F39" s="122">
        <v>855.76139710803318</v>
      </c>
      <c r="G39" s="122">
        <v>877.45471851115246</v>
      </c>
      <c r="H39" s="122">
        <v>904.38528317934049</v>
      </c>
      <c r="I39" s="122">
        <v>766.87546594693799</v>
      </c>
      <c r="J39" s="122">
        <v>906.27297765423066</v>
      </c>
      <c r="K39" s="122">
        <v>0</v>
      </c>
      <c r="L39" s="122">
        <v>901.89414891231945</v>
      </c>
      <c r="M39" s="122">
        <v>837.88569487860218</v>
      </c>
      <c r="N39" s="122">
        <v>847.99179087976438</v>
      </c>
      <c r="O39" s="122">
        <v>835.39159366162994</v>
      </c>
      <c r="P39" s="122">
        <v>791.78554604399926</v>
      </c>
      <c r="Q39" s="122">
        <v>728.62636434136982</v>
      </c>
      <c r="R39" s="122">
        <v>769.96616421008628</v>
      </c>
      <c r="S39" s="122">
        <v>651.99363387626249</v>
      </c>
      <c r="T39" s="122">
        <v>706.3690494907197</v>
      </c>
      <c r="U39" s="122">
        <v>577.67597051765824</v>
      </c>
      <c r="V39" s="122">
        <v>701.98819055319234</v>
      </c>
      <c r="W39" s="122">
        <v>678.38856972065685</v>
      </c>
      <c r="X39" s="122">
        <v>665.01283972130432</v>
      </c>
      <c r="Y39" s="122">
        <v>898.46536430575122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760.76255945350795</v>
      </c>
      <c r="D40" s="98">
        <v>822.72788236415693</v>
      </c>
      <c r="E40" s="98">
        <v>861.29699136161537</v>
      </c>
      <c r="F40" s="98">
        <v>928.00190636555612</v>
      </c>
      <c r="G40" s="98">
        <v>969.17100167702961</v>
      </c>
      <c r="H40" s="98">
        <v>1008.8606496134275</v>
      </c>
      <c r="I40" s="98">
        <v>926.85728175594522</v>
      </c>
      <c r="J40" s="98">
        <v>960.44209462913261</v>
      </c>
      <c r="K40" s="98">
        <v>0</v>
      </c>
      <c r="L40" s="98">
        <v>898.30605187711569</v>
      </c>
      <c r="M40" s="98">
        <v>933.54453591525885</v>
      </c>
      <c r="N40" s="98">
        <v>939.96670570103788</v>
      </c>
      <c r="O40" s="98">
        <v>918.26732907543817</v>
      </c>
      <c r="P40" s="98">
        <v>995.71196839386278</v>
      </c>
      <c r="Q40" s="98">
        <v>796.37902580369007</v>
      </c>
      <c r="R40" s="98">
        <v>825.26795858238245</v>
      </c>
      <c r="S40" s="98">
        <v>935.60190625881762</v>
      </c>
      <c r="T40" s="98">
        <v>790.27144897189703</v>
      </c>
      <c r="U40" s="98">
        <v>736.82363822359252</v>
      </c>
      <c r="V40" s="98">
        <v>762.12872245719052</v>
      </c>
      <c r="W40" s="98">
        <v>745.40695178416797</v>
      </c>
      <c r="X40" s="98">
        <v>715.91237623032282</v>
      </c>
      <c r="Y40" s="98">
        <v>967.89794142328105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591.10795875789984</v>
      </c>
      <c r="D41" s="33">
        <v>667.13400121753466</v>
      </c>
      <c r="E41" s="33">
        <v>729.70779926211026</v>
      </c>
      <c r="F41" s="33">
        <v>692.01624279098121</v>
      </c>
      <c r="G41" s="33">
        <v>694.02215217939806</v>
      </c>
      <c r="H41" s="33">
        <v>763.03625800381064</v>
      </c>
      <c r="I41" s="33">
        <v>686.88455804243438</v>
      </c>
      <c r="J41" s="33">
        <v>883.05764180784411</v>
      </c>
      <c r="K41" s="33">
        <v>0</v>
      </c>
      <c r="L41" s="33">
        <v>935.98107074675534</v>
      </c>
      <c r="M41" s="33">
        <v>700.37611088840822</v>
      </c>
      <c r="N41" s="33">
        <v>696.23318142466292</v>
      </c>
      <c r="O41" s="33">
        <v>729.91338495314665</v>
      </c>
      <c r="P41" s="33">
        <v>616.99146974411633</v>
      </c>
      <c r="Q41" s="33">
        <v>692.96706883488548</v>
      </c>
      <c r="R41" s="33">
        <v>728.48981843086426</v>
      </c>
      <c r="S41" s="33">
        <v>489.93176394337394</v>
      </c>
      <c r="T41" s="33">
        <v>510.59678403463937</v>
      </c>
      <c r="U41" s="33">
        <v>463.99906501341951</v>
      </c>
      <c r="V41" s="33">
        <v>572.21125328666949</v>
      </c>
      <c r="W41" s="33">
        <v>585.42758814869001</v>
      </c>
      <c r="X41" s="33">
        <v>555.26071412373301</v>
      </c>
      <c r="Y41" s="33">
        <v>574.44667109061265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19989.376328030132</v>
      </c>
      <c r="D43" s="117">
        <f t="shared" si="14"/>
        <v>21056.111816730285</v>
      </c>
      <c r="E43" s="117">
        <f t="shared" si="14"/>
        <v>18887.410351585604</v>
      </c>
      <c r="F43" s="117">
        <f t="shared" si="14"/>
        <v>18170.941294024116</v>
      </c>
      <c r="G43" s="117">
        <f t="shared" si="14"/>
        <v>21313.471987623143</v>
      </c>
      <c r="H43" s="117">
        <f t="shared" si="14"/>
        <v>21476.22432395404</v>
      </c>
      <c r="I43" s="117">
        <f t="shared" si="14"/>
        <v>17283.516527033862</v>
      </c>
      <c r="J43" s="117">
        <f t="shared" si="14"/>
        <v>13220.443080127658</v>
      </c>
      <c r="K43" s="117">
        <f t="shared" si="14"/>
        <v>22829.564996862333</v>
      </c>
      <c r="L43" s="117">
        <f t="shared" si="14"/>
        <v>21231.145650125993</v>
      </c>
      <c r="M43" s="117">
        <f t="shared" si="14"/>
        <v>18463.139928380278</v>
      </c>
      <c r="N43" s="117">
        <f t="shared" si="14"/>
        <v>17175.389559504969</v>
      </c>
      <c r="O43" s="117">
        <f t="shared" si="14"/>
        <v>15653.430027995071</v>
      </c>
      <c r="P43" s="117">
        <f t="shared" si="14"/>
        <v>14018.844419039477</v>
      </c>
      <c r="Q43" s="117">
        <f t="shared" si="14"/>
        <v>12337.543434019224</v>
      </c>
      <c r="R43" s="117">
        <f t="shared" ref="R43:V43" si="15">R44+R47+R49+R58</f>
        <v>12241.864480744211</v>
      </c>
      <c r="S43" s="117">
        <f t="shared" si="15"/>
        <v>12038.313663410616</v>
      </c>
      <c r="T43" s="117">
        <f t="shared" si="15"/>
        <v>12040.146351089648</v>
      </c>
      <c r="U43" s="117">
        <f t="shared" si="15"/>
        <v>11123.59100979126</v>
      </c>
      <c r="V43" s="117">
        <f t="shared" si="15"/>
        <v>10690.178073475836</v>
      </c>
      <c r="W43" s="117">
        <f t="shared" ref="W43:Y43" si="16">W44+W47+W49+W58</f>
        <v>9067.7267208186022</v>
      </c>
      <c r="X43" s="117">
        <f t="shared" si="16"/>
        <v>7662.5598865069123</v>
      </c>
      <c r="Y43" s="117">
        <f t="shared" si="16"/>
        <v>6229.5687830990573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16623.662574256618</v>
      </c>
      <c r="D44" s="122">
        <f t="shared" si="17"/>
        <v>17511.3624330528</v>
      </c>
      <c r="E44" s="122">
        <f t="shared" si="17"/>
        <v>15639.933472567389</v>
      </c>
      <c r="F44" s="122">
        <f t="shared" si="17"/>
        <v>15035.825817199098</v>
      </c>
      <c r="G44" s="122">
        <f t="shared" si="17"/>
        <v>17650.458915401519</v>
      </c>
      <c r="H44" s="122">
        <f t="shared" si="17"/>
        <v>17653.092051385938</v>
      </c>
      <c r="I44" s="122">
        <f t="shared" si="17"/>
        <v>14105.76353773313</v>
      </c>
      <c r="J44" s="122">
        <f t="shared" si="17"/>
        <v>10030.811888372697</v>
      </c>
      <c r="K44" s="122">
        <f t="shared" si="17"/>
        <v>18689.333858570975</v>
      </c>
      <c r="L44" s="122">
        <f t="shared" si="17"/>
        <v>16841.641169160444</v>
      </c>
      <c r="M44" s="122">
        <f t="shared" si="17"/>
        <v>14600.289735791266</v>
      </c>
      <c r="N44" s="122">
        <f t="shared" si="17"/>
        <v>13495.461045948026</v>
      </c>
      <c r="O44" s="122">
        <f t="shared" si="17"/>
        <v>12120.424529579224</v>
      </c>
      <c r="P44" s="122">
        <f t="shared" si="17"/>
        <v>10870.192747628022</v>
      </c>
      <c r="Q44" s="122">
        <f t="shared" si="17"/>
        <v>9306.2564511559685</v>
      </c>
      <c r="R44" s="122">
        <f t="shared" ref="R44:V44" si="18">SUM(R45:R46)</f>
        <v>9094.9147072855594</v>
      </c>
      <c r="S44" s="122">
        <f t="shared" si="18"/>
        <v>9237.8796803791538</v>
      </c>
      <c r="T44" s="122">
        <f t="shared" si="18"/>
        <v>9179.1700423047805</v>
      </c>
      <c r="U44" s="122">
        <f t="shared" si="18"/>
        <v>8471.3511782553105</v>
      </c>
      <c r="V44" s="122">
        <f t="shared" si="18"/>
        <v>7742.772309028077</v>
      </c>
      <c r="W44" s="122">
        <f t="shared" ref="W44:Y44" si="19">SUM(W45:W46)</f>
        <v>6295.8726656066829</v>
      </c>
      <c r="X44" s="122">
        <f t="shared" si="19"/>
        <v>4998.6731135969358</v>
      </c>
      <c r="Y44" s="122">
        <f t="shared" si="19"/>
        <v>3436.8769945392755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16442.358426781931</v>
      </c>
      <c r="D45" s="98">
        <v>17324.401262300435</v>
      </c>
      <c r="E45" s="98">
        <v>15474.184374407481</v>
      </c>
      <c r="F45" s="98">
        <v>14878.976453354257</v>
      </c>
      <c r="G45" s="98">
        <v>17466.865649983287</v>
      </c>
      <c r="H45" s="98">
        <v>17470.867158194622</v>
      </c>
      <c r="I45" s="98">
        <v>13961.506375083063</v>
      </c>
      <c r="J45" s="98">
        <v>9927.723010280808</v>
      </c>
      <c r="K45" s="98">
        <v>18495.68853733908</v>
      </c>
      <c r="L45" s="98">
        <v>16671.882272630046</v>
      </c>
      <c r="M45" s="98">
        <v>14448.601862858692</v>
      </c>
      <c r="N45" s="98">
        <v>13350.601526970093</v>
      </c>
      <c r="O45" s="98">
        <v>11984.42329773961</v>
      </c>
      <c r="P45" s="98">
        <v>10742.320975832949</v>
      </c>
      <c r="Q45" s="98">
        <v>9193.0037435564755</v>
      </c>
      <c r="R45" s="98">
        <v>8983.58790404102</v>
      </c>
      <c r="S45" s="98">
        <v>9125.3495808635871</v>
      </c>
      <c r="T45" s="98">
        <v>9067.6843904823763</v>
      </c>
      <c r="U45" s="98">
        <v>8368.5648454143102</v>
      </c>
      <c r="V45" s="98">
        <v>7648.5473694293432</v>
      </c>
      <c r="W45" s="98">
        <v>6219.4488175861561</v>
      </c>
      <c r="X45" s="98">
        <v>4937.7541842304217</v>
      </c>
      <c r="Y45" s="98">
        <v>3394.3287206191208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181.30414747468438</v>
      </c>
      <c r="D46" s="98">
        <v>186.96117075236583</v>
      </c>
      <c r="E46" s="98">
        <v>165.74909815990827</v>
      </c>
      <c r="F46" s="98">
        <v>156.84936384484212</v>
      </c>
      <c r="G46" s="98">
        <v>183.59326541823401</v>
      </c>
      <c r="H46" s="98">
        <v>182.22489319131489</v>
      </c>
      <c r="I46" s="98">
        <v>144.25716265006648</v>
      </c>
      <c r="J46" s="98">
        <v>103.08887809188884</v>
      </c>
      <c r="K46" s="98">
        <v>193.64532123189466</v>
      </c>
      <c r="L46" s="98">
        <v>169.75889653039746</v>
      </c>
      <c r="M46" s="98">
        <v>151.68787293257429</v>
      </c>
      <c r="N46" s="98">
        <v>144.85951897793291</v>
      </c>
      <c r="O46" s="98">
        <v>136.00123183961438</v>
      </c>
      <c r="P46" s="98">
        <v>127.87177179507309</v>
      </c>
      <c r="Q46" s="98">
        <v>113.25270759949342</v>
      </c>
      <c r="R46" s="98">
        <v>111.32680324453919</v>
      </c>
      <c r="S46" s="98">
        <v>112.53009951556615</v>
      </c>
      <c r="T46" s="98">
        <v>111.48565182240358</v>
      </c>
      <c r="U46" s="98">
        <v>102.78633284099983</v>
      </c>
      <c r="V46" s="98">
        <v>94.224939598733783</v>
      </c>
      <c r="W46" s="98">
        <v>76.423848020526307</v>
      </c>
      <c r="X46" s="98">
        <v>60.918929366514355</v>
      </c>
      <c r="Y46" s="98">
        <v>42.548273920154841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0.19946014688342045</v>
      </c>
      <c r="H47" s="122">
        <f t="shared" si="20"/>
        <v>0.46697484738578371</v>
      </c>
      <c r="I47" s="122">
        <f t="shared" si="20"/>
        <v>0.53921131594701488</v>
      </c>
      <c r="J47" s="122">
        <f t="shared" si="20"/>
        <v>0.78040083879384947</v>
      </c>
      <c r="K47" s="122">
        <f t="shared" si="20"/>
        <v>0.74010317035928808</v>
      </c>
      <c r="L47" s="122">
        <f t="shared" si="20"/>
        <v>2.4603493617690027</v>
      </c>
      <c r="M47" s="122">
        <f t="shared" si="20"/>
        <v>1.3063065110198058</v>
      </c>
      <c r="N47" s="122">
        <f t="shared" si="20"/>
        <v>1.1922698786670052</v>
      </c>
      <c r="O47" s="122">
        <f t="shared" si="20"/>
        <v>1.1482665329374653</v>
      </c>
      <c r="P47" s="122">
        <f t="shared" si="20"/>
        <v>1.2156762356039887</v>
      </c>
      <c r="Q47" s="122">
        <f t="shared" si="20"/>
        <v>0.78810593044154442</v>
      </c>
      <c r="R47" s="122">
        <f t="shared" si="20"/>
        <v>1.0797544366954459</v>
      </c>
      <c r="S47" s="122">
        <f t="shared" si="20"/>
        <v>0.79789941513748552</v>
      </c>
      <c r="T47" s="122">
        <f t="shared" si="20"/>
        <v>1.0288364358262327</v>
      </c>
      <c r="U47" s="122">
        <f t="shared" si="20"/>
        <v>0.83628370755750503</v>
      </c>
      <c r="V47" s="122">
        <f t="shared" si="20"/>
        <v>1.8388065886240181</v>
      </c>
      <c r="W47" s="122">
        <f t="shared" si="20"/>
        <v>1.9535676390713568</v>
      </c>
      <c r="X47" s="122">
        <f t="shared" si="20"/>
        <v>4.5534441752609185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0.19946014688342045</v>
      </c>
      <c r="H48" s="98">
        <f>IF(RES_hhdet_in_fec!H48=0,0,RES_hhdet_in_fec!H48*1000*11630/RES_hhdet_in_new!H45)</f>
        <v>0.46697484738578371</v>
      </c>
      <c r="I48" s="98">
        <f>IF(RES_hhdet_in_fec!I48=0,0,RES_hhdet_in_fec!I48*1000*11630/RES_hhdet_in_new!I45)</f>
        <v>0.53921131594701488</v>
      </c>
      <c r="J48" s="98">
        <f>IF(RES_hhdet_in_fec!J48=0,0,RES_hhdet_in_fec!J48*1000*11630/RES_hhdet_in_new!J45)</f>
        <v>0.78040083879384947</v>
      </c>
      <c r="K48" s="98">
        <f>IF(RES_hhdet_in_fec!K48=0,0,RES_hhdet_in_fec!K48*1000*11630/RES_hhdet_in_new!K45)</f>
        <v>0.74010317035928808</v>
      </c>
      <c r="L48" s="98">
        <f>IF(RES_hhdet_in_fec!L48=0,0,RES_hhdet_in_fec!L48*1000*11630/RES_hhdet_in_new!L45)</f>
        <v>2.4603493617690027</v>
      </c>
      <c r="M48" s="98">
        <f>IF(RES_hhdet_in_fec!M48=0,0,RES_hhdet_in_fec!M48*1000*11630/RES_hhdet_in_new!M45)</f>
        <v>1.3063065110198058</v>
      </c>
      <c r="N48" s="98">
        <f>IF(RES_hhdet_in_fec!N48=0,0,RES_hhdet_in_fec!N48*1000*11630/RES_hhdet_in_new!N45)</f>
        <v>1.1922698786670052</v>
      </c>
      <c r="O48" s="98">
        <f>IF(RES_hhdet_in_fec!O48=0,0,RES_hhdet_in_fec!O48*1000*11630/RES_hhdet_in_new!O45)</f>
        <v>1.1482665329374653</v>
      </c>
      <c r="P48" s="98">
        <f>IF(RES_hhdet_in_fec!P48=0,0,RES_hhdet_in_fec!P48*1000*11630/RES_hhdet_in_new!P45)</f>
        <v>1.2156762356039887</v>
      </c>
      <c r="Q48" s="98">
        <f>IF(RES_hhdet_in_fec!Q48=0,0,RES_hhdet_in_fec!Q48*1000*11630/RES_hhdet_in_new!Q45)</f>
        <v>0.78810593044154442</v>
      </c>
      <c r="R48" s="98">
        <f>IF(RES_hhdet_in_fec!R48=0,0,RES_hhdet_in_fec!R48*1000*11630/RES_hhdet_in_new!R45)</f>
        <v>1.0797544366954459</v>
      </c>
      <c r="S48" s="98">
        <f>IF(RES_hhdet_in_fec!S48=0,0,RES_hhdet_in_fec!S48*1000*11630/RES_hhdet_in_new!S45)</f>
        <v>0.79789941513748552</v>
      </c>
      <c r="T48" s="98">
        <f>IF(RES_hhdet_in_fec!T48=0,0,RES_hhdet_in_fec!T48*1000*11630/RES_hhdet_in_new!T45)</f>
        <v>1.0288364358262327</v>
      </c>
      <c r="U48" s="98">
        <f>IF(RES_hhdet_in_fec!U48=0,0,RES_hhdet_in_fec!U48*1000*11630/RES_hhdet_in_new!U45)</f>
        <v>0.83628370755750503</v>
      </c>
      <c r="V48" s="98">
        <f>IF(RES_hhdet_in_fec!V48=0,0,RES_hhdet_in_fec!V48*1000*11630/RES_hhdet_in_new!V45)</f>
        <v>1.8388065886240181</v>
      </c>
      <c r="W48" s="98">
        <f>IF(RES_hhdet_in_fec!W48=0,0,RES_hhdet_in_fec!W48*1000*11630/RES_hhdet_in_new!W45)</f>
        <v>1.9535676390713568</v>
      </c>
      <c r="X48" s="98">
        <f>IF(RES_hhdet_in_fec!X48=0,0,RES_hhdet_in_fec!X48*1000*11630/RES_hhdet_in_new!X45)</f>
        <v>4.5534441752609185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2667.1578812417297</v>
      </c>
      <c r="D49" s="122">
        <v>2788.7045932333081</v>
      </c>
      <c r="E49" s="122">
        <v>2434.6601163248397</v>
      </c>
      <c r="F49" s="122">
        <v>2278.3545255008462</v>
      </c>
      <c r="G49" s="122">
        <v>2785.719981292586</v>
      </c>
      <c r="H49" s="122">
        <v>2921.000202481318</v>
      </c>
      <c r="I49" s="122">
        <v>2410.1702639119994</v>
      </c>
      <c r="J49" s="122">
        <v>2285.2952017024422</v>
      </c>
      <c r="K49" s="122">
        <v>3295.1617484310696</v>
      </c>
      <c r="L49" s="122">
        <v>3484.5028007597743</v>
      </c>
      <c r="M49" s="122">
        <v>3024.8166892742288</v>
      </c>
      <c r="N49" s="122">
        <v>2830.8984777754836</v>
      </c>
      <c r="O49" s="122">
        <v>2695.4264440468123</v>
      </c>
      <c r="P49" s="122">
        <v>2352.9382885044056</v>
      </c>
      <c r="Q49" s="122">
        <v>2302.0849361291293</v>
      </c>
      <c r="R49" s="122">
        <v>2376.7651122652073</v>
      </c>
      <c r="S49" s="122">
        <v>2128.1157867155516</v>
      </c>
      <c r="T49" s="122">
        <v>2163.9033298434606</v>
      </c>
      <c r="U49" s="122">
        <v>2075.4574432640579</v>
      </c>
      <c r="V49" s="122">
        <v>2242.4362657655679</v>
      </c>
      <c r="W49" s="122">
        <v>2090.6618712243053</v>
      </c>
      <c r="X49" s="122">
        <v>1994.195814105718</v>
      </c>
      <c r="Y49" s="122">
        <v>1893.5968542542598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2704.5499473498435</v>
      </c>
      <c r="D50" s="98">
        <v>2858.1215094039276</v>
      </c>
      <c r="E50" s="98">
        <v>2447.6784504605898</v>
      </c>
      <c r="F50" s="98">
        <v>2292.9605882450323</v>
      </c>
      <c r="G50" s="98">
        <v>2819.840315041381</v>
      </c>
      <c r="H50" s="98">
        <v>2951.6790803052777</v>
      </c>
      <c r="I50" s="98">
        <v>2411.4089611913814</v>
      </c>
      <c r="J50" s="98">
        <v>2022.7630439216086</v>
      </c>
      <c r="K50" s="98">
        <v>3295.1617484310696</v>
      </c>
      <c r="L50" s="98">
        <v>3511.5846841754346</v>
      </c>
      <c r="M50" s="98">
        <v>3038.3057359161844</v>
      </c>
      <c r="N50" s="98">
        <v>2830.8984777754836</v>
      </c>
      <c r="O50" s="98">
        <v>2697.224011734535</v>
      </c>
      <c r="P50" s="98">
        <v>2381.9010570428782</v>
      </c>
      <c r="Q50" s="98">
        <v>2277.1945678553998</v>
      </c>
      <c r="R50" s="98">
        <v>2318.4128945592752</v>
      </c>
      <c r="S50" s="98">
        <v>2132.7128269815103</v>
      </c>
      <c r="T50" s="98">
        <v>2166.1964929849819</v>
      </c>
      <c r="U50" s="98">
        <v>2112.0155706368132</v>
      </c>
      <c r="V50" s="98">
        <v>2240.5939274894858</v>
      </c>
      <c r="W50" s="98">
        <v>2090.6618712243053</v>
      </c>
      <c r="X50" s="98">
        <v>1994.195814105718</v>
      </c>
      <c r="Y50" s="98">
        <v>1893.9674059338511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2063.5430997821745</v>
      </c>
      <c r="D54" s="101">
        <v>2129.2438896124222</v>
      </c>
      <c r="E54" s="101">
        <v>2299.2694413130425</v>
      </c>
      <c r="F54" s="101">
        <v>2034.9201464310775</v>
      </c>
      <c r="G54" s="101">
        <v>2097.6265840252022</v>
      </c>
      <c r="H54" s="101">
        <v>2366.8629717860485</v>
      </c>
      <c r="I54" s="101">
        <v>2376.7254373687001</v>
      </c>
      <c r="J54" s="101">
        <v>3250.3992135444855</v>
      </c>
      <c r="K54" s="101">
        <v>0</v>
      </c>
      <c r="L54" s="101">
        <v>2704.5445583887404</v>
      </c>
      <c r="M54" s="101">
        <v>2258.63884001113</v>
      </c>
      <c r="N54" s="101">
        <v>0</v>
      </c>
      <c r="O54" s="101">
        <v>2523.4591352546531</v>
      </c>
      <c r="P54" s="101">
        <v>2131.2926570502609</v>
      </c>
      <c r="Q54" s="101">
        <v>2511.0270184269475</v>
      </c>
      <c r="R54" s="101">
        <v>2689.1926112323863</v>
      </c>
      <c r="S54" s="101">
        <v>2001.0842406995648</v>
      </c>
      <c r="T54" s="101">
        <v>2106.2159445645666</v>
      </c>
      <c r="U54" s="101">
        <v>1963.3593178945594</v>
      </c>
      <c r="V54" s="101">
        <v>2297.2039581545582</v>
      </c>
      <c r="W54" s="101">
        <v>0</v>
      </c>
      <c r="X54" s="101">
        <v>0</v>
      </c>
      <c r="Y54" s="101">
        <v>1858.2091688533103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698.55587253178476</v>
      </c>
      <c r="D58" s="122">
        <v>756.04479044417587</v>
      </c>
      <c r="E58" s="122">
        <v>812.8167626933764</v>
      </c>
      <c r="F58" s="122">
        <v>856.76095132417493</v>
      </c>
      <c r="G58" s="122">
        <v>877.0936307821529</v>
      </c>
      <c r="H58" s="122">
        <v>901.66509523939794</v>
      </c>
      <c r="I58" s="122">
        <v>767.04351407278762</v>
      </c>
      <c r="J58" s="122">
        <v>903.55558921372597</v>
      </c>
      <c r="K58" s="122">
        <v>844.3292866899294</v>
      </c>
      <c r="L58" s="122">
        <v>902.54133084400473</v>
      </c>
      <c r="M58" s="122">
        <v>836.72719680376372</v>
      </c>
      <c r="N58" s="122">
        <v>847.83776590279092</v>
      </c>
      <c r="O58" s="122">
        <v>836.43078783609769</v>
      </c>
      <c r="P58" s="122">
        <v>794.49770667144526</v>
      </c>
      <c r="Q58" s="122">
        <v>728.41394080368468</v>
      </c>
      <c r="R58" s="122">
        <v>769.10490675674737</v>
      </c>
      <c r="S58" s="122">
        <v>671.52029690077245</v>
      </c>
      <c r="T58" s="122">
        <v>696.04414250558091</v>
      </c>
      <c r="U58" s="122">
        <v>575.94610456433293</v>
      </c>
      <c r="V58" s="122">
        <v>703.13069209356695</v>
      </c>
      <c r="W58" s="122">
        <v>679.23861634854188</v>
      </c>
      <c r="X58" s="122">
        <v>665.13751462899859</v>
      </c>
      <c r="Y58" s="122">
        <v>899.09493430552152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760.76255945350783</v>
      </c>
      <c r="D59" s="98">
        <v>822.72788236415681</v>
      </c>
      <c r="E59" s="98">
        <v>861.29699136161526</v>
      </c>
      <c r="F59" s="98">
        <v>928.00190636555601</v>
      </c>
      <c r="G59" s="98">
        <v>969.17100167702961</v>
      </c>
      <c r="H59" s="98">
        <v>1008.8606496134279</v>
      </c>
      <c r="I59" s="98">
        <v>926.857281755945</v>
      </c>
      <c r="J59" s="98">
        <v>960.44209462913273</v>
      </c>
      <c r="K59" s="98">
        <v>893.91458387087334</v>
      </c>
      <c r="L59" s="98">
        <v>898.30605187711581</v>
      </c>
      <c r="M59" s="98">
        <v>933.54453591525862</v>
      </c>
      <c r="N59" s="98">
        <v>939.96670570103765</v>
      </c>
      <c r="O59" s="98">
        <v>918.26732907543817</v>
      </c>
      <c r="P59" s="98">
        <v>995.71196839386255</v>
      </c>
      <c r="Q59" s="98">
        <v>796.37902580369007</v>
      </c>
      <c r="R59" s="98">
        <v>825.26795858238233</v>
      </c>
      <c r="S59" s="98">
        <v>935.60190625881773</v>
      </c>
      <c r="T59" s="98">
        <v>790.27144897189703</v>
      </c>
      <c r="U59" s="98">
        <v>736.82363822359264</v>
      </c>
      <c r="V59" s="98">
        <v>762.12872245719029</v>
      </c>
      <c r="W59" s="98">
        <v>745.40695178416797</v>
      </c>
      <c r="X59" s="98">
        <v>715.91237623032282</v>
      </c>
      <c r="Y59" s="98">
        <v>967.89794142328071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591.10795875789961</v>
      </c>
      <c r="D60" s="33">
        <v>667.13400121753466</v>
      </c>
      <c r="E60" s="33">
        <v>729.70779926211026</v>
      </c>
      <c r="F60" s="33">
        <v>692.01624279098121</v>
      </c>
      <c r="G60" s="33">
        <v>694.02215217939806</v>
      </c>
      <c r="H60" s="33">
        <v>763.03625800381064</v>
      </c>
      <c r="I60" s="33">
        <v>686.88455804243426</v>
      </c>
      <c r="J60" s="33">
        <v>883.05764180784388</v>
      </c>
      <c r="K60" s="33">
        <v>788.79144217840621</v>
      </c>
      <c r="L60" s="33">
        <v>935.98107074675522</v>
      </c>
      <c r="M60" s="33">
        <v>700.37611088840822</v>
      </c>
      <c r="N60" s="33">
        <v>696.23318142466292</v>
      </c>
      <c r="O60" s="33">
        <v>729.91338495314665</v>
      </c>
      <c r="P60" s="33">
        <v>616.99146974411622</v>
      </c>
      <c r="Q60" s="33">
        <v>692.96706883488559</v>
      </c>
      <c r="R60" s="33">
        <v>728.48981843086426</v>
      </c>
      <c r="S60" s="33">
        <v>489.93176394337388</v>
      </c>
      <c r="T60" s="33">
        <v>510.59678403463937</v>
      </c>
      <c r="U60" s="33">
        <v>463.99906501341945</v>
      </c>
      <c r="V60" s="33">
        <v>572.21125328666938</v>
      </c>
      <c r="W60" s="33">
        <v>585.42758814869012</v>
      </c>
      <c r="X60" s="33">
        <v>555.26071412373312</v>
      </c>
      <c r="Y60" s="33">
        <v>574.44667109061254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17872.102870321822</v>
      </c>
      <c r="D62" s="117">
        <f t="shared" si="21"/>
        <v>18385.022114996718</v>
      </c>
      <c r="E62" s="117">
        <f t="shared" si="21"/>
        <v>19104.847655984398</v>
      </c>
      <c r="F62" s="117">
        <f t="shared" si="21"/>
        <v>19219.412819375535</v>
      </c>
      <c r="G62" s="117">
        <f t="shared" si="21"/>
        <v>19134.747809247841</v>
      </c>
      <c r="H62" s="117">
        <f t="shared" si="21"/>
        <v>18699.727891203413</v>
      </c>
      <c r="I62" s="117">
        <f t="shared" si="21"/>
        <v>19070.097386998263</v>
      </c>
      <c r="J62" s="117">
        <f t="shared" si="21"/>
        <v>18869.329364762696</v>
      </c>
      <c r="K62" s="117">
        <f t="shared" si="21"/>
        <v>16773.509109026159</v>
      </c>
      <c r="L62" s="117">
        <f t="shared" si="21"/>
        <v>19726.01640844551</v>
      </c>
      <c r="M62" s="117">
        <f t="shared" si="21"/>
        <v>16427.885653986854</v>
      </c>
      <c r="N62" s="117">
        <f t="shared" si="21"/>
        <v>15715.480014848019</v>
      </c>
      <c r="O62" s="117">
        <f t="shared" si="21"/>
        <v>14243.870077174077</v>
      </c>
      <c r="P62" s="117">
        <f t="shared" si="21"/>
        <v>12878.273117946741</v>
      </c>
      <c r="Q62" s="117">
        <f t="shared" si="21"/>
        <v>11414.589582269737</v>
      </c>
      <c r="R62" s="117">
        <f t="shared" ref="R62:V62" si="22">R63+R66+R68+R77</f>
        <v>11490.514922787412</v>
      </c>
      <c r="S62" s="117">
        <f t="shared" si="22"/>
        <v>11223.852017822261</v>
      </c>
      <c r="T62" s="117">
        <f t="shared" si="22"/>
        <v>11300.643254039582</v>
      </c>
      <c r="U62" s="117">
        <f t="shared" si="22"/>
        <v>9983.5674588819074</v>
      </c>
      <c r="V62" s="117">
        <f t="shared" si="22"/>
        <v>9406.752911798063</v>
      </c>
      <c r="W62" s="117">
        <f t="shared" ref="W62:Y62" si="23">W63+W66+W68+W77</f>
        <v>8993.068953979815</v>
      </c>
      <c r="X62" s="117">
        <f t="shared" si="23"/>
        <v>7210.4839057558092</v>
      </c>
      <c r="Y62" s="117">
        <f t="shared" si="23"/>
        <v>5098.0895968493314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14774.42816199906</v>
      </c>
      <c r="D63" s="122">
        <f t="shared" si="24"/>
        <v>15152.984448201032</v>
      </c>
      <c r="E63" s="122">
        <f t="shared" si="24"/>
        <v>15821.693632359558</v>
      </c>
      <c r="F63" s="122">
        <f t="shared" si="24"/>
        <v>15929.234622914671</v>
      </c>
      <c r="G63" s="122">
        <f t="shared" si="24"/>
        <v>15799.869986084301</v>
      </c>
      <c r="H63" s="122">
        <f t="shared" si="24"/>
        <v>15304.148135828591</v>
      </c>
      <c r="I63" s="122">
        <f t="shared" si="24"/>
        <v>15600.146598505571</v>
      </c>
      <c r="J63" s="122">
        <f t="shared" si="24"/>
        <v>15124.299956545552</v>
      </c>
      <c r="K63" s="122">
        <f t="shared" si="24"/>
        <v>13617.91970903981</v>
      </c>
      <c r="L63" s="122">
        <f t="shared" si="24"/>
        <v>15595.1077961384</v>
      </c>
      <c r="M63" s="122">
        <f t="shared" si="24"/>
        <v>13040.404175213689</v>
      </c>
      <c r="N63" s="122">
        <f t="shared" si="24"/>
        <v>12389.478342390668</v>
      </c>
      <c r="O63" s="122">
        <f t="shared" si="24"/>
        <v>10982.312184128339</v>
      </c>
      <c r="P63" s="122">
        <f t="shared" si="24"/>
        <v>9867.7385508096686</v>
      </c>
      <c r="Q63" s="122">
        <f t="shared" si="24"/>
        <v>8499.4229013085023</v>
      </c>
      <c r="R63" s="122">
        <f t="shared" ref="R63:V63" si="25">SUM(R64:R65)</f>
        <v>8439.5855073699513</v>
      </c>
      <c r="S63" s="122">
        <f t="shared" si="25"/>
        <v>8423.8540812991851</v>
      </c>
      <c r="T63" s="122">
        <f t="shared" si="25"/>
        <v>8410.1956173522412</v>
      </c>
      <c r="U63" s="122">
        <f t="shared" si="25"/>
        <v>7336.4518410922692</v>
      </c>
      <c r="V63" s="122">
        <f t="shared" si="25"/>
        <v>6599.2797407379785</v>
      </c>
      <c r="W63" s="122">
        <f t="shared" ref="W63:Y63" si="26">SUM(W64:W65)</f>
        <v>6016.2197002450457</v>
      </c>
      <c r="X63" s="122">
        <f t="shared" si="26"/>
        <v>4452.3338888869184</v>
      </c>
      <c r="Y63" s="122">
        <f t="shared" si="26"/>
        <v>2646.7801013589815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14598.863818375812</v>
      </c>
      <c r="D64" s="98">
        <v>14976.881339271047</v>
      </c>
      <c r="E64" s="98">
        <v>15639.337932112745</v>
      </c>
      <c r="F64" s="98">
        <v>15748.669344757542</v>
      </c>
      <c r="G64" s="98">
        <v>15621.429356930366</v>
      </c>
      <c r="H64" s="98">
        <v>15132.744407849577</v>
      </c>
      <c r="I64" s="98">
        <v>15427.161025506752</v>
      </c>
      <c r="J64" s="98">
        <v>14955.859696875428</v>
      </c>
      <c r="K64" s="98">
        <v>13465.082765439292</v>
      </c>
      <c r="L64" s="98">
        <v>15424.881805312918</v>
      </c>
      <c r="M64" s="98">
        <v>12893.682893257119</v>
      </c>
      <c r="N64" s="98">
        <v>12245.375218424224</v>
      </c>
      <c r="O64" s="98">
        <v>10848.574443870255</v>
      </c>
      <c r="P64" s="98">
        <v>9741.3988216737398</v>
      </c>
      <c r="Q64" s="98">
        <v>8386.3264891496547</v>
      </c>
      <c r="R64" s="98">
        <v>8325.7703692883551</v>
      </c>
      <c r="S64" s="98">
        <v>8309.6253064567372</v>
      </c>
      <c r="T64" s="98">
        <v>8295.1335131555097</v>
      </c>
      <c r="U64" s="98">
        <v>7235.0087492041985</v>
      </c>
      <c r="V64" s="98">
        <v>6506.9301680270646</v>
      </c>
      <c r="W64" s="98">
        <v>5931.7859231498514</v>
      </c>
      <c r="X64" s="98">
        <v>4389.392115617231</v>
      </c>
      <c r="Y64" s="98">
        <v>2608.6796707527647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175.5643436232472</v>
      </c>
      <c r="D65" s="98">
        <v>176.1031089299855</v>
      </c>
      <c r="E65" s="98">
        <v>182.35570024681414</v>
      </c>
      <c r="F65" s="98">
        <v>180.56527815713002</v>
      </c>
      <c r="G65" s="98">
        <v>178.44062915393383</v>
      </c>
      <c r="H65" s="98">
        <v>171.40372797901401</v>
      </c>
      <c r="I65" s="98">
        <v>172.98557299881912</v>
      </c>
      <c r="J65" s="98">
        <v>168.44025967012408</v>
      </c>
      <c r="K65" s="98">
        <v>152.83694360051803</v>
      </c>
      <c r="L65" s="98">
        <v>170.22599082548243</v>
      </c>
      <c r="M65" s="98">
        <v>146.72128195657055</v>
      </c>
      <c r="N65" s="98">
        <v>144.10312396644383</v>
      </c>
      <c r="O65" s="98">
        <v>133.73774025808461</v>
      </c>
      <c r="P65" s="98">
        <v>126.33972913592865</v>
      </c>
      <c r="Q65" s="98">
        <v>113.09641215884747</v>
      </c>
      <c r="R65" s="98">
        <v>113.81513808159569</v>
      </c>
      <c r="S65" s="98">
        <v>114.22877484244729</v>
      </c>
      <c r="T65" s="98">
        <v>115.06210419673221</v>
      </c>
      <c r="U65" s="98">
        <v>101.44309188807044</v>
      </c>
      <c r="V65" s="98">
        <v>92.349572710913804</v>
      </c>
      <c r="W65" s="98">
        <v>84.433777095194273</v>
      </c>
      <c r="X65" s="98">
        <v>62.94177326968709</v>
      </c>
      <c r="Y65" s="98">
        <v>38.100430606217024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3.1731635181011769E-2</v>
      </c>
      <c r="E66" s="122">
        <f t="shared" si="27"/>
        <v>5.1641496740819318E-2</v>
      </c>
      <c r="F66" s="122">
        <f t="shared" si="27"/>
        <v>8.6627518079072582E-2</v>
      </c>
      <c r="G66" s="122">
        <f t="shared" si="27"/>
        <v>0.12970526704656629</v>
      </c>
      <c r="H66" s="122">
        <f t="shared" si="27"/>
        <v>0.53284872000336447</v>
      </c>
      <c r="I66" s="122">
        <f t="shared" si="27"/>
        <v>0.56826107687995375</v>
      </c>
      <c r="J66" s="122">
        <f t="shared" si="27"/>
        <v>0.77475258181826068</v>
      </c>
      <c r="K66" s="122">
        <f t="shared" si="27"/>
        <v>0.74602886072809782</v>
      </c>
      <c r="L66" s="122">
        <f t="shared" si="27"/>
        <v>2.5013647229212346</v>
      </c>
      <c r="M66" s="122">
        <f t="shared" si="27"/>
        <v>1.3417254264518705</v>
      </c>
      <c r="N66" s="122">
        <f t="shared" si="27"/>
        <v>1.1775482536407815</v>
      </c>
      <c r="O66" s="122">
        <f t="shared" si="27"/>
        <v>1.1553960183501522</v>
      </c>
      <c r="P66" s="122">
        <f t="shared" si="27"/>
        <v>1.2560550334973166</v>
      </c>
      <c r="Q66" s="122">
        <f t="shared" si="27"/>
        <v>0.79309035115871984</v>
      </c>
      <c r="R66" s="122">
        <f t="shared" si="27"/>
        <v>1.0477542446890831</v>
      </c>
      <c r="S66" s="122">
        <f t="shared" si="27"/>
        <v>0.79848038165498758</v>
      </c>
      <c r="T66" s="122">
        <f t="shared" si="27"/>
        <v>1.0410703443648375</v>
      </c>
      <c r="U66" s="122">
        <f t="shared" si="27"/>
        <v>0.82972461965509348</v>
      </c>
      <c r="V66" s="122">
        <f t="shared" si="27"/>
        <v>1.8166451959042651</v>
      </c>
      <c r="W66" s="122">
        <f t="shared" si="27"/>
        <v>1.9723519432931966</v>
      </c>
      <c r="X66" s="122">
        <f t="shared" si="27"/>
        <v>4.5768403248907124</v>
      </c>
      <c r="Y66" s="122">
        <f t="shared" si="27"/>
        <v>0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3.1731635181011769E-2</v>
      </c>
      <c r="E67" s="98">
        <f>IF(RES_hhdet_in_fec!E67=0,0,RES_hhdet_in_fec!E67*1000*11630/RES_hhdet_in_new!E64)</f>
        <v>5.1641496740819318E-2</v>
      </c>
      <c r="F67" s="98">
        <f>IF(RES_hhdet_in_fec!F67=0,0,RES_hhdet_in_fec!F67*1000*11630/RES_hhdet_in_new!F64)</f>
        <v>8.6627518079072582E-2</v>
      </c>
      <c r="G67" s="98">
        <f>IF(RES_hhdet_in_fec!G67=0,0,RES_hhdet_in_fec!G67*1000*11630/RES_hhdet_in_new!G64)</f>
        <v>0.12970526704656629</v>
      </c>
      <c r="H67" s="98">
        <f>IF(RES_hhdet_in_fec!H67=0,0,RES_hhdet_in_fec!H67*1000*11630/RES_hhdet_in_new!H64)</f>
        <v>0.53284872000336447</v>
      </c>
      <c r="I67" s="98">
        <f>IF(RES_hhdet_in_fec!I67=0,0,RES_hhdet_in_fec!I67*1000*11630/RES_hhdet_in_new!I64)</f>
        <v>0.56826107687995375</v>
      </c>
      <c r="J67" s="98">
        <f>IF(RES_hhdet_in_fec!J67=0,0,RES_hhdet_in_fec!J67*1000*11630/RES_hhdet_in_new!J64)</f>
        <v>0.77475258181826068</v>
      </c>
      <c r="K67" s="98">
        <f>IF(RES_hhdet_in_fec!K67=0,0,RES_hhdet_in_fec!K67*1000*11630/RES_hhdet_in_new!K64)</f>
        <v>0.74602886072809782</v>
      </c>
      <c r="L67" s="98">
        <f>IF(RES_hhdet_in_fec!L67=0,0,RES_hhdet_in_fec!L67*1000*11630/RES_hhdet_in_new!L64)</f>
        <v>2.5013647229212346</v>
      </c>
      <c r="M67" s="98">
        <f>IF(RES_hhdet_in_fec!M67=0,0,RES_hhdet_in_fec!M67*1000*11630/RES_hhdet_in_new!M64)</f>
        <v>1.3417254264518705</v>
      </c>
      <c r="N67" s="98">
        <f>IF(RES_hhdet_in_fec!N67=0,0,RES_hhdet_in_fec!N67*1000*11630/RES_hhdet_in_new!N64)</f>
        <v>1.1775482536407815</v>
      </c>
      <c r="O67" s="98">
        <f>IF(RES_hhdet_in_fec!O67=0,0,RES_hhdet_in_fec!O67*1000*11630/RES_hhdet_in_new!O64)</f>
        <v>1.1553960183501522</v>
      </c>
      <c r="P67" s="98">
        <f>IF(RES_hhdet_in_fec!P67=0,0,RES_hhdet_in_fec!P67*1000*11630/RES_hhdet_in_new!P64)</f>
        <v>1.2560550334973166</v>
      </c>
      <c r="Q67" s="98">
        <f>IF(RES_hhdet_in_fec!Q67=0,0,RES_hhdet_in_fec!Q67*1000*11630/RES_hhdet_in_new!Q64)</f>
        <v>0.79309035115871984</v>
      </c>
      <c r="R67" s="98">
        <f>IF(RES_hhdet_in_fec!R67=0,0,RES_hhdet_in_fec!R67*1000*11630/RES_hhdet_in_new!R64)</f>
        <v>1.0477542446890831</v>
      </c>
      <c r="S67" s="98">
        <f>IF(RES_hhdet_in_fec!S67=0,0,RES_hhdet_in_fec!S67*1000*11630/RES_hhdet_in_new!S64)</f>
        <v>0.79848038165498758</v>
      </c>
      <c r="T67" s="98">
        <f>IF(RES_hhdet_in_fec!T67=0,0,RES_hhdet_in_fec!T67*1000*11630/RES_hhdet_in_new!T64)</f>
        <v>1.0410703443648375</v>
      </c>
      <c r="U67" s="98">
        <f>IF(RES_hhdet_in_fec!U67=0,0,RES_hhdet_in_fec!U67*1000*11630/RES_hhdet_in_new!U64)</f>
        <v>0.82972461965509348</v>
      </c>
      <c r="V67" s="98">
        <f>IF(RES_hhdet_in_fec!V67=0,0,RES_hhdet_in_fec!V67*1000*11630/RES_hhdet_in_new!V64)</f>
        <v>1.8166451959042651</v>
      </c>
      <c r="W67" s="98">
        <f>IF(RES_hhdet_in_fec!W67=0,0,RES_hhdet_in_fec!W67*1000*11630/RES_hhdet_in_new!W64)</f>
        <v>1.9723519432931966</v>
      </c>
      <c r="X67" s="98">
        <f>IF(RES_hhdet_in_fec!X67=0,0,RES_hhdet_in_fec!X67*1000*11630/RES_hhdet_in_new!X64)</f>
        <v>4.5768403248907124</v>
      </c>
      <c r="Y67" s="98">
        <f>IF(RES_hhdet_in_fec!Y67=0,0,RES_hhdet_in_fec!Y67*1000*11630/RES_hhdet_in_new!Y64)</f>
        <v>0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2362.8116567010602</v>
      </c>
      <c r="D68" s="122">
        <v>2415.2261555291575</v>
      </c>
      <c r="E68" s="122">
        <v>2411.6084952952456</v>
      </c>
      <c r="F68" s="122">
        <v>2338.0306975785647</v>
      </c>
      <c r="G68" s="122">
        <v>2410.8673907364341</v>
      </c>
      <c r="H68" s="122">
        <v>2444.2275360442254</v>
      </c>
      <c r="I68" s="122">
        <v>2532.6506049266704</v>
      </c>
      <c r="J68" s="122">
        <v>2742.845861160416</v>
      </c>
      <c r="K68" s="122">
        <v>2301.2518225908302</v>
      </c>
      <c r="L68" s="122">
        <v>3003.9548058234441</v>
      </c>
      <c r="M68" s="122">
        <v>2458.3871409324233</v>
      </c>
      <c r="N68" s="122">
        <v>2439.1213667736251</v>
      </c>
      <c r="O68" s="122">
        <v>2362.0046412225324</v>
      </c>
      <c r="P68" s="122">
        <v>2125.5537233598579</v>
      </c>
      <c r="Q68" s="122">
        <v>2091.1076835550812</v>
      </c>
      <c r="R68" s="122">
        <v>2206.3860701735125</v>
      </c>
      <c r="S68" s="122">
        <v>2010.3405098237984</v>
      </c>
      <c r="T68" s="122">
        <v>2094.8951707985589</v>
      </c>
      <c r="U68" s="122">
        <v>1930.73441231777</v>
      </c>
      <c r="V68" s="122">
        <v>2050.4271321399779</v>
      </c>
      <c r="W68" s="122">
        <v>2186.1171027536921</v>
      </c>
      <c r="X68" s="122">
        <v>1986.1677160695444</v>
      </c>
      <c r="Y68" s="122">
        <v>1679.0751859144345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2383.1083697965691</v>
      </c>
      <c r="D69" s="98">
        <v>2432.284746829454</v>
      </c>
      <c r="E69" s="98">
        <v>2418.3961945756696</v>
      </c>
      <c r="F69" s="98">
        <v>2356.6137695153993</v>
      </c>
      <c r="G69" s="98">
        <v>2432.6535804693622</v>
      </c>
      <c r="H69" s="98">
        <v>2450.3652473179145</v>
      </c>
      <c r="I69" s="98">
        <v>2543.0865413380311</v>
      </c>
      <c r="J69" s="98">
        <v>2715.7591511221299</v>
      </c>
      <c r="K69" s="98">
        <v>2262.7936198118414</v>
      </c>
      <c r="L69" s="98">
        <v>3003.9548058234441</v>
      </c>
      <c r="M69" s="98">
        <v>2519.0730036562691</v>
      </c>
      <c r="N69" s="98">
        <v>2470.1611649863512</v>
      </c>
      <c r="O69" s="98">
        <v>2358.7563019238237</v>
      </c>
      <c r="P69" s="98">
        <v>2125.4095385795363</v>
      </c>
      <c r="Q69" s="98">
        <v>2076.7317469005498</v>
      </c>
      <c r="R69" s="98">
        <v>2180.9909241400942</v>
      </c>
      <c r="S69" s="98">
        <v>2010.8068912251567</v>
      </c>
      <c r="T69" s="98">
        <v>2094.2374562564892</v>
      </c>
      <c r="U69" s="98">
        <v>1927.3759661554534</v>
      </c>
      <c r="V69" s="98">
        <v>2035.2277943479551</v>
      </c>
      <c r="W69" s="98">
        <v>2185.9641288987436</v>
      </c>
      <c r="X69" s="98">
        <v>1986.1677160695444</v>
      </c>
      <c r="Y69" s="98">
        <v>1679.0751859144345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2063.543099782175</v>
      </c>
      <c r="D73" s="101">
        <v>2129.2438896124222</v>
      </c>
      <c r="E73" s="101">
        <v>2299.2694413130425</v>
      </c>
      <c r="F73" s="101">
        <v>2034.9201464310779</v>
      </c>
      <c r="G73" s="101">
        <v>2097.6265840252031</v>
      </c>
      <c r="H73" s="101">
        <v>2366.8629717860485</v>
      </c>
      <c r="I73" s="101">
        <v>2376.7254373687001</v>
      </c>
      <c r="J73" s="101">
        <v>3250.3992135444846</v>
      </c>
      <c r="K73" s="101">
        <v>2837.8206677632861</v>
      </c>
      <c r="L73" s="101">
        <v>0</v>
      </c>
      <c r="M73" s="101">
        <v>2258.6388400111296</v>
      </c>
      <c r="N73" s="101">
        <v>2308.5571361962861</v>
      </c>
      <c r="O73" s="101">
        <v>2523.4591352546536</v>
      </c>
      <c r="P73" s="101">
        <v>2131.2926570502614</v>
      </c>
      <c r="Q73" s="101">
        <v>2511.0270184269475</v>
      </c>
      <c r="R73" s="101">
        <v>2689.1926112323863</v>
      </c>
      <c r="S73" s="101">
        <v>2001.0842406995648</v>
      </c>
      <c r="T73" s="101">
        <v>2106.2159445645666</v>
      </c>
      <c r="U73" s="101">
        <v>1963.3593178945594</v>
      </c>
      <c r="V73" s="101">
        <v>2297.2039581545582</v>
      </c>
      <c r="W73" s="101">
        <v>2357.2948464408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734.8630516217022</v>
      </c>
      <c r="D77" s="122">
        <v>816.7797796313464</v>
      </c>
      <c r="E77" s="122">
        <v>871.49388683285213</v>
      </c>
      <c r="F77" s="122">
        <v>952.06087136421945</v>
      </c>
      <c r="G77" s="122">
        <v>923.88072716006093</v>
      </c>
      <c r="H77" s="122">
        <v>950.81937061059227</v>
      </c>
      <c r="I77" s="122">
        <v>936.73192248914029</v>
      </c>
      <c r="J77" s="122">
        <v>1001.4087944749124</v>
      </c>
      <c r="K77" s="122">
        <v>853.5915485347889</v>
      </c>
      <c r="L77" s="122">
        <v>1124.4524417607481</v>
      </c>
      <c r="M77" s="122">
        <v>927.75261241429052</v>
      </c>
      <c r="N77" s="122">
        <v>885.70275743008517</v>
      </c>
      <c r="O77" s="122">
        <v>898.39785580485557</v>
      </c>
      <c r="P77" s="122">
        <v>883.72478874371791</v>
      </c>
      <c r="Q77" s="122">
        <v>823.26590705499359</v>
      </c>
      <c r="R77" s="122">
        <v>843.4955909992583</v>
      </c>
      <c r="S77" s="122">
        <v>788.85894631762233</v>
      </c>
      <c r="T77" s="122">
        <v>794.51139554441522</v>
      </c>
      <c r="U77" s="122">
        <v>715.55148085221367</v>
      </c>
      <c r="V77" s="122">
        <v>755.22939372420365</v>
      </c>
      <c r="W77" s="122">
        <v>788.75979903778273</v>
      </c>
      <c r="X77" s="122">
        <v>767.40546047445594</v>
      </c>
      <c r="Y77" s="122">
        <v>772.23430957591529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743.62232251304511</v>
      </c>
      <c r="D78" s="98">
        <v>826.58519857983197</v>
      </c>
      <c r="E78" s="98">
        <v>881.19609669493684</v>
      </c>
      <c r="F78" s="98">
        <v>970.91679211436701</v>
      </c>
      <c r="G78" s="98">
        <v>942.31518145884195</v>
      </c>
      <c r="H78" s="98">
        <v>967.85778073189886</v>
      </c>
      <c r="I78" s="98">
        <v>955.3920362911748</v>
      </c>
      <c r="J78" s="98">
        <v>1007.2514463154388</v>
      </c>
      <c r="K78" s="98">
        <v>857.13873268635143</v>
      </c>
      <c r="L78" s="98">
        <v>1130.843606578683</v>
      </c>
      <c r="M78" s="98">
        <v>940.55673874908143</v>
      </c>
      <c r="N78" s="98">
        <v>924.92139091786817</v>
      </c>
      <c r="O78" s="98">
        <v>908.57739780828956</v>
      </c>
      <c r="P78" s="98">
        <v>901.72125364007638</v>
      </c>
      <c r="Q78" s="98">
        <v>829.98522832117862</v>
      </c>
      <c r="R78" s="98">
        <v>848.65248374956104</v>
      </c>
      <c r="S78" s="98">
        <v>801.94467796738422</v>
      </c>
      <c r="T78" s="98">
        <v>808.10936311592161</v>
      </c>
      <c r="U78" s="98">
        <v>721.45143090386989</v>
      </c>
      <c r="V78" s="98">
        <v>784.44499324243918</v>
      </c>
      <c r="W78" s="98">
        <v>803.1446782020206</v>
      </c>
      <c r="X78" s="98">
        <v>799.83523061724145</v>
      </c>
      <c r="Y78" s="98">
        <v>824.09326356901283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591.10795875789961</v>
      </c>
      <c r="D79" s="33">
        <v>667.13400121753477</v>
      </c>
      <c r="E79" s="33">
        <v>729.70779926211026</v>
      </c>
      <c r="F79" s="33">
        <v>692.0162427909811</v>
      </c>
      <c r="G79" s="33">
        <v>694.02215217939795</v>
      </c>
      <c r="H79" s="33">
        <v>763.03625800381076</v>
      </c>
      <c r="I79" s="33">
        <v>686.88455804243438</v>
      </c>
      <c r="J79" s="33">
        <v>883.05764180784399</v>
      </c>
      <c r="K79" s="33">
        <v>788.7914421784061</v>
      </c>
      <c r="L79" s="33">
        <v>935.98107074675511</v>
      </c>
      <c r="M79" s="33">
        <v>700.37611088840811</v>
      </c>
      <c r="N79" s="33">
        <v>696.23318142466303</v>
      </c>
      <c r="O79" s="33">
        <v>729.91338495314665</v>
      </c>
      <c r="P79" s="33">
        <v>616.99146974411633</v>
      </c>
      <c r="Q79" s="33">
        <v>692.96706883488548</v>
      </c>
      <c r="R79" s="33">
        <v>728.48981843086426</v>
      </c>
      <c r="S79" s="33">
        <v>489.93176394337399</v>
      </c>
      <c r="T79" s="33">
        <v>510.59678403463931</v>
      </c>
      <c r="U79" s="33">
        <v>463.99906501341951</v>
      </c>
      <c r="V79" s="33">
        <v>572.21125328666938</v>
      </c>
      <c r="W79" s="33">
        <v>585.42758814869012</v>
      </c>
      <c r="X79" s="33">
        <v>555.26071412373312</v>
      </c>
      <c r="Y79" s="33">
        <v>574.44667109061265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17570.1859204635</v>
      </c>
      <c r="D81" s="117">
        <f t="shared" si="28"/>
        <v>17358.474470603385</v>
      </c>
      <c r="E81" s="117">
        <f t="shared" si="28"/>
        <v>18204.835647975622</v>
      </c>
      <c r="F81" s="117">
        <f t="shared" si="28"/>
        <v>17857.594186974431</v>
      </c>
      <c r="G81" s="117">
        <f t="shared" si="28"/>
        <v>17586.768200452996</v>
      </c>
      <c r="H81" s="117">
        <f t="shared" si="28"/>
        <v>17468.86067432136</v>
      </c>
      <c r="I81" s="117">
        <f t="shared" si="28"/>
        <v>16879.017690369405</v>
      </c>
      <c r="J81" s="117">
        <f t="shared" si="28"/>
        <v>17167.659416218256</v>
      </c>
      <c r="K81" s="117">
        <f t="shared" si="28"/>
        <v>18793.790585067753</v>
      </c>
      <c r="L81" s="117">
        <f t="shared" si="28"/>
        <v>14293.333034406156</v>
      </c>
      <c r="M81" s="117">
        <f t="shared" si="28"/>
        <v>14883.175236160554</v>
      </c>
      <c r="N81" s="117">
        <f t="shared" si="28"/>
        <v>15776.946805438818</v>
      </c>
      <c r="O81" s="117">
        <f t="shared" si="28"/>
        <v>14071.956695531622</v>
      </c>
      <c r="P81" s="117">
        <f t="shared" si="28"/>
        <v>13432.915610530374</v>
      </c>
      <c r="Q81" s="117">
        <f t="shared" si="28"/>
        <v>11432.199587524945</v>
      </c>
      <c r="R81" s="117">
        <f t="shared" ref="R81:V81" si="29">R82+R85+R87+R100</f>
        <v>11164.219854826248</v>
      </c>
      <c r="S81" s="117">
        <f t="shared" si="29"/>
        <v>11470.124323549404</v>
      </c>
      <c r="T81" s="117">
        <f t="shared" si="29"/>
        <v>11702.59102967207</v>
      </c>
      <c r="U81" s="117">
        <f t="shared" si="29"/>
        <v>10724.190654969341</v>
      </c>
      <c r="V81" s="117">
        <f t="shared" si="29"/>
        <v>9717.7526368131748</v>
      </c>
      <c r="W81" s="117">
        <f t="shared" ref="W81:Y81" si="30">W82+W85+W87+W100</f>
        <v>8937.4339749833107</v>
      </c>
      <c r="X81" s="117">
        <f t="shared" si="30"/>
        <v>7165.8671805221738</v>
      </c>
      <c r="Y81" s="117">
        <f t="shared" si="30"/>
        <v>5707.4535423206489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14501.278644901769</v>
      </c>
      <c r="D82" s="122">
        <f t="shared" si="31"/>
        <v>14274.000628747663</v>
      </c>
      <c r="E82" s="122">
        <f t="shared" si="31"/>
        <v>14978.989404438677</v>
      </c>
      <c r="F82" s="122">
        <f t="shared" si="31"/>
        <v>14737.102808210411</v>
      </c>
      <c r="G82" s="122">
        <f t="shared" si="31"/>
        <v>14468.091552563286</v>
      </c>
      <c r="H82" s="122">
        <f t="shared" si="31"/>
        <v>14166.633618598886</v>
      </c>
      <c r="I82" s="122">
        <f t="shared" si="31"/>
        <v>13694.400636800292</v>
      </c>
      <c r="J82" s="122">
        <f t="shared" si="31"/>
        <v>13656.865716513021</v>
      </c>
      <c r="K82" s="122">
        <f t="shared" si="31"/>
        <v>15154.217749441086</v>
      </c>
      <c r="L82" s="122">
        <f t="shared" si="31"/>
        <v>10889.859056869202</v>
      </c>
      <c r="M82" s="122">
        <f t="shared" si="31"/>
        <v>11542.679732517043</v>
      </c>
      <c r="N82" s="122">
        <f t="shared" si="31"/>
        <v>12299.225516829913</v>
      </c>
      <c r="O82" s="122">
        <f t="shared" si="31"/>
        <v>10800.788663371151</v>
      </c>
      <c r="P82" s="122">
        <f t="shared" si="31"/>
        <v>10387.024928906894</v>
      </c>
      <c r="Q82" s="122">
        <f t="shared" si="31"/>
        <v>8333.4837283322177</v>
      </c>
      <c r="R82" s="122">
        <f t="shared" ref="R82:V82" si="32">SUM(R83:R84)</f>
        <v>7974.7223347906302</v>
      </c>
      <c r="S82" s="122">
        <f t="shared" si="32"/>
        <v>8584.2125081133927</v>
      </c>
      <c r="T82" s="122">
        <f t="shared" si="32"/>
        <v>8673.1624551853256</v>
      </c>
      <c r="U82" s="122">
        <f t="shared" si="32"/>
        <v>7904.6035801623439</v>
      </c>
      <c r="V82" s="122">
        <f t="shared" si="32"/>
        <v>6749.2328961468056</v>
      </c>
      <c r="W82" s="122">
        <f t="shared" ref="W82:Y82" si="33">SUM(W83:W84)</f>
        <v>5914.0285177542537</v>
      </c>
      <c r="X82" s="122">
        <f t="shared" si="33"/>
        <v>4450.3690540066091</v>
      </c>
      <c r="Y82" s="122">
        <f t="shared" si="33"/>
        <v>2982.4354021840168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14428.957119906147</v>
      </c>
      <c r="D83" s="98">
        <v>14203.583574595123</v>
      </c>
      <c r="E83" s="98">
        <v>14904.915872289492</v>
      </c>
      <c r="F83" s="98">
        <v>14664.668909672157</v>
      </c>
      <c r="G83" s="98">
        <v>14396.533469138916</v>
      </c>
      <c r="H83" s="98">
        <v>14096.500707216966</v>
      </c>
      <c r="I83" s="98">
        <v>13626.702909509027</v>
      </c>
      <c r="J83" s="98">
        <v>13588.562199205478</v>
      </c>
      <c r="K83" s="98">
        <v>15077.415307609481</v>
      </c>
      <c r="L83" s="98">
        <v>10835.998889439141</v>
      </c>
      <c r="M83" s="98">
        <v>11484.418764183411</v>
      </c>
      <c r="N83" s="98">
        <v>12236.73377206648</v>
      </c>
      <c r="O83" s="98">
        <v>10745.788897398756</v>
      </c>
      <c r="P83" s="98">
        <v>10334.203092670068</v>
      </c>
      <c r="Q83" s="98">
        <v>8291.0536095376356</v>
      </c>
      <c r="R83" s="98">
        <v>7933.8585233098283</v>
      </c>
      <c r="S83" s="98">
        <v>8539.9511053238384</v>
      </c>
      <c r="T83" s="98">
        <v>8627.854714289977</v>
      </c>
      <c r="U83" s="98">
        <v>7862.6829253580072</v>
      </c>
      <c r="V83" s="98">
        <v>6712.9070329385568</v>
      </c>
      <c r="W83" s="98">
        <v>5882.020274618324</v>
      </c>
      <c r="X83" s="98">
        <v>4425.9937500464275</v>
      </c>
      <c r="Y83" s="98">
        <v>2965.7088269955302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72.321524995623079</v>
      </c>
      <c r="D84" s="98">
        <v>70.417054152539976</v>
      </c>
      <c r="E84" s="98">
        <v>74.073532149185297</v>
      </c>
      <c r="F84" s="98">
        <v>72.433898538254212</v>
      </c>
      <c r="G84" s="98">
        <v>71.558083424369713</v>
      </c>
      <c r="H84" s="98">
        <v>70.132911381918532</v>
      </c>
      <c r="I84" s="98">
        <v>67.697727291263845</v>
      </c>
      <c r="J84" s="98">
        <v>68.30351730754208</v>
      </c>
      <c r="K84" s="98">
        <v>76.802441831604767</v>
      </c>
      <c r="L84" s="98">
        <v>53.860167430060542</v>
      </c>
      <c r="M84" s="98">
        <v>58.260968333632555</v>
      </c>
      <c r="N84" s="98">
        <v>62.491744763432187</v>
      </c>
      <c r="O84" s="98">
        <v>54.99976597239624</v>
      </c>
      <c r="P84" s="98">
        <v>52.821836236826663</v>
      </c>
      <c r="Q84" s="98">
        <v>42.430118794582029</v>
      </c>
      <c r="R84" s="98">
        <v>40.863811480801367</v>
      </c>
      <c r="S84" s="98">
        <v>44.261402789554111</v>
      </c>
      <c r="T84" s="98">
        <v>45.307740895347834</v>
      </c>
      <c r="U84" s="98">
        <v>41.920654804336692</v>
      </c>
      <c r="V84" s="98">
        <v>36.325863208248691</v>
      </c>
      <c r="W84" s="98">
        <v>32.008243135929618</v>
      </c>
      <c r="X84" s="98">
        <v>24.375303960181117</v>
      </c>
      <c r="Y84" s="98">
        <v>16.726575188486557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5.4570455596230473E-3</v>
      </c>
      <c r="D85" s="122">
        <f t="shared" si="34"/>
        <v>2.9501573037496211E-2</v>
      </c>
      <c r="E85" s="122">
        <f t="shared" si="34"/>
        <v>6.1442525551689525E-2</v>
      </c>
      <c r="F85" s="122">
        <f t="shared" si="34"/>
        <v>9.1256263063810794E-2</v>
      </c>
      <c r="G85" s="122">
        <f t="shared" si="34"/>
        <v>0.14019189618989333</v>
      </c>
      <c r="H85" s="122">
        <f t="shared" si="34"/>
        <v>0.51292544935817996</v>
      </c>
      <c r="I85" s="122">
        <f t="shared" si="34"/>
        <v>0.56925885531639409</v>
      </c>
      <c r="J85" s="122">
        <f t="shared" si="34"/>
        <v>0.77788802739633878</v>
      </c>
      <c r="K85" s="122">
        <f t="shared" si="34"/>
        <v>0.73569157206273905</v>
      </c>
      <c r="L85" s="122">
        <f t="shared" si="34"/>
        <v>2.5091027658025111</v>
      </c>
      <c r="M85" s="122">
        <f t="shared" si="34"/>
        <v>1.3390091568018787</v>
      </c>
      <c r="N85" s="122">
        <f t="shared" si="34"/>
        <v>1.1943142625101903</v>
      </c>
      <c r="O85" s="122">
        <f t="shared" si="34"/>
        <v>1.1627261378647964</v>
      </c>
      <c r="P85" s="122">
        <f t="shared" si="34"/>
        <v>1.2542048818674276</v>
      </c>
      <c r="Q85" s="122">
        <f t="shared" si="34"/>
        <v>0.79381573089327195</v>
      </c>
      <c r="R85" s="122">
        <f t="shared" si="34"/>
        <v>1.0508997304211385</v>
      </c>
      <c r="S85" s="122">
        <f t="shared" si="34"/>
        <v>0.80130365029058803</v>
      </c>
      <c r="T85" s="122">
        <f t="shared" si="34"/>
        <v>1.043941390971159</v>
      </c>
      <c r="U85" s="122">
        <f t="shared" si="34"/>
        <v>0.8220816294282246</v>
      </c>
      <c r="V85" s="122">
        <f t="shared" si="34"/>
        <v>1.8224966952687336</v>
      </c>
      <c r="W85" s="122">
        <f t="shared" si="34"/>
        <v>1.9915009912863342</v>
      </c>
      <c r="X85" s="122">
        <f t="shared" si="34"/>
        <v>4.584597413055068</v>
      </c>
      <c r="Y85" s="122">
        <f t="shared" si="34"/>
        <v>0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5.4570455596230473E-3</v>
      </c>
      <c r="D86" s="98">
        <f>IF(RES_hhdet_in_fec!D86=0,0,RES_hhdet_in_fec!D86*1000*11630/RES_hhdet_in_new!D83)</f>
        <v>2.9501573037496211E-2</v>
      </c>
      <c r="E86" s="98">
        <f>IF(RES_hhdet_in_fec!E86=0,0,RES_hhdet_in_fec!E86*1000*11630/RES_hhdet_in_new!E83)</f>
        <v>6.1442525551689525E-2</v>
      </c>
      <c r="F86" s="98">
        <f>IF(RES_hhdet_in_fec!F86=0,0,RES_hhdet_in_fec!F86*1000*11630/RES_hhdet_in_new!F83)</f>
        <v>9.1256263063810794E-2</v>
      </c>
      <c r="G86" s="98">
        <f>IF(RES_hhdet_in_fec!G86=0,0,RES_hhdet_in_fec!G86*1000*11630/RES_hhdet_in_new!G83)</f>
        <v>0.14019189618989333</v>
      </c>
      <c r="H86" s="98">
        <f>IF(RES_hhdet_in_fec!H86=0,0,RES_hhdet_in_fec!H86*1000*11630/RES_hhdet_in_new!H83)</f>
        <v>0.51292544935817996</v>
      </c>
      <c r="I86" s="98">
        <f>IF(RES_hhdet_in_fec!I86=0,0,RES_hhdet_in_fec!I86*1000*11630/RES_hhdet_in_new!I83)</f>
        <v>0.56925885531639409</v>
      </c>
      <c r="J86" s="98">
        <f>IF(RES_hhdet_in_fec!J86=0,0,RES_hhdet_in_fec!J86*1000*11630/RES_hhdet_in_new!J83)</f>
        <v>0.77788802739633878</v>
      </c>
      <c r="K86" s="98">
        <f>IF(RES_hhdet_in_fec!K86=0,0,RES_hhdet_in_fec!K86*1000*11630/RES_hhdet_in_new!K83)</f>
        <v>0.73569157206273905</v>
      </c>
      <c r="L86" s="98">
        <f>IF(RES_hhdet_in_fec!L86=0,0,RES_hhdet_in_fec!L86*1000*11630/RES_hhdet_in_new!L83)</f>
        <v>2.5091027658025111</v>
      </c>
      <c r="M86" s="98">
        <f>IF(RES_hhdet_in_fec!M86=0,0,RES_hhdet_in_fec!M86*1000*11630/RES_hhdet_in_new!M83)</f>
        <v>1.3390091568018787</v>
      </c>
      <c r="N86" s="98">
        <f>IF(RES_hhdet_in_fec!N86=0,0,RES_hhdet_in_fec!N86*1000*11630/RES_hhdet_in_new!N83)</f>
        <v>1.1943142625101903</v>
      </c>
      <c r="O86" s="98">
        <f>IF(RES_hhdet_in_fec!O86=0,0,RES_hhdet_in_fec!O86*1000*11630/RES_hhdet_in_new!O83)</f>
        <v>1.1627261378647964</v>
      </c>
      <c r="P86" s="98">
        <f>IF(RES_hhdet_in_fec!P86=0,0,RES_hhdet_in_fec!P86*1000*11630/RES_hhdet_in_new!P83)</f>
        <v>1.2542048818674276</v>
      </c>
      <c r="Q86" s="98">
        <f>IF(RES_hhdet_in_fec!Q86=0,0,RES_hhdet_in_fec!Q86*1000*11630/RES_hhdet_in_new!Q83)</f>
        <v>0.79381573089327195</v>
      </c>
      <c r="R86" s="98">
        <f>IF(RES_hhdet_in_fec!R86=0,0,RES_hhdet_in_fec!R86*1000*11630/RES_hhdet_in_new!R83)</f>
        <v>1.0508997304211385</v>
      </c>
      <c r="S86" s="98">
        <f>IF(RES_hhdet_in_fec!S86=0,0,RES_hhdet_in_fec!S86*1000*11630/RES_hhdet_in_new!S83)</f>
        <v>0.80130365029058803</v>
      </c>
      <c r="T86" s="98">
        <f>IF(RES_hhdet_in_fec!T86=0,0,RES_hhdet_in_fec!T86*1000*11630/RES_hhdet_in_new!T83)</f>
        <v>1.043941390971159</v>
      </c>
      <c r="U86" s="98">
        <f>IF(RES_hhdet_in_fec!U86=0,0,RES_hhdet_in_fec!U86*1000*11630/RES_hhdet_in_new!U83)</f>
        <v>0.8220816294282246</v>
      </c>
      <c r="V86" s="98">
        <f>IF(RES_hhdet_in_fec!V86=0,0,RES_hhdet_in_fec!V86*1000*11630/RES_hhdet_in_new!V83)</f>
        <v>1.8224966952687336</v>
      </c>
      <c r="W86" s="98">
        <f>IF(RES_hhdet_in_fec!W86=0,0,RES_hhdet_in_fec!W86*1000*11630/RES_hhdet_in_new!W83)</f>
        <v>1.9915009912863342</v>
      </c>
      <c r="X86" s="98">
        <f>IF(RES_hhdet_in_fec!X86=0,0,RES_hhdet_in_fec!X86*1000*11630/RES_hhdet_in_new!X83)</f>
        <v>4.584597413055068</v>
      </c>
      <c r="Y86" s="98">
        <f>IF(RES_hhdet_in_fec!Y86=0,0,RES_hhdet_in_fec!Y86*1000*11630/RES_hhdet_in_new!Y83)</f>
        <v>0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2300.6044957352228</v>
      </c>
      <c r="D87" s="122">
        <v>2248.4391019238174</v>
      </c>
      <c r="E87" s="122">
        <v>2314.0578506835618</v>
      </c>
      <c r="F87" s="122">
        <v>2159.2988203616237</v>
      </c>
      <c r="G87" s="122">
        <v>2199.5556507682572</v>
      </c>
      <c r="H87" s="122">
        <v>2366.8635714923507</v>
      </c>
      <c r="I87" s="122">
        <v>2292.247784777996</v>
      </c>
      <c r="J87" s="122">
        <v>2582.2535587422267</v>
      </c>
      <c r="K87" s="122">
        <v>2593.6912944207129</v>
      </c>
      <c r="L87" s="122">
        <v>2436.1789979005512</v>
      </c>
      <c r="M87" s="122">
        <v>2360.6041085197289</v>
      </c>
      <c r="N87" s="122">
        <v>2473.9302946934886</v>
      </c>
      <c r="O87" s="122">
        <v>2381.0657717266863</v>
      </c>
      <c r="P87" s="122">
        <v>2164.3489331203887</v>
      </c>
      <c r="Q87" s="122">
        <v>2322.6975200040456</v>
      </c>
      <c r="R87" s="122">
        <v>2389.0213611541858</v>
      </c>
      <c r="S87" s="122">
        <v>2089.9861413215749</v>
      </c>
      <c r="T87" s="122">
        <v>2176.9496397199628</v>
      </c>
      <c r="U87" s="122">
        <v>2046.4957122120827</v>
      </c>
      <c r="V87" s="122">
        <v>2188.5972824060077</v>
      </c>
      <c r="W87" s="122">
        <v>2236.2336088016446</v>
      </c>
      <c r="X87" s="122">
        <v>1962.621661884672</v>
      </c>
      <c r="Y87" s="122">
        <v>1834.5436045868362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2429.9606157851399</v>
      </c>
      <c r="D88" s="98">
        <v>2365.7699214473591</v>
      </c>
      <c r="E88" s="98">
        <v>2324.9221891543702</v>
      </c>
      <c r="F88" s="98">
        <v>2276.009040026639</v>
      </c>
      <c r="G88" s="98">
        <v>2373.706521196867</v>
      </c>
      <c r="H88" s="98">
        <v>2276.7257456710649</v>
      </c>
      <c r="I88" s="98">
        <v>2214.944612417713</v>
      </c>
      <c r="J88" s="98">
        <v>2089.6669678782482</v>
      </c>
      <c r="K88" s="98">
        <v>2383.6749661156045</v>
      </c>
      <c r="L88" s="98">
        <v>2290.7157076780868</v>
      </c>
      <c r="M88" s="98">
        <v>2365.0069481025989</v>
      </c>
      <c r="N88" s="98">
        <v>2568.5324010725217</v>
      </c>
      <c r="O88" s="98">
        <v>2283.9486646880009</v>
      </c>
      <c r="P88" s="98">
        <v>2311.6327061751099</v>
      </c>
      <c r="Q88" s="98">
        <v>1932.9684864449348</v>
      </c>
      <c r="R88" s="98">
        <v>1927.1953745294929</v>
      </c>
      <c r="S88" s="98">
        <v>2133.7103448251432</v>
      </c>
      <c r="T88" s="98">
        <v>2189.2850813009686</v>
      </c>
      <c r="U88" s="98">
        <v>2087.0868617330143</v>
      </c>
      <c r="V88" s="98">
        <v>1952.8942530890497</v>
      </c>
      <c r="W88" s="98">
        <v>2036.5406803767271</v>
      </c>
      <c r="X88" s="98">
        <v>1928.6922089381717</v>
      </c>
      <c r="Y88" s="98">
        <v>1815.256705239814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2248.6381777027655</v>
      </c>
      <c r="D92" s="101">
        <v>2252.0242352270652</v>
      </c>
      <c r="E92" s="101">
        <v>2376.9196410463865</v>
      </c>
      <c r="F92" s="101">
        <v>2360.9868898747218</v>
      </c>
      <c r="G92" s="101">
        <v>2547.4253090499128</v>
      </c>
      <c r="H92" s="101">
        <v>2697.3873395529849</v>
      </c>
      <c r="I92" s="101">
        <v>2535.3603361591481</v>
      </c>
      <c r="J92" s="101">
        <v>2769.3903746604819</v>
      </c>
      <c r="K92" s="101">
        <v>2689.8307886083262</v>
      </c>
      <c r="L92" s="101">
        <v>2132.5198030434021</v>
      </c>
      <c r="M92" s="101">
        <v>2602.0296480950319</v>
      </c>
      <c r="N92" s="101">
        <v>2558.9903398448614</v>
      </c>
      <c r="O92" s="101">
        <v>2409.7153704543407</v>
      </c>
      <c r="P92" s="101">
        <v>2487.3392053470347</v>
      </c>
      <c r="Q92" s="101">
        <v>1942.7279276158492</v>
      </c>
      <c r="R92" s="101">
        <v>1998.2463925110569</v>
      </c>
      <c r="S92" s="101">
        <v>2110.2397563890886</v>
      </c>
      <c r="T92" s="101">
        <v>1914.5273592981366</v>
      </c>
      <c r="U92" s="101">
        <v>1793.1802068463378</v>
      </c>
      <c r="V92" s="101">
        <v>1917.3156648486295</v>
      </c>
      <c r="W92" s="101">
        <v>1799.1686400000247</v>
      </c>
      <c r="X92" s="101">
        <v>1608.3684696698574</v>
      </c>
      <c r="Y92" s="101">
        <v>1997.035882343456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2063.5430997821754</v>
      </c>
      <c r="D96" s="101">
        <v>2129.2438896124227</v>
      </c>
      <c r="E96" s="101">
        <v>2299.2694413130425</v>
      </c>
      <c r="F96" s="101">
        <v>2034.9201464310777</v>
      </c>
      <c r="G96" s="101">
        <v>2097.6265840252026</v>
      </c>
      <c r="H96" s="101">
        <v>2366.8629717860481</v>
      </c>
      <c r="I96" s="101">
        <v>2376.7254373687001</v>
      </c>
      <c r="J96" s="101">
        <v>3250.3992135444851</v>
      </c>
      <c r="K96" s="101">
        <v>2837.8206677632861</v>
      </c>
      <c r="L96" s="101">
        <v>2704.5445583887404</v>
      </c>
      <c r="M96" s="101">
        <v>2258.6388400111296</v>
      </c>
      <c r="N96" s="101">
        <v>2308.5571361962861</v>
      </c>
      <c r="O96" s="101">
        <v>2523.4591352546536</v>
      </c>
      <c r="P96" s="101">
        <v>2131.2926570502614</v>
      </c>
      <c r="Q96" s="101">
        <v>2511.0270184269471</v>
      </c>
      <c r="R96" s="101">
        <v>2689.1926112323868</v>
      </c>
      <c r="S96" s="101">
        <v>2001.0842406995648</v>
      </c>
      <c r="T96" s="101">
        <v>2106.2159445645666</v>
      </c>
      <c r="U96" s="101">
        <v>1963.3593178945594</v>
      </c>
      <c r="V96" s="101">
        <v>2297.2039581545578</v>
      </c>
      <c r="W96" s="101">
        <v>2357.2948464408005</v>
      </c>
      <c r="X96" s="101">
        <v>2014.0737769278244</v>
      </c>
      <c r="Y96" s="101">
        <v>1858.2091688533108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768.29732278094787</v>
      </c>
      <c r="D100" s="122">
        <v>836.00523835886656</v>
      </c>
      <c r="E100" s="122">
        <v>911.72695032783349</v>
      </c>
      <c r="F100" s="122">
        <v>961.10130213933246</v>
      </c>
      <c r="G100" s="122">
        <v>918.98080522526129</v>
      </c>
      <c r="H100" s="122">
        <v>934.85055878076764</v>
      </c>
      <c r="I100" s="122">
        <v>891.80000993580006</v>
      </c>
      <c r="J100" s="122">
        <v>927.76225293561095</v>
      </c>
      <c r="K100" s="122">
        <v>1045.1458496338901</v>
      </c>
      <c r="L100" s="122">
        <v>964.78587687060065</v>
      </c>
      <c r="M100" s="122">
        <v>978.55238596698155</v>
      </c>
      <c r="N100" s="122">
        <v>1002.5966796529081</v>
      </c>
      <c r="O100" s="122">
        <v>888.93953429591932</v>
      </c>
      <c r="P100" s="122">
        <v>880.28754362122322</v>
      </c>
      <c r="Q100" s="122">
        <v>775.22452345778856</v>
      </c>
      <c r="R100" s="122">
        <v>799.42525915101021</v>
      </c>
      <c r="S100" s="122">
        <v>795.12437046414641</v>
      </c>
      <c r="T100" s="122">
        <v>851.43499337581068</v>
      </c>
      <c r="U100" s="122">
        <v>772.26928096548772</v>
      </c>
      <c r="V100" s="122">
        <v>778.09996156509249</v>
      </c>
      <c r="W100" s="122">
        <v>785.180347436126</v>
      </c>
      <c r="X100" s="122">
        <v>748.29186721783731</v>
      </c>
      <c r="Y100" s="122">
        <v>890.47453554979586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774.71019990129957</v>
      </c>
      <c r="D101" s="98">
        <v>844.21901206231223</v>
      </c>
      <c r="E101" s="98">
        <v>924.03855984493521</v>
      </c>
      <c r="F101" s="98">
        <v>1010.2230467899881</v>
      </c>
      <c r="G101" s="98">
        <v>957.14400452047687</v>
      </c>
      <c r="H101" s="98">
        <v>980.01049533897003</v>
      </c>
      <c r="I101" s="98">
        <v>981.91340733980667</v>
      </c>
      <c r="J101" s="98">
        <v>928.27777626981526</v>
      </c>
      <c r="K101" s="98">
        <v>1050.88365695776</v>
      </c>
      <c r="L101" s="98">
        <v>968.96661358828248</v>
      </c>
      <c r="M101" s="98">
        <v>985.45175234667022</v>
      </c>
      <c r="N101" s="98">
        <v>1046.7017215043913</v>
      </c>
      <c r="O101" s="98">
        <v>941.03101904007383</v>
      </c>
      <c r="P101" s="98">
        <v>950.05367538191138</v>
      </c>
      <c r="Q101" s="98">
        <v>810.2784030738419</v>
      </c>
      <c r="R101" s="98">
        <v>800.12915063093317</v>
      </c>
      <c r="S101" s="98">
        <v>844.60197699498667</v>
      </c>
      <c r="T101" s="98">
        <v>875.82506385499687</v>
      </c>
      <c r="U101" s="98">
        <v>844.68980051101653</v>
      </c>
      <c r="V101" s="98">
        <v>779.92268132493825</v>
      </c>
      <c r="W101" s="98">
        <v>834.00232533189921</v>
      </c>
      <c r="X101" s="98">
        <v>841.33422831741564</v>
      </c>
      <c r="Y101" s="98">
        <v>874.84373909197586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760.76255945350783</v>
      </c>
      <c r="D102" s="98">
        <v>822.72788236415681</v>
      </c>
      <c r="E102" s="98">
        <v>861.29699136161537</v>
      </c>
      <c r="F102" s="98">
        <v>928.00190636555612</v>
      </c>
      <c r="G102" s="98">
        <v>969.17100167702972</v>
      </c>
      <c r="H102" s="98">
        <v>1008.8606496134279</v>
      </c>
      <c r="I102" s="98">
        <v>926.85728175594522</v>
      </c>
      <c r="J102" s="98">
        <v>960.44209462913273</v>
      </c>
      <c r="K102" s="98">
        <v>893.91458387087323</v>
      </c>
      <c r="L102" s="98">
        <v>898.30605187711558</v>
      </c>
      <c r="M102" s="98">
        <v>933.54453591525873</v>
      </c>
      <c r="N102" s="98">
        <v>939.96670570103765</v>
      </c>
      <c r="O102" s="98">
        <v>918.26732907543817</v>
      </c>
      <c r="P102" s="98">
        <v>995.71196839386278</v>
      </c>
      <c r="Q102" s="98">
        <v>796.37902580368996</v>
      </c>
      <c r="R102" s="98">
        <v>825.26795858238222</v>
      </c>
      <c r="S102" s="98">
        <v>935.60190625881762</v>
      </c>
      <c r="T102" s="98">
        <v>790.27144897189714</v>
      </c>
      <c r="U102" s="98">
        <v>736.82363822359241</v>
      </c>
      <c r="V102" s="98">
        <v>762.12872245719029</v>
      </c>
      <c r="W102" s="98">
        <v>745.40695178416809</v>
      </c>
      <c r="X102" s="98">
        <v>715.91237623032293</v>
      </c>
      <c r="Y102" s="98">
        <v>967.89794142328128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591.10795875789961</v>
      </c>
      <c r="D103" s="33">
        <v>667.13400121753455</v>
      </c>
      <c r="E103" s="33">
        <v>729.70779926211014</v>
      </c>
      <c r="F103" s="33">
        <v>692.01624279098121</v>
      </c>
      <c r="G103" s="33">
        <v>694.02215217939795</v>
      </c>
      <c r="H103" s="33">
        <v>763.03625800381042</v>
      </c>
      <c r="I103" s="33">
        <v>686.88455804243415</v>
      </c>
      <c r="J103" s="33">
        <v>883.05764180784411</v>
      </c>
      <c r="K103" s="33">
        <v>788.79144217840621</v>
      </c>
      <c r="L103" s="33">
        <v>935.98107074675522</v>
      </c>
      <c r="M103" s="33">
        <v>700.37611088840811</v>
      </c>
      <c r="N103" s="33">
        <v>696.23318142466303</v>
      </c>
      <c r="O103" s="33">
        <v>729.91338495314665</v>
      </c>
      <c r="P103" s="33">
        <v>616.99146974411622</v>
      </c>
      <c r="Q103" s="33">
        <v>692.96706883488559</v>
      </c>
      <c r="R103" s="33">
        <v>728.48981843086415</v>
      </c>
      <c r="S103" s="33">
        <v>489.93176394337394</v>
      </c>
      <c r="T103" s="33">
        <v>510.59678403463943</v>
      </c>
      <c r="U103" s="33">
        <v>463.99906501341957</v>
      </c>
      <c r="V103" s="33">
        <v>572.21125328666926</v>
      </c>
      <c r="W103" s="33">
        <v>585.42758814869012</v>
      </c>
      <c r="X103" s="33">
        <v>555.26071412373312</v>
      </c>
      <c r="Y103" s="33">
        <v>574.44667109061265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12795.044545850744</v>
      </c>
      <c r="D124" s="117">
        <f t="shared" si="42"/>
        <v>13283.509592124568</v>
      </c>
      <c r="E124" s="117">
        <f t="shared" si="42"/>
        <v>14018.681424501976</v>
      </c>
      <c r="F124" s="117">
        <f t="shared" si="42"/>
        <v>13330.391354105446</v>
      </c>
      <c r="G124" s="117">
        <f t="shared" si="42"/>
        <v>13798.497132504624</v>
      </c>
      <c r="H124" s="117">
        <f t="shared" si="42"/>
        <v>14037.888247775587</v>
      </c>
      <c r="I124" s="117">
        <f t="shared" si="42"/>
        <v>13726.700504678838</v>
      </c>
      <c r="J124" s="117">
        <f t="shared" si="42"/>
        <v>13389.019360490618</v>
      </c>
      <c r="K124" s="117">
        <f t="shared" si="42"/>
        <v>12871.153854165148</v>
      </c>
      <c r="L124" s="117">
        <f t="shared" si="42"/>
        <v>14110.165650603805</v>
      </c>
      <c r="M124" s="117">
        <f t="shared" si="42"/>
        <v>12149.110634807108</v>
      </c>
      <c r="N124" s="117">
        <f t="shared" si="42"/>
        <v>12639.944634560568</v>
      </c>
      <c r="O124" s="117">
        <f t="shared" si="42"/>
        <v>11905.403333026923</v>
      </c>
      <c r="P124" s="117">
        <f t="shared" si="42"/>
        <v>10799.961303295218</v>
      </c>
      <c r="Q124" s="117">
        <f t="shared" si="42"/>
        <v>10295.841940532066</v>
      </c>
      <c r="R124" s="117">
        <f t="shared" ref="R124:V124" si="43">R125+R128+R130+R139</f>
        <v>10880.645603478904</v>
      </c>
      <c r="S124" s="117">
        <f t="shared" si="43"/>
        <v>10101.338761975601</v>
      </c>
      <c r="T124" s="117">
        <f t="shared" si="43"/>
        <v>9628.7538431589201</v>
      </c>
      <c r="U124" s="117">
        <f t="shared" si="43"/>
        <v>8692.1717314694033</v>
      </c>
      <c r="V124" s="117">
        <f t="shared" si="43"/>
        <v>8175.8083014715485</v>
      </c>
      <c r="W124" s="117">
        <f t="shared" ref="W124:Y124" si="44">W125+W128+W130+W139</f>
        <v>8192.9401297417189</v>
      </c>
      <c r="X124" s="117">
        <f t="shared" si="44"/>
        <v>6210.6873637534518</v>
      </c>
      <c r="Y124" s="117">
        <f t="shared" si="44"/>
        <v>5030.9846107414505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10344.397503511045</v>
      </c>
      <c r="D125" s="122">
        <f t="shared" si="45"/>
        <v>10756.682855199489</v>
      </c>
      <c r="E125" s="122">
        <f t="shared" si="45"/>
        <v>11374.310904500768</v>
      </c>
      <c r="F125" s="122">
        <f t="shared" si="45"/>
        <v>10834.671248190722</v>
      </c>
      <c r="G125" s="122">
        <f t="shared" si="45"/>
        <v>11172.547081988638</v>
      </c>
      <c r="H125" s="122">
        <f t="shared" si="45"/>
        <v>11041.524690737686</v>
      </c>
      <c r="I125" s="122">
        <f t="shared" si="45"/>
        <v>10978.793160680014</v>
      </c>
      <c r="J125" s="122">
        <f t="shared" si="45"/>
        <v>10297.460849302443</v>
      </c>
      <c r="K125" s="122">
        <f t="shared" si="45"/>
        <v>10089.857592304528</v>
      </c>
      <c r="L125" s="122">
        <f t="shared" si="45"/>
        <v>11061.639770506194</v>
      </c>
      <c r="M125" s="122">
        <f t="shared" si="45"/>
        <v>9342.5284805421306</v>
      </c>
      <c r="N125" s="122">
        <f t="shared" si="45"/>
        <v>9755.1524087338421</v>
      </c>
      <c r="O125" s="122">
        <f t="shared" si="45"/>
        <v>9067.417442686874</v>
      </c>
      <c r="P125" s="122">
        <f t="shared" si="45"/>
        <v>8230.1180715041392</v>
      </c>
      <c r="Q125" s="122">
        <f t="shared" si="45"/>
        <v>7713.6572861164159</v>
      </c>
      <c r="R125" s="122">
        <f t="shared" ref="R125:V125" si="46">SUM(R126:R127)</f>
        <v>8064.9419751937703</v>
      </c>
      <c r="S125" s="122">
        <f t="shared" si="46"/>
        <v>7626.1062885480133</v>
      </c>
      <c r="T125" s="122">
        <f t="shared" si="46"/>
        <v>7071.7731689368256</v>
      </c>
      <c r="U125" s="122">
        <f t="shared" si="46"/>
        <v>6349.7302471785415</v>
      </c>
      <c r="V125" s="122">
        <f t="shared" si="46"/>
        <v>5537.5110706454861</v>
      </c>
      <c r="W125" s="122">
        <f t="shared" ref="W125:Y125" si="47">SUM(W126:W127)</f>
        <v>5456.7722199268273</v>
      </c>
      <c r="X125" s="122">
        <f t="shared" si="47"/>
        <v>3811.0134583327149</v>
      </c>
      <c r="Y125" s="122">
        <f t="shared" si="47"/>
        <v>2536.6229777733033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10308.464307403006</v>
      </c>
      <c r="D126" s="98">
        <v>10720.321128097239</v>
      </c>
      <c r="E126" s="98">
        <v>11336.379347533584</v>
      </c>
      <c r="F126" s="98">
        <v>10799.320211535096</v>
      </c>
      <c r="G126" s="98">
        <v>11136.424313480729</v>
      </c>
      <c r="H126" s="98">
        <v>11006.32478342566</v>
      </c>
      <c r="I126" s="98">
        <v>10944.350981068066</v>
      </c>
      <c r="J126" s="98">
        <v>10265.233643487598</v>
      </c>
      <c r="K126" s="98">
        <v>10058.283938687047</v>
      </c>
      <c r="L126" s="98">
        <v>11028.28481258469</v>
      </c>
      <c r="M126" s="98">
        <v>9314.0261826223432</v>
      </c>
      <c r="N126" s="98">
        <v>9725.2996968729476</v>
      </c>
      <c r="O126" s="98">
        <v>9039.543906224706</v>
      </c>
      <c r="P126" s="98">
        <v>8204.7002552629328</v>
      </c>
      <c r="Q126" s="98">
        <v>7689.7308106380406</v>
      </c>
      <c r="R126" s="98">
        <v>8039.9136287208648</v>
      </c>
      <c r="S126" s="98">
        <v>7602.4845042007792</v>
      </c>
      <c r="T126" s="98">
        <v>7049.7658229519866</v>
      </c>
      <c r="U126" s="98">
        <v>6329.8131856980126</v>
      </c>
      <c r="V126" s="98">
        <v>5519.9683823417117</v>
      </c>
      <c r="W126" s="98">
        <v>5439.4368717446296</v>
      </c>
      <c r="X126" s="98">
        <v>3798.8193006175729</v>
      </c>
      <c r="Y126" s="98">
        <v>2528.3476559213614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35.9331961080388</v>
      </c>
      <c r="D127" s="98">
        <v>36.361727102250335</v>
      </c>
      <c r="E127" s="98">
        <v>37.931556967184328</v>
      </c>
      <c r="F127" s="98">
        <v>35.351036655624924</v>
      </c>
      <c r="G127" s="98">
        <v>36.122768507907537</v>
      </c>
      <c r="H127" s="98">
        <v>35.199907312026276</v>
      </c>
      <c r="I127" s="98">
        <v>34.442179611948276</v>
      </c>
      <c r="J127" s="98">
        <v>32.227205814843728</v>
      </c>
      <c r="K127" s="98">
        <v>31.57365361748009</v>
      </c>
      <c r="L127" s="98">
        <v>33.354957921503996</v>
      </c>
      <c r="M127" s="98">
        <v>28.502297919787935</v>
      </c>
      <c r="N127" s="98">
        <v>29.85271186089447</v>
      </c>
      <c r="O127" s="98">
        <v>27.873536462167557</v>
      </c>
      <c r="P127" s="98">
        <v>25.41781624120641</v>
      </c>
      <c r="Q127" s="98">
        <v>23.926475478375632</v>
      </c>
      <c r="R127" s="98">
        <v>25.028346472905099</v>
      </c>
      <c r="S127" s="98">
        <v>23.621784347234257</v>
      </c>
      <c r="T127" s="98">
        <v>22.007345984839041</v>
      </c>
      <c r="U127" s="98">
        <v>19.917061480529352</v>
      </c>
      <c r="V127" s="98">
        <v>17.542688303774653</v>
      </c>
      <c r="W127" s="98">
        <v>17.335348182198199</v>
      </c>
      <c r="X127" s="98">
        <v>12.194157715141763</v>
      </c>
      <c r="Y127" s="98">
        <v>8.2753218519420173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6.1947663742456588E-3</v>
      </c>
      <c r="D128" s="122">
        <f t="shared" si="48"/>
        <v>3.1051077043353904E-2</v>
      </c>
      <c r="E128" s="122">
        <f t="shared" si="48"/>
        <v>6.1591649477790035E-2</v>
      </c>
      <c r="F128" s="122">
        <f t="shared" si="48"/>
        <v>9.5757379053092451E-2</v>
      </c>
      <c r="G128" s="122">
        <f t="shared" si="48"/>
        <v>0.14237459974255096</v>
      </c>
      <c r="H128" s="122">
        <f t="shared" si="48"/>
        <v>0.51462652942029119</v>
      </c>
      <c r="I128" s="122">
        <f t="shared" si="48"/>
        <v>0.56683875086302815</v>
      </c>
      <c r="J128" s="122">
        <f t="shared" si="48"/>
        <v>0.77965294634675597</v>
      </c>
      <c r="K128" s="122">
        <f t="shared" si="48"/>
        <v>0.73543525703809087</v>
      </c>
      <c r="L128" s="122">
        <f t="shared" si="48"/>
        <v>2.5073582616559014</v>
      </c>
      <c r="M128" s="122">
        <f t="shared" si="48"/>
        <v>1.3355252204930999</v>
      </c>
      <c r="N128" s="122">
        <f t="shared" si="48"/>
        <v>1.1938773690535553</v>
      </c>
      <c r="O128" s="122">
        <f t="shared" si="48"/>
        <v>1.1632651541149592</v>
      </c>
      <c r="P128" s="122">
        <f t="shared" si="48"/>
        <v>1.2556042923897557</v>
      </c>
      <c r="Q128" s="122">
        <f t="shared" si="48"/>
        <v>0.79450698771562045</v>
      </c>
      <c r="R128" s="122">
        <f t="shared" si="48"/>
        <v>1.0528591089420918</v>
      </c>
      <c r="S128" s="122">
        <f t="shared" si="48"/>
        <v>0.79971327308373197</v>
      </c>
      <c r="T128" s="122">
        <f t="shared" si="48"/>
        <v>1.0429546717675355</v>
      </c>
      <c r="U128" s="122">
        <f t="shared" si="48"/>
        <v>0.82253593751794973</v>
      </c>
      <c r="V128" s="122">
        <f t="shared" si="48"/>
        <v>1.823976250881125</v>
      </c>
      <c r="W128" s="122">
        <f t="shared" si="48"/>
        <v>1.9887128211286531</v>
      </c>
      <c r="X128" s="122">
        <f t="shared" si="48"/>
        <v>4.587207915434087</v>
      </c>
      <c r="Y128" s="122">
        <f t="shared" si="48"/>
        <v>0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6.1947663742456588E-3</v>
      </c>
      <c r="D129" s="98">
        <f>IF(RES_hhdet_in_fec!D129=0,0,RES_hhdet_in_fec!D129*1000*11630/RES_hhdet_in_new!D126)</f>
        <v>3.1051077043353904E-2</v>
      </c>
      <c r="E129" s="98">
        <f>IF(RES_hhdet_in_fec!E129=0,0,RES_hhdet_in_fec!E129*1000*11630/RES_hhdet_in_new!E126)</f>
        <v>6.1591649477790035E-2</v>
      </c>
      <c r="F129" s="98">
        <f>IF(RES_hhdet_in_fec!F129=0,0,RES_hhdet_in_fec!F129*1000*11630/RES_hhdet_in_new!F126)</f>
        <v>9.5757379053092451E-2</v>
      </c>
      <c r="G129" s="98">
        <f>IF(RES_hhdet_in_fec!G129=0,0,RES_hhdet_in_fec!G129*1000*11630/RES_hhdet_in_new!G126)</f>
        <v>0.14237459974255096</v>
      </c>
      <c r="H129" s="98">
        <f>IF(RES_hhdet_in_fec!H129=0,0,RES_hhdet_in_fec!H129*1000*11630/RES_hhdet_in_new!H126)</f>
        <v>0.51462652942029119</v>
      </c>
      <c r="I129" s="98">
        <f>IF(RES_hhdet_in_fec!I129=0,0,RES_hhdet_in_fec!I129*1000*11630/RES_hhdet_in_new!I126)</f>
        <v>0.56683875086302815</v>
      </c>
      <c r="J129" s="98">
        <f>IF(RES_hhdet_in_fec!J129=0,0,RES_hhdet_in_fec!J129*1000*11630/RES_hhdet_in_new!J126)</f>
        <v>0.77965294634675597</v>
      </c>
      <c r="K129" s="98">
        <f>IF(RES_hhdet_in_fec!K129=0,0,RES_hhdet_in_fec!K129*1000*11630/RES_hhdet_in_new!K126)</f>
        <v>0.73543525703809087</v>
      </c>
      <c r="L129" s="98">
        <f>IF(RES_hhdet_in_fec!L129=0,0,RES_hhdet_in_fec!L129*1000*11630/RES_hhdet_in_new!L126)</f>
        <v>2.5073582616559014</v>
      </c>
      <c r="M129" s="98">
        <f>IF(RES_hhdet_in_fec!M129=0,0,RES_hhdet_in_fec!M129*1000*11630/RES_hhdet_in_new!M126)</f>
        <v>1.3355252204930999</v>
      </c>
      <c r="N129" s="98">
        <f>IF(RES_hhdet_in_fec!N129=0,0,RES_hhdet_in_fec!N129*1000*11630/RES_hhdet_in_new!N126)</f>
        <v>1.1938773690535553</v>
      </c>
      <c r="O129" s="98">
        <f>IF(RES_hhdet_in_fec!O129=0,0,RES_hhdet_in_fec!O129*1000*11630/RES_hhdet_in_new!O126)</f>
        <v>1.1632651541149592</v>
      </c>
      <c r="P129" s="98">
        <f>IF(RES_hhdet_in_fec!P129=0,0,RES_hhdet_in_fec!P129*1000*11630/RES_hhdet_in_new!P126)</f>
        <v>1.2556042923897557</v>
      </c>
      <c r="Q129" s="98">
        <f>IF(RES_hhdet_in_fec!Q129=0,0,RES_hhdet_in_fec!Q129*1000*11630/RES_hhdet_in_new!Q126)</f>
        <v>0.79450698771562045</v>
      </c>
      <c r="R129" s="98">
        <f>IF(RES_hhdet_in_fec!R129=0,0,RES_hhdet_in_fec!R129*1000*11630/RES_hhdet_in_new!R126)</f>
        <v>1.0528591089420918</v>
      </c>
      <c r="S129" s="98">
        <f>IF(RES_hhdet_in_fec!S129=0,0,RES_hhdet_in_fec!S129*1000*11630/RES_hhdet_in_new!S126)</f>
        <v>0.79971327308373197</v>
      </c>
      <c r="T129" s="98">
        <f>IF(RES_hhdet_in_fec!T129=0,0,RES_hhdet_in_fec!T129*1000*11630/RES_hhdet_in_new!T126)</f>
        <v>1.0429546717675355</v>
      </c>
      <c r="U129" s="98">
        <f>IF(RES_hhdet_in_fec!U129=0,0,RES_hhdet_in_fec!U129*1000*11630/RES_hhdet_in_new!U126)</f>
        <v>0.82253593751794973</v>
      </c>
      <c r="V129" s="98">
        <f>IF(RES_hhdet_in_fec!V129=0,0,RES_hhdet_in_fec!V129*1000*11630/RES_hhdet_in_new!V126)</f>
        <v>1.823976250881125</v>
      </c>
      <c r="W129" s="98">
        <f>IF(RES_hhdet_in_fec!W129=0,0,RES_hhdet_in_fec!W129*1000*11630/RES_hhdet_in_new!W126)</f>
        <v>1.9887128211286531</v>
      </c>
      <c r="X129" s="98">
        <f>IF(RES_hhdet_in_fec!X129=0,0,RES_hhdet_in_fec!X129*1000*11630/RES_hhdet_in_new!X126)</f>
        <v>4.587207915434087</v>
      </c>
      <c r="Y129" s="98">
        <f>IF(RES_hhdet_in_fec!Y129=0,0,RES_hhdet_in_fec!Y129*1000*11630/RES_hhdet_in_new!Y126)</f>
        <v>0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1751.5986471301942</v>
      </c>
      <c r="D130" s="122">
        <v>1771.4093922226964</v>
      </c>
      <c r="E130" s="122">
        <v>1831.2942350527026</v>
      </c>
      <c r="F130" s="122">
        <v>1638.1664881440784</v>
      </c>
      <c r="G130" s="122">
        <v>1749.0990593980123</v>
      </c>
      <c r="H130" s="122">
        <v>2093.8205108893644</v>
      </c>
      <c r="I130" s="122">
        <v>1980.4650393010238</v>
      </c>
      <c r="J130" s="122">
        <v>2187.266397405434</v>
      </c>
      <c r="K130" s="122">
        <v>1936.2355197435102</v>
      </c>
      <c r="L130" s="122">
        <v>2143.4841806328254</v>
      </c>
      <c r="M130" s="122">
        <v>1968.3766168409816</v>
      </c>
      <c r="N130" s="122">
        <v>2035.2040912057207</v>
      </c>
      <c r="O130" s="122">
        <v>2000.6545630393109</v>
      </c>
      <c r="P130" s="122">
        <v>1773.8040077425176</v>
      </c>
      <c r="Q130" s="122">
        <v>1852.9937298112175</v>
      </c>
      <c r="R130" s="122">
        <v>2045.5057270004872</v>
      </c>
      <c r="S130" s="122">
        <v>1802.7904823925073</v>
      </c>
      <c r="T130" s="122">
        <v>1859.859683419973</v>
      </c>
      <c r="U130" s="122">
        <v>1765.8130192522617</v>
      </c>
      <c r="V130" s="122">
        <v>1933.432105500661</v>
      </c>
      <c r="W130" s="122">
        <v>2054.9528368413694</v>
      </c>
      <c r="X130" s="122">
        <v>1730.0269289076703</v>
      </c>
      <c r="Y130" s="122">
        <v>1595.1394395934417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1708.7467206552772</v>
      </c>
      <c r="D131" s="98">
        <v>1765.6306287809991</v>
      </c>
      <c r="E131" s="98">
        <v>1782.9463170563204</v>
      </c>
      <c r="F131" s="98">
        <v>1638.1664881440784</v>
      </c>
      <c r="G131" s="98">
        <v>1749.0990593980123</v>
      </c>
      <c r="H131" s="98">
        <v>1845.0918310344332</v>
      </c>
      <c r="I131" s="98">
        <v>1888.1793085475608</v>
      </c>
      <c r="J131" s="98">
        <v>1982.5899669119062</v>
      </c>
      <c r="K131" s="98">
        <v>1819.5169578392224</v>
      </c>
      <c r="L131" s="98">
        <v>2143.4841806328254</v>
      </c>
      <c r="M131" s="98">
        <v>1965.0045169022999</v>
      </c>
      <c r="N131" s="98">
        <v>2035.2040912057207</v>
      </c>
      <c r="O131" s="98">
        <v>2000.6545630393109</v>
      </c>
      <c r="P131" s="98">
        <v>1773.8040077425176</v>
      </c>
      <c r="Q131" s="98">
        <v>1852.9937298112175</v>
      </c>
      <c r="R131" s="98">
        <v>2045.5057270004872</v>
      </c>
      <c r="S131" s="98">
        <v>1802.7778231893469</v>
      </c>
      <c r="T131" s="98">
        <v>1787.3771604307249</v>
      </c>
      <c r="U131" s="98">
        <v>1722.7409089997659</v>
      </c>
      <c r="V131" s="98">
        <v>1785.9675321531583</v>
      </c>
      <c r="W131" s="98">
        <v>2054.9528368413694</v>
      </c>
      <c r="X131" s="98">
        <v>1730.0269289076703</v>
      </c>
      <c r="Y131" s="98">
        <v>1595.1394395934417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2063.543099782175</v>
      </c>
      <c r="D135" s="101">
        <v>2129.2438896124222</v>
      </c>
      <c r="E135" s="101">
        <v>2299.269441313043</v>
      </c>
      <c r="F135" s="101">
        <v>0</v>
      </c>
      <c r="G135" s="101">
        <v>0</v>
      </c>
      <c r="H135" s="101">
        <v>2366.8629717860481</v>
      </c>
      <c r="I135" s="101">
        <v>2376.7254373686997</v>
      </c>
      <c r="J135" s="101">
        <v>3250.3992135444842</v>
      </c>
      <c r="K135" s="101">
        <v>2837.820667763287</v>
      </c>
      <c r="L135" s="101">
        <v>0</v>
      </c>
      <c r="M135" s="101">
        <v>2258.63884001113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2001.0842406995648</v>
      </c>
      <c r="T135" s="101">
        <v>2106.2159445645671</v>
      </c>
      <c r="U135" s="101">
        <v>1963.3593178945598</v>
      </c>
      <c r="V135" s="101">
        <v>2297.2039581545578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699.04220044312899</v>
      </c>
      <c r="D139" s="122">
        <v>755.38629362533948</v>
      </c>
      <c r="E139" s="122">
        <v>813.01469329902864</v>
      </c>
      <c r="F139" s="122">
        <v>857.45786039159475</v>
      </c>
      <c r="G139" s="122">
        <v>876.70861651823384</v>
      </c>
      <c r="H139" s="122">
        <v>902.02841961911622</v>
      </c>
      <c r="I139" s="122">
        <v>766.87546594693788</v>
      </c>
      <c r="J139" s="122">
        <v>903.51246083639467</v>
      </c>
      <c r="K139" s="122">
        <v>844.32530686007101</v>
      </c>
      <c r="L139" s="122">
        <v>902.53434120313068</v>
      </c>
      <c r="M139" s="122">
        <v>836.87001220350248</v>
      </c>
      <c r="N139" s="122">
        <v>848.39425725195088</v>
      </c>
      <c r="O139" s="122">
        <v>836.16806214662301</v>
      </c>
      <c r="P139" s="122">
        <v>794.78361975617167</v>
      </c>
      <c r="Q139" s="122">
        <v>728.39641761671578</v>
      </c>
      <c r="R139" s="122">
        <v>769.14504217570288</v>
      </c>
      <c r="S139" s="122">
        <v>671.64227776199766</v>
      </c>
      <c r="T139" s="122">
        <v>696.07803613035367</v>
      </c>
      <c r="U139" s="122">
        <v>575.80592910108146</v>
      </c>
      <c r="V139" s="122">
        <v>703.04114907452004</v>
      </c>
      <c r="W139" s="122">
        <v>679.22636015239368</v>
      </c>
      <c r="X139" s="122">
        <v>665.05976859763314</v>
      </c>
      <c r="Y139" s="122">
        <v>899.22219337470563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760.76255945350795</v>
      </c>
      <c r="D140" s="98">
        <v>822.72788236415693</v>
      </c>
      <c r="E140" s="98">
        <v>861.29699136161526</v>
      </c>
      <c r="F140" s="98">
        <v>928.00190636555612</v>
      </c>
      <c r="G140" s="98">
        <v>969.17100167702984</v>
      </c>
      <c r="H140" s="98">
        <v>1008.8606496134278</v>
      </c>
      <c r="I140" s="98">
        <v>926.85728175594522</v>
      </c>
      <c r="J140" s="98">
        <v>960.44209462913261</v>
      </c>
      <c r="K140" s="98">
        <v>893.91458387087312</v>
      </c>
      <c r="L140" s="98">
        <v>898.30605187711592</v>
      </c>
      <c r="M140" s="98">
        <v>933.54453591525873</v>
      </c>
      <c r="N140" s="98">
        <v>939.96670570103777</v>
      </c>
      <c r="O140" s="98">
        <v>918.26732907543806</v>
      </c>
      <c r="P140" s="98">
        <v>995.71196839386278</v>
      </c>
      <c r="Q140" s="98">
        <v>796.37902580369018</v>
      </c>
      <c r="R140" s="98">
        <v>825.26795858238233</v>
      </c>
      <c r="S140" s="98">
        <v>935.60190625881762</v>
      </c>
      <c r="T140" s="98">
        <v>790.27144897189714</v>
      </c>
      <c r="U140" s="98">
        <v>736.82363822359241</v>
      </c>
      <c r="V140" s="98">
        <v>762.12872245719029</v>
      </c>
      <c r="W140" s="98">
        <v>745.40695178416809</v>
      </c>
      <c r="X140" s="98">
        <v>715.91237623032293</v>
      </c>
      <c r="Y140" s="98">
        <v>967.89794142328105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591.1079587578995</v>
      </c>
      <c r="D141" s="33">
        <v>667.13400121753477</v>
      </c>
      <c r="E141" s="33">
        <v>729.70779926211026</v>
      </c>
      <c r="F141" s="33">
        <v>692.01624279098132</v>
      </c>
      <c r="G141" s="33">
        <v>694.02215217939806</v>
      </c>
      <c r="H141" s="33">
        <v>763.03625800381064</v>
      </c>
      <c r="I141" s="33">
        <v>686.88455804243426</v>
      </c>
      <c r="J141" s="33">
        <v>883.05764180784399</v>
      </c>
      <c r="K141" s="33">
        <v>788.7914421784061</v>
      </c>
      <c r="L141" s="33">
        <v>935.98107074675511</v>
      </c>
      <c r="M141" s="33">
        <v>700.37611088840822</v>
      </c>
      <c r="N141" s="33">
        <v>696.23318142466303</v>
      </c>
      <c r="O141" s="33">
        <v>729.91338495314653</v>
      </c>
      <c r="P141" s="33">
        <v>616.99146974411633</v>
      </c>
      <c r="Q141" s="33">
        <v>692.96706883488559</v>
      </c>
      <c r="R141" s="33">
        <v>728.48981843086415</v>
      </c>
      <c r="S141" s="33">
        <v>489.93176394337388</v>
      </c>
      <c r="T141" s="33">
        <v>510.59678403463937</v>
      </c>
      <c r="U141" s="33">
        <v>463.99906501341951</v>
      </c>
      <c r="V141" s="33">
        <v>572.21125328666938</v>
      </c>
      <c r="W141" s="33">
        <v>585.42758814869012</v>
      </c>
      <c r="X141" s="33">
        <v>555.26071412373312</v>
      </c>
      <c r="Y141" s="33">
        <v>574.44667109061254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5250.3982215262104</v>
      </c>
      <c r="S143" s="117">
        <f t="shared" si="50"/>
        <v>4549.2318792311844</v>
      </c>
      <c r="T143" s="117">
        <f t="shared" si="50"/>
        <v>4825.1600237701159</v>
      </c>
      <c r="U143" s="117">
        <f t="shared" si="50"/>
        <v>4532.3917572960218</v>
      </c>
      <c r="V143" s="117">
        <f t="shared" si="50"/>
        <v>4914.7072864080747</v>
      </c>
      <c r="W143" s="117">
        <f t="shared" ref="W143:Y143" si="51">W144+W146+W148+W157</f>
        <v>4687.9342992475604</v>
      </c>
      <c r="X143" s="117">
        <f t="shared" si="51"/>
        <v>3817.0002270712193</v>
      </c>
      <c r="Y143" s="117">
        <f t="shared" si="51"/>
        <v>3495.6971746904819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1788.5836450047991</v>
      </c>
      <c r="S144" s="122">
        <f t="shared" si="52"/>
        <v>1869.7832024564036</v>
      </c>
      <c r="T144" s="122">
        <f t="shared" si="52"/>
        <v>2033.0895990888114</v>
      </c>
      <c r="U144" s="122">
        <f t="shared" si="52"/>
        <v>1992.7326798944323</v>
      </c>
      <c r="V144" s="122">
        <f t="shared" si="52"/>
        <v>1920.6000892896752</v>
      </c>
      <c r="W144" s="122">
        <f t="shared" si="52"/>
        <v>1674.2528546735107</v>
      </c>
      <c r="X144" s="122">
        <f t="shared" si="52"/>
        <v>1152.8328538674921</v>
      </c>
      <c r="Y144" s="122">
        <f t="shared" si="52"/>
        <v>741.59848965557853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1788.5836450047991</v>
      </c>
      <c r="S145" s="98">
        <v>1869.7832024564036</v>
      </c>
      <c r="T145" s="98">
        <v>2033.0895990888114</v>
      </c>
      <c r="U145" s="98">
        <v>1992.7326798944323</v>
      </c>
      <c r="V145" s="98">
        <v>1920.6000892896752</v>
      </c>
      <c r="W145" s="98">
        <v>1674.2528546735107</v>
      </c>
      <c r="X145" s="98">
        <v>1152.8328538674921</v>
      </c>
      <c r="Y145" s="98">
        <v>741.59848965557853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1.5497651914922872</v>
      </c>
      <c r="S146" s="122">
        <f t="shared" si="53"/>
        <v>2.8205580148275722</v>
      </c>
      <c r="T146" s="122">
        <f t="shared" si="53"/>
        <v>2.9797096774621346</v>
      </c>
      <c r="U146" s="122">
        <f t="shared" si="53"/>
        <v>1.9055876432270087</v>
      </c>
      <c r="V146" s="122">
        <f t="shared" si="53"/>
        <v>2.3019134331663627</v>
      </c>
      <c r="W146" s="122">
        <f t="shared" si="53"/>
        <v>4.8022482097573489</v>
      </c>
      <c r="X146" s="122">
        <f t="shared" si="53"/>
        <v>5.2967269744579228</v>
      </c>
      <c r="Y146" s="122">
        <f t="shared" si="53"/>
        <v>0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1.5497651914922872</v>
      </c>
      <c r="S147" s="98">
        <f>IF(RES_hhdet_in_fec!S147=0,0,RES_hhdet_in_fec!S147*1000*11630/RES_hhdet_in_new!S145)</f>
        <v>2.8205580148275722</v>
      </c>
      <c r="T147" s="98">
        <f>IF(RES_hhdet_in_fec!T147=0,0,RES_hhdet_in_fec!T147*1000*11630/RES_hhdet_in_new!T145)</f>
        <v>2.9797096774621346</v>
      </c>
      <c r="U147" s="98">
        <f>IF(RES_hhdet_in_fec!U147=0,0,RES_hhdet_in_fec!U147*1000*11630/RES_hhdet_in_new!U145)</f>
        <v>1.9055876432270087</v>
      </c>
      <c r="V147" s="98">
        <f>IF(RES_hhdet_in_fec!V147=0,0,RES_hhdet_in_fec!V147*1000*11630/RES_hhdet_in_new!V145)</f>
        <v>2.3019134331663627</v>
      </c>
      <c r="W147" s="98">
        <f>IF(RES_hhdet_in_fec!W147=0,0,RES_hhdet_in_fec!W147*1000*11630/RES_hhdet_in_new!W145)</f>
        <v>4.8022482097573489</v>
      </c>
      <c r="X147" s="98">
        <f>IF(RES_hhdet_in_fec!X147=0,0,RES_hhdet_in_fec!X147*1000*11630/RES_hhdet_in_new!X145)</f>
        <v>5.2967269744579228</v>
      </c>
      <c r="Y147" s="98">
        <f>IF(RES_hhdet_in_fec!Y147=0,0,RES_hhdet_in_fec!Y147*1000*11630/RES_hhdet_in_new!Y145)</f>
        <v>0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2689.1926112323868</v>
      </c>
      <c r="S148" s="122">
        <v>2005.1270375769545</v>
      </c>
      <c r="T148" s="122">
        <v>2089.3022458645878</v>
      </c>
      <c r="U148" s="122">
        <v>1958.8809202353962</v>
      </c>
      <c r="V148" s="122">
        <v>2288.761996081093</v>
      </c>
      <c r="W148" s="122">
        <v>2333.0284896390272</v>
      </c>
      <c r="X148" s="122">
        <v>1990.2087588538261</v>
      </c>
      <c r="Y148" s="122">
        <v>1873.6343592411042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2110.2397563890881</v>
      </c>
      <c r="T149" s="98">
        <v>1914.5273592981359</v>
      </c>
      <c r="U149" s="98">
        <v>1793.1802068463373</v>
      </c>
      <c r="V149" s="98">
        <v>1917.3156648486299</v>
      </c>
      <c r="W149" s="98">
        <v>1799.1686400000249</v>
      </c>
      <c r="X149" s="98">
        <v>1608.3684696698574</v>
      </c>
      <c r="Y149" s="98">
        <v>1997.0358823434556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2689.1926112323868</v>
      </c>
      <c r="S153" s="101">
        <v>2001.0842406995648</v>
      </c>
      <c r="T153" s="101">
        <v>2106.2159445645671</v>
      </c>
      <c r="U153" s="101">
        <v>1963.3593178945598</v>
      </c>
      <c r="V153" s="101">
        <v>2297.2039581545582</v>
      </c>
      <c r="W153" s="101">
        <v>2357.2948464407996</v>
      </c>
      <c r="X153" s="101">
        <v>2014.0737769278246</v>
      </c>
      <c r="Y153" s="101">
        <v>1858.2091688533103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771.07220009753223</v>
      </c>
      <c r="S157" s="122">
        <v>671.50108118299909</v>
      </c>
      <c r="T157" s="122">
        <v>699.78846913925497</v>
      </c>
      <c r="U157" s="122">
        <v>578.87256952296616</v>
      </c>
      <c r="V157" s="122">
        <v>703.04328760413944</v>
      </c>
      <c r="W157" s="122">
        <v>675.85070672526467</v>
      </c>
      <c r="X157" s="122">
        <v>668.66188737544348</v>
      </c>
      <c r="Y157" s="122">
        <v>880.46432579379916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825.26795858238245</v>
      </c>
      <c r="S158" s="98">
        <v>935.60190625881773</v>
      </c>
      <c r="T158" s="98">
        <v>790.27144897189726</v>
      </c>
      <c r="U158" s="98">
        <v>736.82363822359252</v>
      </c>
      <c r="V158" s="98">
        <v>762.12872245719041</v>
      </c>
      <c r="W158" s="98">
        <v>745.40695178416797</v>
      </c>
      <c r="X158" s="98">
        <v>715.91237623032282</v>
      </c>
      <c r="Y158" s="98">
        <v>967.89794142328083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728.48981843086426</v>
      </c>
      <c r="S159" s="33">
        <v>489.93176394337382</v>
      </c>
      <c r="T159" s="33">
        <v>510.59678403463937</v>
      </c>
      <c r="U159" s="33">
        <v>463.99906501341951</v>
      </c>
      <c r="V159" s="33">
        <v>572.21125328666949</v>
      </c>
      <c r="W159" s="33">
        <v>585.42758814869001</v>
      </c>
      <c r="X159" s="33">
        <v>555.26071412373312</v>
      </c>
      <c r="Y159" s="33">
        <v>574.44667109061265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14042.457415468489</v>
      </c>
      <c r="D161" s="117">
        <f t="shared" si="54"/>
        <v>13453.881138038747</v>
      </c>
      <c r="E161" s="117">
        <f t="shared" si="54"/>
        <v>14875.530141353209</v>
      </c>
      <c r="F161" s="117">
        <f t="shared" si="54"/>
        <v>14989.001432490953</v>
      </c>
      <c r="G161" s="117">
        <f t="shared" si="54"/>
        <v>12069.077400981359</v>
      </c>
      <c r="H161" s="117">
        <f t="shared" si="54"/>
        <v>14429.929125162296</v>
      </c>
      <c r="I161" s="117">
        <f t="shared" si="54"/>
        <v>17132.163417088799</v>
      </c>
      <c r="J161" s="117">
        <f t="shared" si="54"/>
        <v>15500.121919324441</v>
      </c>
      <c r="K161" s="117">
        <f t="shared" si="54"/>
        <v>16011.969186322996</v>
      </c>
      <c r="L161" s="117">
        <f t="shared" si="54"/>
        <v>12153.560886873027</v>
      </c>
      <c r="M161" s="117">
        <f t="shared" si="54"/>
        <v>7503.8692103101512</v>
      </c>
      <c r="N161" s="117">
        <f t="shared" si="54"/>
        <v>16084.767042060535</v>
      </c>
      <c r="O161" s="117">
        <f t="shared" si="54"/>
        <v>12382.659532022259</v>
      </c>
      <c r="P161" s="117">
        <f t="shared" si="54"/>
        <v>18950.24763077906</v>
      </c>
      <c r="Q161" s="117">
        <f t="shared" si="54"/>
        <v>14713.553859391555</v>
      </c>
      <c r="R161" s="117">
        <f t="shared" ref="R161:V161" si="55">R162+R164+R166+R175</f>
        <v>14814.183575739187</v>
      </c>
      <c r="S161" s="117">
        <f t="shared" si="55"/>
        <v>9583.0516615980614</v>
      </c>
      <c r="T161" s="117">
        <f t="shared" si="55"/>
        <v>8969.6333094116981</v>
      </c>
      <c r="U161" s="117">
        <f t="shared" si="55"/>
        <v>7748.3578403917918</v>
      </c>
      <c r="V161" s="117">
        <f t="shared" si="55"/>
        <v>9582.2579850065558</v>
      </c>
      <c r="W161" s="117">
        <f t="shared" ref="W161:Y161" si="56">W162+W164+W166+W175</f>
        <v>8337.7355197359084</v>
      </c>
      <c r="X161" s="117">
        <f t="shared" si="56"/>
        <v>6224.9290516227156</v>
      </c>
      <c r="Y161" s="117">
        <f t="shared" si="56"/>
        <v>5148.6653419330005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11274.703289798008</v>
      </c>
      <c r="D162" s="122">
        <f t="shared" si="57"/>
        <v>10579.706306635479</v>
      </c>
      <c r="E162" s="122">
        <f t="shared" si="57"/>
        <v>11764.309655715864</v>
      </c>
      <c r="F162" s="122">
        <f t="shared" si="57"/>
        <v>12104.741267552512</v>
      </c>
      <c r="G162" s="122">
        <f t="shared" si="57"/>
        <v>9069.0072803880757</v>
      </c>
      <c r="H162" s="122">
        <f t="shared" si="57"/>
        <v>11148.478749664871</v>
      </c>
      <c r="I162" s="122">
        <f t="shared" si="57"/>
        <v>13986.062797901144</v>
      </c>
      <c r="J162" s="122">
        <f t="shared" si="57"/>
        <v>11346.3007342823</v>
      </c>
      <c r="K162" s="122">
        <f t="shared" si="57"/>
        <v>12332.79550553507</v>
      </c>
      <c r="L162" s="122">
        <f t="shared" si="57"/>
        <v>8576.7317344628336</v>
      </c>
      <c r="M162" s="122">
        <f t="shared" si="57"/>
        <v>4402.2034000183876</v>
      </c>
      <c r="N162" s="122">
        <f t="shared" si="57"/>
        <v>12916.933930861091</v>
      </c>
      <c r="O162" s="122">
        <f t="shared" si="57"/>
        <v>9026.0749415346218</v>
      </c>
      <c r="P162" s="122">
        <f t="shared" si="57"/>
        <v>16011.621265843203</v>
      </c>
      <c r="Q162" s="122">
        <f t="shared" si="57"/>
        <v>11473.665803276324</v>
      </c>
      <c r="R162" s="122">
        <f t="shared" si="57"/>
        <v>11353.417143445473</v>
      </c>
      <c r="S162" s="122">
        <f t="shared" si="57"/>
        <v>6905.5044491422168</v>
      </c>
      <c r="T162" s="122">
        <f t="shared" si="57"/>
        <v>6182.5099757181042</v>
      </c>
      <c r="U162" s="122">
        <f t="shared" si="57"/>
        <v>5212.7369159696455</v>
      </c>
      <c r="V162" s="122">
        <f t="shared" si="57"/>
        <v>6589.1102682958617</v>
      </c>
      <c r="W162" s="122">
        <f t="shared" si="57"/>
        <v>5315.7169606156294</v>
      </c>
      <c r="X162" s="122">
        <f t="shared" si="57"/>
        <v>3566.0301718718865</v>
      </c>
      <c r="Y162" s="122">
        <f t="shared" si="57"/>
        <v>2384.4050696842587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11274.703289798008</v>
      </c>
      <c r="D163" s="33">
        <v>10579.706306635479</v>
      </c>
      <c r="E163" s="33">
        <v>11764.309655715864</v>
      </c>
      <c r="F163" s="33">
        <v>12104.741267552512</v>
      </c>
      <c r="G163" s="33">
        <v>9069.0072803880757</v>
      </c>
      <c r="H163" s="33">
        <v>11148.478749664871</v>
      </c>
      <c r="I163" s="33">
        <v>13986.062797901144</v>
      </c>
      <c r="J163" s="33">
        <v>11346.3007342823</v>
      </c>
      <c r="K163" s="33">
        <v>12332.79550553507</v>
      </c>
      <c r="L163" s="33">
        <v>8576.7317344628336</v>
      </c>
      <c r="M163" s="33">
        <v>4402.2034000183876</v>
      </c>
      <c r="N163" s="33">
        <v>12916.933930861091</v>
      </c>
      <c r="O163" s="33">
        <v>9026.0749415346218</v>
      </c>
      <c r="P163" s="33">
        <v>16011.621265843203</v>
      </c>
      <c r="Q163" s="33">
        <v>11473.665803276324</v>
      </c>
      <c r="R163" s="33">
        <v>11353.417143445473</v>
      </c>
      <c r="S163" s="33">
        <v>6905.5044491422168</v>
      </c>
      <c r="T163" s="33">
        <v>6182.5099757181042</v>
      </c>
      <c r="U163" s="33">
        <v>5212.7369159696455</v>
      </c>
      <c r="V163" s="33">
        <v>6589.1102682958617</v>
      </c>
      <c r="W163" s="33">
        <v>5315.7169606156294</v>
      </c>
      <c r="X163" s="33">
        <v>3566.0301718718865</v>
      </c>
      <c r="Y163" s="33">
        <v>2384.4050696842587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3.1947020035170488</v>
      </c>
      <c r="M164" s="122">
        <f t="shared" si="58"/>
        <v>1.5895687649883115</v>
      </c>
      <c r="N164" s="122">
        <f t="shared" si="58"/>
        <v>1.6475001959762254</v>
      </c>
      <c r="O164" s="122">
        <f t="shared" si="58"/>
        <v>1.4605144497888809</v>
      </c>
      <c r="P164" s="122">
        <f t="shared" si="58"/>
        <v>1.6905497651367967</v>
      </c>
      <c r="Q164" s="122">
        <f t="shared" si="58"/>
        <v>1.4233165304623303</v>
      </c>
      <c r="R164" s="122">
        <f t="shared" si="58"/>
        <v>2.4996212766004633</v>
      </c>
      <c r="S164" s="122">
        <f t="shared" si="58"/>
        <v>1.730796963644192</v>
      </c>
      <c r="T164" s="122">
        <f t="shared" si="58"/>
        <v>3.2060167415731819</v>
      </c>
      <c r="U164" s="122">
        <f t="shared" si="58"/>
        <v>2.3110318226370099</v>
      </c>
      <c r="V164" s="122">
        <f t="shared" si="58"/>
        <v>2.3978264928816286</v>
      </c>
      <c r="W164" s="122">
        <f t="shared" si="58"/>
        <v>4.7608495182939228</v>
      </c>
      <c r="X164" s="122">
        <f t="shared" si="58"/>
        <v>5.0024643647658165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0</v>
      </c>
      <c r="J165" s="98">
        <f>IF(RES_hhdet_in_fec!J165=0,0,RES_hhdet_in_fec!J165*1000*11630/RES_hhdet_in_new!J163)</f>
        <v>0</v>
      </c>
      <c r="K165" s="98">
        <f>IF(RES_hhdet_in_fec!K165=0,0,RES_hhdet_in_fec!K165*1000*11630/RES_hhdet_in_new!K163)</f>
        <v>0</v>
      </c>
      <c r="L165" s="98">
        <f>IF(RES_hhdet_in_fec!L165=0,0,RES_hhdet_in_fec!L165*1000*11630/RES_hhdet_in_new!L163)</f>
        <v>3.1947020035170488</v>
      </c>
      <c r="M165" s="98">
        <f>IF(RES_hhdet_in_fec!M165=0,0,RES_hhdet_in_fec!M165*1000*11630/RES_hhdet_in_new!M163)</f>
        <v>1.5895687649883115</v>
      </c>
      <c r="N165" s="98">
        <f>IF(RES_hhdet_in_fec!N165=0,0,RES_hhdet_in_fec!N165*1000*11630/RES_hhdet_in_new!N163)</f>
        <v>1.6475001959762254</v>
      </c>
      <c r="O165" s="98">
        <f>IF(RES_hhdet_in_fec!O165=0,0,RES_hhdet_in_fec!O165*1000*11630/RES_hhdet_in_new!O163)</f>
        <v>1.4605144497888809</v>
      </c>
      <c r="P165" s="98">
        <f>IF(RES_hhdet_in_fec!P165=0,0,RES_hhdet_in_fec!P165*1000*11630/RES_hhdet_in_new!P163)</f>
        <v>1.6905497651367967</v>
      </c>
      <c r="Q165" s="98">
        <f>IF(RES_hhdet_in_fec!Q165=0,0,RES_hhdet_in_fec!Q165*1000*11630/RES_hhdet_in_new!Q163)</f>
        <v>1.4233165304623303</v>
      </c>
      <c r="R165" s="98">
        <f>IF(RES_hhdet_in_fec!R165=0,0,RES_hhdet_in_fec!R165*1000*11630/RES_hhdet_in_new!R163)</f>
        <v>2.4996212766004633</v>
      </c>
      <c r="S165" s="98">
        <f>IF(RES_hhdet_in_fec!S165=0,0,RES_hhdet_in_fec!S165*1000*11630/RES_hhdet_in_new!S163)</f>
        <v>1.730796963644192</v>
      </c>
      <c r="T165" s="98">
        <f>IF(RES_hhdet_in_fec!T165=0,0,RES_hhdet_in_fec!T165*1000*11630/RES_hhdet_in_new!T163)</f>
        <v>3.2060167415731819</v>
      </c>
      <c r="U165" s="98">
        <f>IF(RES_hhdet_in_fec!U165=0,0,RES_hhdet_in_fec!U165*1000*11630/RES_hhdet_in_new!U163)</f>
        <v>2.3110318226370099</v>
      </c>
      <c r="V165" s="98">
        <f>IF(RES_hhdet_in_fec!V165=0,0,RES_hhdet_in_fec!V165*1000*11630/RES_hhdet_in_new!V163)</f>
        <v>2.3978264928816286</v>
      </c>
      <c r="W165" s="98">
        <f>IF(RES_hhdet_in_fec!W165=0,0,RES_hhdet_in_fec!W165*1000*11630/RES_hhdet_in_new!W163)</f>
        <v>4.7608495182939228</v>
      </c>
      <c r="X165" s="98">
        <f>IF(RES_hhdet_in_fec!X165=0,0,RES_hhdet_in_fec!X165*1000*11630/RES_hhdet_in_new!X163)</f>
        <v>5.0024643647658165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2063.5430997821745</v>
      </c>
      <c r="D166" s="122">
        <v>2129.2438896124218</v>
      </c>
      <c r="E166" s="122">
        <v>2299.2694413130425</v>
      </c>
      <c r="F166" s="122">
        <v>2034.9201464310779</v>
      </c>
      <c r="G166" s="122">
        <v>2122.6154020821305</v>
      </c>
      <c r="H166" s="122">
        <v>2376.87886171838</v>
      </c>
      <c r="I166" s="122">
        <v>2376.7254373687006</v>
      </c>
      <c r="J166" s="122">
        <v>3250.3992135444846</v>
      </c>
      <c r="K166" s="122">
        <v>2837.8206677632861</v>
      </c>
      <c r="L166" s="122">
        <v>2670.8960433684265</v>
      </c>
      <c r="M166" s="122">
        <v>2262.253480096223</v>
      </c>
      <c r="N166" s="122">
        <v>2317.8707677369357</v>
      </c>
      <c r="O166" s="122">
        <v>2519.4681259634149</v>
      </c>
      <c r="P166" s="122">
        <v>2142.4191116845359</v>
      </c>
      <c r="Q166" s="122">
        <v>2511.0270184269475</v>
      </c>
      <c r="R166" s="122">
        <v>2689.1926112323868</v>
      </c>
      <c r="S166" s="122">
        <v>2003.5650478743271</v>
      </c>
      <c r="T166" s="122">
        <v>2089.2308800472883</v>
      </c>
      <c r="U166" s="122">
        <v>1956.1176535946349</v>
      </c>
      <c r="V166" s="122">
        <v>2286.651505562726</v>
      </c>
      <c r="W166" s="122">
        <v>2338.049115184222</v>
      </c>
      <c r="X166" s="122">
        <v>1991.5345931912707</v>
      </c>
      <c r="Y166" s="122">
        <v>1867.312559901844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2547.4253090499128</v>
      </c>
      <c r="H167" s="98">
        <v>2697.3873395529858</v>
      </c>
      <c r="I167" s="98">
        <v>0</v>
      </c>
      <c r="J167" s="98">
        <v>0</v>
      </c>
      <c r="K167" s="98">
        <v>0</v>
      </c>
      <c r="L167" s="98">
        <v>2132.5198030434021</v>
      </c>
      <c r="M167" s="98">
        <v>2602.0296480950319</v>
      </c>
      <c r="N167" s="98">
        <v>2558.9903398448605</v>
      </c>
      <c r="O167" s="98">
        <v>2409.7153704543412</v>
      </c>
      <c r="P167" s="98">
        <v>2487.3392053470347</v>
      </c>
      <c r="Q167" s="98">
        <v>0</v>
      </c>
      <c r="R167" s="98">
        <v>0</v>
      </c>
      <c r="S167" s="98">
        <v>2110.2397563890881</v>
      </c>
      <c r="T167" s="98">
        <v>1914.5273592981362</v>
      </c>
      <c r="U167" s="98">
        <v>1793.1802068463373</v>
      </c>
      <c r="V167" s="98">
        <v>1917.3156648486299</v>
      </c>
      <c r="W167" s="98">
        <v>1799.1686400000249</v>
      </c>
      <c r="X167" s="98">
        <v>1608.3684696698574</v>
      </c>
      <c r="Y167" s="98">
        <v>1997.0358823434556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2063.5430997821745</v>
      </c>
      <c r="D171" s="101">
        <v>2129.2438896124218</v>
      </c>
      <c r="E171" s="101">
        <v>2299.2694413130425</v>
      </c>
      <c r="F171" s="101">
        <v>2034.9201464310779</v>
      </c>
      <c r="G171" s="101">
        <v>2097.6265840252022</v>
      </c>
      <c r="H171" s="101">
        <v>2366.8629717860485</v>
      </c>
      <c r="I171" s="101">
        <v>2376.7254373687006</v>
      </c>
      <c r="J171" s="101">
        <v>3250.3992135444846</v>
      </c>
      <c r="K171" s="101">
        <v>2837.8206677632861</v>
      </c>
      <c r="L171" s="101">
        <v>2704.5445583887404</v>
      </c>
      <c r="M171" s="101">
        <v>2258.63884001113</v>
      </c>
      <c r="N171" s="101">
        <v>2308.5571361962866</v>
      </c>
      <c r="O171" s="101">
        <v>2523.459135254654</v>
      </c>
      <c r="P171" s="101">
        <v>2131.2926570502614</v>
      </c>
      <c r="Q171" s="101">
        <v>2511.0270184269475</v>
      </c>
      <c r="R171" s="101">
        <v>2689.1926112323868</v>
      </c>
      <c r="S171" s="101">
        <v>2001.084240699565</v>
      </c>
      <c r="T171" s="101">
        <v>2106.2159445645671</v>
      </c>
      <c r="U171" s="101">
        <v>1963.3593178945594</v>
      </c>
      <c r="V171" s="101">
        <v>2297.2039581545578</v>
      </c>
      <c r="W171" s="101">
        <v>2357.2948464408005</v>
      </c>
      <c r="X171" s="101">
        <v>2014.0737769278246</v>
      </c>
      <c r="Y171" s="101">
        <v>1858.2091688533103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704.21102588830524</v>
      </c>
      <c r="D175" s="122">
        <v>744.93094179084574</v>
      </c>
      <c r="E175" s="122">
        <v>811.95104432430105</v>
      </c>
      <c r="F175" s="122">
        <v>849.34001850736433</v>
      </c>
      <c r="G175" s="122">
        <v>877.45471851115246</v>
      </c>
      <c r="H175" s="122">
        <v>904.57151377904472</v>
      </c>
      <c r="I175" s="122">
        <v>769.37518181895359</v>
      </c>
      <c r="J175" s="122">
        <v>903.42197149765684</v>
      </c>
      <c r="K175" s="122">
        <v>841.35301302463961</v>
      </c>
      <c r="L175" s="122">
        <v>902.73840703824976</v>
      </c>
      <c r="M175" s="122">
        <v>837.82276143055196</v>
      </c>
      <c r="N175" s="122">
        <v>848.31484326653333</v>
      </c>
      <c r="O175" s="122">
        <v>835.65595007443301</v>
      </c>
      <c r="P175" s="122">
        <v>794.51670348618495</v>
      </c>
      <c r="Q175" s="122">
        <v>727.43772115782031</v>
      </c>
      <c r="R175" s="122">
        <v>769.07419978472683</v>
      </c>
      <c r="S175" s="122">
        <v>672.2513676178736</v>
      </c>
      <c r="T175" s="122">
        <v>694.68643690473311</v>
      </c>
      <c r="U175" s="122">
        <v>577.1922390048743</v>
      </c>
      <c r="V175" s="122">
        <v>704.09838465508676</v>
      </c>
      <c r="W175" s="122">
        <v>679.20859441776338</v>
      </c>
      <c r="X175" s="122">
        <v>662.36182219479292</v>
      </c>
      <c r="Y175" s="122">
        <v>896.94771234689802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760.76255945350795</v>
      </c>
      <c r="D176" s="98">
        <v>822.72788236415681</v>
      </c>
      <c r="E176" s="98">
        <v>861.29699136161548</v>
      </c>
      <c r="F176" s="98">
        <v>928.00190636555612</v>
      </c>
      <c r="G176" s="98">
        <v>969.17100167702984</v>
      </c>
      <c r="H176" s="98">
        <v>1008.8606496134277</v>
      </c>
      <c r="I176" s="98">
        <v>926.85728175594511</v>
      </c>
      <c r="J176" s="98">
        <v>960.44209462913273</v>
      </c>
      <c r="K176" s="98">
        <v>893.91458387087323</v>
      </c>
      <c r="L176" s="98">
        <v>898.30605187711581</v>
      </c>
      <c r="M176" s="98">
        <v>933.54453591525896</v>
      </c>
      <c r="N176" s="98">
        <v>939.96670570103788</v>
      </c>
      <c r="O176" s="98">
        <v>918.26732907543794</v>
      </c>
      <c r="P176" s="98">
        <v>995.71196839386278</v>
      </c>
      <c r="Q176" s="98">
        <v>796.37902580369018</v>
      </c>
      <c r="R176" s="98">
        <v>825.26795858238245</v>
      </c>
      <c r="S176" s="98">
        <v>935.60190625881762</v>
      </c>
      <c r="T176" s="98">
        <v>790.27144897189703</v>
      </c>
      <c r="U176" s="98">
        <v>736.82363822359252</v>
      </c>
      <c r="V176" s="98">
        <v>762.12872245719041</v>
      </c>
      <c r="W176" s="98">
        <v>745.40695178416809</v>
      </c>
      <c r="X176" s="98">
        <v>715.91237623032282</v>
      </c>
      <c r="Y176" s="98">
        <v>967.89794142328071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591.10795875789961</v>
      </c>
      <c r="D177" s="33">
        <v>667.13400121753477</v>
      </c>
      <c r="E177" s="33">
        <v>729.70779926211026</v>
      </c>
      <c r="F177" s="33">
        <v>692.01624279098121</v>
      </c>
      <c r="G177" s="33">
        <v>694.02215217939795</v>
      </c>
      <c r="H177" s="33">
        <v>763.03625800381076</v>
      </c>
      <c r="I177" s="33">
        <v>686.88455804243426</v>
      </c>
      <c r="J177" s="33">
        <v>883.05764180784411</v>
      </c>
      <c r="K177" s="33">
        <v>788.79144217840621</v>
      </c>
      <c r="L177" s="33">
        <v>935.98107074675534</v>
      </c>
      <c r="M177" s="33">
        <v>700.37611088840833</v>
      </c>
      <c r="N177" s="33">
        <v>696.23318142466303</v>
      </c>
      <c r="O177" s="33">
        <v>729.91338495314642</v>
      </c>
      <c r="P177" s="33">
        <v>616.99146974411633</v>
      </c>
      <c r="Q177" s="33">
        <v>692.96706883488548</v>
      </c>
      <c r="R177" s="33">
        <v>728.48981843086449</v>
      </c>
      <c r="S177" s="33">
        <v>489.93176394337388</v>
      </c>
      <c r="T177" s="33">
        <v>510.59678403463948</v>
      </c>
      <c r="U177" s="33">
        <v>463.99906501341951</v>
      </c>
      <c r="V177" s="33">
        <v>572.21125328666938</v>
      </c>
      <c r="W177" s="33">
        <v>585.42758814869001</v>
      </c>
      <c r="X177" s="33">
        <v>555.26071412373312</v>
      </c>
      <c r="Y177" s="33">
        <v>574.44667109061254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13893.13869064959</v>
      </c>
      <c r="D3" s="117">
        <f t="shared" si="0"/>
        <v>9703.2015436731344</v>
      </c>
      <c r="E3" s="117">
        <f t="shared" si="0"/>
        <v>9610.8293994227133</v>
      </c>
      <c r="F3" s="117">
        <f t="shared" si="0"/>
        <v>9806.779561910711</v>
      </c>
      <c r="G3" s="117">
        <f t="shared" si="0"/>
        <v>11588.3478361093</v>
      </c>
      <c r="H3" s="117">
        <f t="shared" si="0"/>
        <v>10523.36135784518</v>
      </c>
      <c r="I3" s="117">
        <f t="shared" si="0"/>
        <v>10569.678870141724</v>
      </c>
      <c r="J3" s="117">
        <f t="shared" si="0"/>
        <v>10756.676260235276</v>
      </c>
      <c r="K3" s="117">
        <f t="shared" si="0"/>
        <v>10540.600350959168</v>
      </c>
      <c r="L3" s="117">
        <f t="shared" si="0"/>
        <v>13690.9418984167</v>
      </c>
      <c r="M3" s="117">
        <f t="shared" si="0"/>
        <v>12747.234359598242</v>
      </c>
      <c r="N3" s="117">
        <f t="shared" si="0"/>
        <v>8639.9180808512046</v>
      </c>
      <c r="O3" s="117">
        <f t="shared" si="0"/>
        <v>0</v>
      </c>
      <c r="P3" s="117">
        <f t="shared" si="0"/>
        <v>0</v>
      </c>
      <c r="Q3" s="117">
        <f t="shared" si="0"/>
        <v>8869.4081567370176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4289.4765364219365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11794.715035574927</v>
      </c>
      <c r="D4" s="122">
        <f t="shared" si="3"/>
        <v>7850.0358387597644</v>
      </c>
      <c r="E4" s="122">
        <f t="shared" si="3"/>
        <v>7700.911752930605</v>
      </c>
      <c r="F4" s="122">
        <f t="shared" si="3"/>
        <v>7934.8162171011436</v>
      </c>
      <c r="G4" s="122">
        <f t="shared" si="3"/>
        <v>9597.600108494782</v>
      </c>
      <c r="H4" s="122">
        <f t="shared" si="3"/>
        <v>8403.4545486347433</v>
      </c>
      <c r="I4" s="122">
        <f t="shared" si="3"/>
        <v>8488.613269331825</v>
      </c>
      <c r="J4" s="122">
        <f t="shared" si="3"/>
        <v>8315.8315195859232</v>
      </c>
      <c r="K4" s="122">
        <f t="shared" si="3"/>
        <v>8403.2694240108758</v>
      </c>
      <c r="L4" s="122">
        <f t="shared" si="3"/>
        <v>11143.146662707004</v>
      </c>
      <c r="M4" s="122">
        <f t="shared" si="3"/>
        <v>10604.69400269313</v>
      </c>
      <c r="N4" s="122">
        <f t="shared" si="3"/>
        <v>6538.1853095651077</v>
      </c>
      <c r="O4" s="122">
        <f t="shared" si="3"/>
        <v>0</v>
      </c>
      <c r="P4" s="122">
        <f t="shared" si="3"/>
        <v>0</v>
      </c>
      <c r="Q4" s="122">
        <f t="shared" si="3"/>
        <v>6530.5809613773008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2161.3523124242115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11688.747396910818</v>
      </c>
      <c r="D5" s="98">
        <v>7781.7078483438418</v>
      </c>
      <c r="E5" s="98">
        <v>7635.0904649808326</v>
      </c>
      <c r="F5" s="98">
        <v>7868.7652040851926</v>
      </c>
      <c r="G5" s="98">
        <v>9518.8072912294556</v>
      </c>
      <c r="H5" s="98">
        <v>8335.7557709445919</v>
      </c>
      <c r="I5" s="98">
        <v>8421.646626231297</v>
      </c>
      <c r="J5" s="98">
        <v>8250.7217321491626</v>
      </c>
      <c r="K5" s="98">
        <v>8337.8395541270747</v>
      </c>
      <c r="L5" s="98">
        <v>11060.003916538099</v>
      </c>
      <c r="M5" s="98">
        <v>10525.270749341131</v>
      </c>
      <c r="N5" s="98">
        <v>6489.5835147543685</v>
      </c>
      <c r="O5" s="98">
        <v>0</v>
      </c>
      <c r="P5" s="98">
        <v>0</v>
      </c>
      <c r="Q5" s="98">
        <v>6483.4916108142233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2146.0407133656308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105.9676386641088</v>
      </c>
      <c r="D6" s="98">
        <v>68.327990415922713</v>
      </c>
      <c r="E6" s="98">
        <v>65.821287949772028</v>
      </c>
      <c r="F6" s="98">
        <v>66.051013015951384</v>
      </c>
      <c r="G6" s="98">
        <v>78.792817265327301</v>
      </c>
      <c r="H6" s="98">
        <v>67.698777690151104</v>
      </c>
      <c r="I6" s="98">
        <v>66.966643100528074</v>
      </c>
      <c r="J6" s="98">
        <v>65.109787436760669</v>
      </c>
      <c r="K6" s="98">
        <v>65.429869883801089</v>
      </c>
      <c r="L6" s="98">
        <v>83.142746168906186</v>
      </c>
      <c r="M6" s="98">
        <v>79.423253351998426</v>
      </c>
      <c r="N6" s="98">
        <v>48.60179481073942</v>
      </c>
      <c r="O6" s="98">
        <v>0</v>
      </c>
      <c r="P6" s="98">
        <v>0</v>
      </c>
      <c r="Q6" s="98">
        <v>47.089350563077865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15.311599058580573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0.52341605254003443</v>
      </c>
      <c r="G7" s="122">
        <f t="shared" si="6"/>
        <v>0.44909140405387743</v>
      </c>
      <c r="H7" s="122">
        <f t="shared" si="6"/>
        <v>1.3146057009029801</v>
      </c>
      <c r="I7" s="122">
        <f t="shared" si="6"/>
        <v>2.0451861306424139</v>
      </c>
      <c r="J7" s="122">
        <f t="shared" si="6"/>
        <v>2.778471341865608</v>
      </c>
      <c r="K7" s="122">
        <f t="shared" si="6"/>
        <v>2.6890574625399131</v>
      </c>
      <c r="L7" s="122">
        <f t="shared" si="6"/>
        <v>10.124396444704445</v>
      </c>
      <c r="M7" s="122">
        <f t="shared" si="6"/>
        <v>5.3819910806053377</v>
      </c>
      <c r="N7" s="122">
        <f t="shared" si="6"/>
        <v>4.8405986366486138</v>
      </c>
      <c r="O7" s="122">
        <f t="shared" si="6"/>
        <v>0</v>
      </c>
      <c r="P7" s="122">
        <f t="shared" si="6"/>
        <v>0</v>
      </c>
      <c r="Q7" s="122">
        <f t="shared" si="6"/>
        <v>3.6373240589168776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0.52341605254003443</v>
      </c>
      <c r="G8" s="98">
        <f>IF(RES_hhdet_in_tes!G8=0,0,RES_hhdet_in_tes!G8*1000*11630/RES_hhdet_in_new!G5)</f>
        <v>0.44909140405387743</v>
      </c>
      <c r="H8" s="98">
        <f>IF(RES_hhdet_in_tes!H8=0,0,RES_hhdet_in_tes!H8*1000*11630/RES_hhdet_in_new!H5)</f>
        <v>1.3146057009029801</v>
      </c>
      <c r="I8" s="98">
        <f>IF(RES_hhdet_in_tes!I8=0,0,RES_hhdet_in_tes!I8*1000*11630/RES_hhdet_in_new!I5)</f>
        <v>2.0451861306424139</v>
      </c>
      <c r="J8" s="98">
        <f>IF(RES_hhdet_in_tes!J8=0,0,RES_hhdet_in_tes!J8*1000*11630/RES_hhdet_in_new!J5)</f>
        <v>2.778471341865608</v>
      </c>
      <c r="K8" s="98">
        <f>IF(RES_hhdet_in_tes!K8=0,0,RES_hhdet_in_tes!K8*1000*11630/RES_hhdet_in_new!K5)</f>
        <v>2.6890574625399131</v>
      </c>
      <c r="L8" s="98">
        <f>IF(RES_hhdet_in_tes!L8=0,0,RES_hhdet_in_tes!L8*1000*11630/RES_hhdet_in_new!L5)</f>
        <v>10.124396444704445</v>
      </c>
      <c r="M8" s="98">
        <f>IF(RES_hhdet_in_tes!M8=0,0,RES_hhdet_in_tes!M8*1000*11630/RES_hhdet_in_new!M5)</f>
        <v>5.3819910806053377</v>
      </c>
      <c r="N8" s="98">
        <f>IF(RES_hhdet_in_tes!N8=0,0,RES_hhdet_in_tes!N8*1000*11630/RES_hhdet_in_new!N5)</f>
        <v>4.8405986366486138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3.6373240589168776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1651.748000205472</v>
      </c>
      <c r="D9" s="122">
        <v>1360.6670316393452</v>
      </c>
      <c r="E9" s="122">
        <v>1386.4840492030496</v>
      </c>
      <c r="F9" s="122">
        <v>1331.2420492137901</v>
      </c>
      <c r="G9" s="122">
        <v>1433.8171249680054</v>
      </c>
      <c r="H9" s="122">
        <v>1529.9426148935884</v>
      </c>
      <c r="I9" s="122">
        <v>1548.0526205628023</v>
      </c>
      <c r="J9" s="122">
        <v>1792.886969834288</v>
      </c>
      <c r="K9" s="122">
        <v>1570.8298058180621</v>
      </c>
      <c r="L9" s="122">
        <v>1983.8619571694865</v>
      </c>
      <c r="M9" s="122">
        <v>1589.1760353748657</v>
      </c>
      <c r="N9" s="122">
        <v>1547.0267647725441</v>
      </c>
      <c r="O9" s="122">
        <v>0</v>
      </c>
      <c r="P9" s="122">
        <v>0</v>
      </c>
      <c r="Q9" s="122">
        <v>1811.3212096700061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1547.0539013013406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1997.8364217895951</v>
      </c>
      <c r="D10" s="98">
        <v>1344.4239498472696</v>
      </c>
      <c r="E10" s="98">
        <v>1264.0389610623563</v>
      </c>
      <c r="F10" s="98">
        <v>1337.7031574212565</v>
      </c>
      <c r="G10" s="98">
        <v>1616.9755927591898</v>
      </c>
      <c r="H10" s="98">
        <v>1456.6476498866346</v>
      </c>
      <c r="I10" s="98">
        <v>1538.8862626798959</v>
      </c>
      <c r="J10" s="98">
        <v>1584.9511447165926</v>
      </c>
      <c r="K10" s="98">
        <v>1543.4833112506224</v>
      </c>
      <c r="L10" s="98">
        <v>2183.9548000144314</v>
      </c>
      <c r="M10" s="98">
        <v>1758.4732226548354</v>
      </c>
      <c r="N10" s="98">
        <v>1439.5370443395987</v>
      </c>
      <c r="O10" s="98">
        <v>0</v>
      </c>
      <c r="P10" s="98">
        <v>0</v>
      </c>
      <c r="Q10" s="98">
        <v>1673.1525554296686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1461.9126581210221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1298.4153848811447</v>
      </c>
      <c r="D11" s="98">
        <v>1307.345577839706</v>
      </c>
      <c r="E11" s="98">
        <v>1388.2350458118924</v>
      </c>
      <c r="F11" s="98">
        <v>1387.3971187458349</v>
      </c>
      <c r="G11" s="98">
        <v>1507.1009916676273</v>
      </c>
      <c r="H11" s="98">
        <v>1607.5226396192081</v>
      </c>
      <c r="I11" s="98">
        <v>1523.0718376711366</v>
      </c>
      <c r="J11" s="98">
        <v>1679.0473542550787</v>
      </c>
      <c r="K11" s="98">
        <v>1648.6316379163104</v>
      </c>
      <c r="L11" s="98">
        <v>1323.6222779630421</v>
      </c>
      <c r="M11" s="98">
        <v>1656.2649338685842</v>
      </c>
      <c r="N11" s="98">
        <v>1695.7001459233427</v>
      </c>
      <c r="O11" s="98">
        <v>0</v>
      </c>
      <c r="P11" s="98">
        <v>0</v>
      </c>
      <c r="Q11" s="98">
        <v>1532.4369603383552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1817.1822561285035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1332.0991564895048</v>
      </c>
      <c r="D15" s="101">
        <v>1377.7494418694362</v>
      </c>
      <c r="E15" s="101">
        <v>1491.5938942748435</v>
      </c>
      <c r="F15" s="101">
        <v>1323.5323125664002</v>
      </c>
      <c r="G15" s="101">
        <v>1368.1320027400238</v>
      </c>
      <c r="H15" s="101">
        <v>1548.3264502342913</v>
      </c>
      <c r="I15" s="101">
        <v>1559.745710961623</v>
      </c>
      <c r="J15" s="101">
        <v>2140.7684767878168</v>
      </c>
      <c r="K15" s="101">
        <v>1876.7902753645349</v>
      </c>
      <c r="L15" s="101">
        <v>1797.143761662692</v>
      </c>
      <c r="M15" s="101">
        <v>1514.331872081799</v>
      </c>
      <c r="N15" s="101">
        <v>1570.5325018389501</v>
      </c>
      <c r="O15" s="101">
        <v>0</v>
      </c>
      <c r="P15" s="101">
        <v>0</v>
      </c>
      <c r="Q15" s="101">
        <v>1842.0455688730256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1542.0679393892649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446.67565486919051</v>
      </c>
      <c r="D19" s="122">
        <v>492.49867327402586</v>
      </c>
      <c r="E19" s="122">
        <v>523.43359728905921</v>
      </c>
      <c r="F19" s="122">
        <v>540.19787954323613</v>
      </c>
      <c r="G19" s="122">
        <v>556.4815112424584</v>
      </c>
      <c r="H19" s="122">
        <v>588.64958861594391</v>
      </c>
      <c r="I19" s="122">
        <v>530.96779411645457</v>
      </c>
      <c r="J19" s="122">
        <v>645.17929947319942</v>
      </c>
      <c r="K19" s="122">
        <v>563.81206366769027</v>
      </c>
      <c r="L19" s="122">
        <v>553.80888209550551</v>
      </c>
      <c r="M19" s="122">
        <v>547.98233044964127</v>
      </c>
      <c r="N19" s="122">
        <v>549.86540787690467</v>
      </c>
      <c r="O19" s="122">
        <v>0</v>
      </c>
      <c r="P19" s="122">
        <v>0</v>
      </c>
      <c r="Q19" s="122">
        <v>523.86866163079253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581.07032269638387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554.01895966165034</v>
      </c>
      <c r="K20" s="98">
        <v>574.39415434534567</v>
      </c>
      <c r="L20" s="98">
        <v>952.08617382892248</v>
      </c>
      <c r="M20" s="98">
        <v>847.60232912278855</v>
      </c>
      <c r="N20" s="98">
        <v>556.86500192301276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447.74924460885296</v>
      </c>
      <c r="D21" s="98">
        <v>484.54403584601664</v>
      </c>
      <c r="E21" s="98">
        <v>507.59940346263664</v>
      </c>
      <c r="F21" s="98">
        <v>547.27799483621163</v>
      </c>
      <c r="G21" s="98">
        <v>571.93977919652491</v>
      </c>
      <c r="H21" s="98">
        <v>595.76046012907648</v>
      </c>
      <c r="I21" s="98">
        <v>547.70132723462507</v>
      </c>
      <c r="J21" s="98">
        <v>567.92684832830128</v>
      </c>
      <c r="K21" s="98">
        <v>528.94119777480307</v>
      </c>
      <c r="L21" s="98">
        <v>531.89478309932917</v>
      </c>
      <c r="M21" s="98">
        <v>553.04004742606276</v>
      </c>
      <c r="N21" s="98">
        <v>557.0023236183406</v>
      </c>
      <c r="O21" s="98">
        <v>0</v>
      </c>
      <c r="P21" s="98">
        <v>0</v>
      </c>
      <c r="Q21" s="98">
        <v>473.12543460220422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595.29009015272197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444.80283721222361</v>
      </c>
      <c r="D22" s="33">
        <v>502.85975563823962</v>
      </c>
      <c r="E22" s="33">
        <v>550.99682357949871</v>
      </c>
      <c r="F22" s="33">
        <v>523.46306157802098</v>
      </c>
      <c r="G22" s="33">
        <v>525.94823817616202</v>
      </c>
      <c r="H22" s="33">
        <v>579.35075663723194</v>
      </c>
      <c r="I22" s="33">
        <v>522.56480778871526</v>
      </c>
      <c r="J22" s="33">
        <v>673.23327612486037</v>
      </c>
      <c r="K22" s="33">
        <v>602.7559314812022</v>
      </c>
      <c r="L22" s="33">
        <v>717.0300600955278</v>
      </c>
      <c r="M22" s="33">
        <v>538.46410495745477</v>
      </c>
      <c r="N22" s="33">
        <v>537.89946181350149</v>
      </c>
      <c r="O22" s="33">
        <v>0</v>
      </c>
      <c r="P22" s="33">
        <v>0</v>
      </c>
      <c r="Q22" s="33">
        <v>549.9938874276894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511.55145957650825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9793.4590378910671</v>
      </c>
      <c r="D24" s="117">
        <f t="shared" si="7"/>
        <v>9348.6444257136827</v>
      </c>
      <c r="E24" s="117">
        <f t="shared" si="7"/>
        <v>10108.374450466365</v>
      </c>
      <c r="F24" s="117">
        <f t="shared" si="7"/>
        <v>10020.928817173015</v>
      </c>
      <c r="G24" s="117">
        <f t="shared" si="7"/>
        <v>11038.696782920979</v>
      </c>
      <c r="H24" s="117">
        <f t="shared" si="7"/>
        <v>11614.317044467834</v>
      </c>
      <c r="I24" s="117">
        <f t="shared" si="7"/>
        <v>10456.765226567488</v>
      </c>
      <c r="J24" s="117">
        <f t="shared" si="7"/>
        <v>11617.178251538973</v>
      </c>
      <c r="K24" s="117">
        <f t="shared" si="7"/>
        <v>0</v>
      </c>
      <c r="L24" s="117">
        <f t="shared" si="7"/>
        <v>9904.8126497519152</v>
      </c>
      <c r="M24" s="117">
        <f t="shared" si="7"/>
        <v>9856.6553982701898</v>
      </c>
      <c r="N24" s="117">
        <f t="shared" si="7"/>
        <v>9870.2866580274549</v>
      </c>
      <c r="O24" s="117">
        <f t="shared" si="7"/>
        <v>10045.261296446293</v>
      </c>
      <c r="P24" s="117">
        <f t="shared" si="7"/>
        <v>10407.716366023998</v>
      </c>
      <c r="Q24" s="117">
        <f t="shared" si="7"/>
        <v>8726.501097730832</v>
      </c>
      <c r="R24" s="117">
        <f t="shared" ref="R24:V24" si="8">R25+R28+R30+R39</f>
        <v>8882.0683949019331</v>
      </c>
      <c r="S24" s="117">
        <f t="shared" si="8"/>
        <v>8702.4592565639377</v>
      </c>
      <c r="T24" s="117">
        <f t="shared" si="8"/>
        <v>8037.2075860701316</v>
      </c>
      <c r="U24" s="117">
        <f t="shared" si="8"/>
        <v>7334.7427362375365</v>
      </c>
      <c r="V24" s="117">
        <f t="shared" si="8"/>
        <v>7546.9704274042842</v>
      </c>
      <c r="W24" s="117">
        <f t="shared" ref="W24:Y24" si="9">W25+W28+W30+W39</f>
        <v>6625.9119778920758</v>
      </c>
      <c r="X24" s="117">
        <f t="shared" si="9"/>
        <v>5234.267615222233</v>
      </c>
      <c r="Y24" s="117">
        <f t="shared" si="9"/>
        <v>5016.3529499571314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8017.2418224370713</v>
      </c>
      <c r="D25" s="122">
        <f t="shared" si="10"/>
        <v>7479.7001085702477</v>
      </c>
      <c r="E25" s="122">
        <f t="shared" si="10"/>
        <v>8097.3802983942023</v>
      </c>
      <c r="F25" s="122">
        <f t="shared" si="10"/>
        <v>8154.8020686788514</v>
      </c>
      <c r="G25" s="122">
        <f t="shared" si="10"/>
        <v>9108.5057503862117</v>
      </c>
      <c r="H25" s="122">
        <f t="shared" si="10"/>
        <v>9475.7243533538785</v>
      </c>
      <c r="I25" s="122">
        <f t="shared" si="10"/>
        <v>8366.0758680018462</v>
      </c>
      <c r="J25" s="122">
        <f t="shared" si="10"/>
        <v>8834.7684269652636</v>
      </c>
      <c r="K25" s="122">
        <f t="shared" si="10"/>
        <v>0</v>
      </c>
      <c r="L25" s="122">
        <f t="shared" si="10"/>
        <v>7580.690815928333</v>
      </c>
      <c r="M25" s="122">
        <f t="shared" si="10"/>
        <v>7790.0538612291184</v>
      </c>
      <c r="N25" s="122">
        <f t="shared" si="10"/>
        <v>7741.2642081783488</v>
      </c>
      <c r="O25" s="122">
        <f t="shared" si="10"/>
        <v>7734.9993188044436</v>
      </c>
      <c r="P25" s="122">
        <f t="shared" si="10"/>
        <v>8336.0196085189982</v>
      </c>
      <c r="Q25" s="122">
        <f t="shared" si="10"/>
        <v>6357.7696678008933</v>
      </c>
      <c r="R25" s="122">
        <f t="shared" ref="R25:V25" si="11">SUM(R26:R27)</f>
        <v>6321.7612505157658</v>
      </c>
      <c r="S25" s="122">
        <f t="shared" si="11"/>
        <v>6723.8376002731111</v>
      </c>
      <c r="T25" s="122">
        <f t="shared" si="11"/>
        <v>5947.1916867722757</v>
      </c>
      <c r="U25" s="122">
        <f t="shared" si="11"/>
        <v>5369.759576278233</v>
      </c>
      <c r="V25" s="122">
        <f t="shared" si="11"/>
        <v>5239.1903001930696</v>
      </c>
      <c r="W25" s="122">
        <f t="shared" ref="W25:Y25" si="12">SUM(W26:W27)</f>
        <v>4244.4399175734652</v>
      </c>
      <c r="X25" s="122">
        <f t="shared" si="12"/>
        <v>3116.6684349364045</v>
      </c>
      <c r="Y25" s="122">
        <f t="shared" si="12"/>
        <v>2873.854547223491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7839.5624081377628</v>
      </c>
      <c r="D26" s="98">
        <v>7319.0364527433112</v>
      </c>
      <c r="E26" s="98">
        <v>7926.5455712597068</v>
      </c>
      <c r="F26" s="98">
        <v>7987.189382264306</v>
      </c>
      <c r="G26" s="98">
        <v>8923.8360327622813</v>
      </c>
      <c r="H26" s="98">
        <v>9287.1603463998745</v>
      </c>
      <c r="I26" s="98">
        <v>8203.0056933092783</v>
      </c>
      <c r="J26" s="98">
        <v>8663.8436768352149</v>
      </c>
      <c r="K26" s="98">
        <v>0</v>
      </c>
      <c r="L26" s="98">
        <v>7440.8507290453917</v>
      </c>
      <c r="M26" s="98">
        <v>7645.8163346393803</v>
      </c>
      <c r="N26" s="98">
        <v>7598.9883322104915</v>
      </c>
      <c r="O26" s="98">
        <v>7594.1208721590338</v>
      </c>
      <c r="P26" s="98">
        <v>8185.8438013639843</v>
      </c>
      <c r="Q26" s="98">
        <v>6244.387795953854</v>
      </c>
      <c r="R26" s="98">
        <v>6210.1906948128117</v>
      </c>
      <c r="S26" s="98">
        <v>6606.6287244995538</v>
      </c>
      <c r="T26" s="98">
        <v>5844.0820091795213</v>
      </c>
      <c r="U26" s="98">
        <v>5276.8211776260641</v>
      </c>
      <c r="V26" s="98">
        <v>5148.4340090471669</v>
      </c>
      <c r="W26" s="98">
        <v>4171.3109753603776</v>
      </c>
      <c r="X26" s="98">
        <v>3062.8428246583721</v>
      </c>
      <c r="Y26" s="98">
        <v>2823.4918320518914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177.67941429930863</v>
      </c>
      <c r="D27" s="98">
        <v>160.66365582693641</v>
      </c>
      <c r="E27" s="98">
        <v>170.83472713449547</v>
      </c>
      <c r="F27" s="98">
        <v>167.61268641454581</v>
      </c>
      <c r="G27" s="98">
        <v>184.6697176239305</v>
      </c>
      <c r="H27" s="98">
        <v>188.56400695400447</v>
      </c>
      <c r="I27" s="98">
        <v>163.07017469256712</v>
      </c>
      <c r="J27" s="98">
        <v>170.92475013004886</v>
      </c>
      <c r="K27" s="98">
        <v>0</v>
      </c>
      <c r="L27" s="98">
        <v>139.84008688294094</v>
      </c>
      <c r="M27" s="98">
        <v>144.23752658973763</v>
      </c>
      <c r="N27" s="98">
        <v>142.27587596785722</v>
      </c>
      <c r="O27" s="98">
        <v>140.87844664541026</v>
      </c>
      <c r="P27" s="98">
        <v>150.1758071550137</v>
      </c>
      <c r="Q27" s="98">
        <v>113.38187184703901</v>
      </c>
      <c r="R27" s="98">
        <v>111.57055570295401</v>
      </c>
      <c r="S27" s="98">
        <v>117.2088757735571</v>
      </c>
      <c r="T27" s="98">
        <v>103.10967759275422</v>
      </c>
      <c r="U27" s="98">
        <v>92.938398652169099</v>
      </c>
      <c r="V27" s="98">
        <v>90.756291145902466</v>
      </c>
      <c r="W27" s="98">
        <v>73.128942213087754</v>
      </c>
      <c r="X27" s="98">
        <v>53.825610278032443</v>
      </c>
      <c r="Y27" s="98">
        <v>50.362715171599397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5.2094913664833715</v>
      </c>
      <c r="N28" s="122">
        <f t="shared" si="13"/>
        <v>3.9729441640417869</v>
      </c>
      <c r="O28" s="122">
        <f t="shared" si="13"/>
        <v>3.6959298778449035</v>
      </c>
      <c r="P28" s="122">
        <f t="shared" si="13"/>
        <v>6.4623573237675114</v>
      </c>
      <c r="Q28" s="122">
        <f t="shared" si="13"/>
        <v>3.1983366724958744</v>
      </c>
      <c r="R28" s="122">
        <f t="shared" si="13"/>
        <v>6.7298096620268444</v>
      </c>
      <c r="S28" s="122">
        <f t="shared" si="13"/>
        <v>0</v>
      </c>
      <c r="T28" s="122">
        <f t="shared" si="13"/>
        <v>0</v>
      </c>
      <c r="U28" s="122">
        <f t="shared" si="13"/>
        <v>7.3575766490379948</v>
      </c>
      <c r="V28" s="122">
        <f t="shared" si="13"/>
        <v>8.4447059252696466</v>
      </c>
      <c r="W28" s="122">
        <f t="shared" si="13"/>
        <v>11.056336258986795</v>
      </c>
      <c r="X28" s="122">
        <f t="shared" si="13"/>
        <v>22.252510787494682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5.2094913664833715</v>
      </c>
      <c r="N29" s="98">
        <f>IF(RES_hhdet_in_tes!N29=0,0,RES_hhdet_in_tes!N29*1000*11630/RES_hhdet_in_new!N26)</f>
        <v>3.9729441640417869</v>
      </c>
      <c r="O29" s="98">
        <f>IF(RES_hhdet_in_tes!O29=0,0,RES_hhdet_in_tes!O29*1000*11630/RES_hhdet_in_new!O26)</f>
        <v>3.6959298778449035</v>
      </c>
      <c r="P29" s="98">
        <f>IF(RES_hhdet_in_tes!P29=0,0,RES_hhdet_in_tes!P29*1000*11630/RES_hhdet_in_new!P26)</f>
        <v>6.4623573237675114</v>
      </c>
      <c r="Q29" s="98">
        <f>IF(RES_hhdet_in_tes!Q29=0,0,RES_hhdet_in_tes!Q29*1000*11630/RES_hhdet_in_new!Q26)</f>
        <v>3.1983366724958744</v>
      </c>
      <c r="R29" s="98">
        <f>IF(RES_hhdet_in_tes!R29=0,0,RES_hhdet_in_tes!R29*1000*11630/RES_hhdet_in_new!R26)</f>
        <v>6.7298096620268444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7.3575766490379948</v>
      </c>
      <c r="V29" s="98">
        <f>IF(RES_hhdet_in_tes!V29=0,0,RES_hhdet_in_tes!V29*1000*11630/RES_hhdet_in_new!V26)</f>
        <v>8.4447059252696466</v>
      </c>
      <c r="W29" s="98">
        <f>IF(RES_hhdet_in_tes!W29=0,0,RES_hhdet_in_tes!W29*1000*11630/RES_hhdet_in_new!W26)</f>
        <v>11.056336258986795</v>
      </c>
      <c r="X29" s="98">
        <f>IF(RES_hhdet_in_tes!X29=0,0,RES_hhdet_in_tes!X29*1000*11630/RES_hhdet_in_new!X26)</f>
        <v>22.252510787494682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1329.572873618878</v>
      </c>
      <c r="D30" s="122">
        <v>1376.3413645888411</v>
      </c>
      <c r="E30" s="122">
        <v>1487.0001676764905</v>
      </c>
      <c r="F30" s="122">
        <v>1326.1390393492341</v>
      </c>
      <c r="G30" s="122">
        <v>1373.5817670116949</v>
      </c>
      <c r="H30" s="122">
        <v>1549.8063549689145</v>
      </c>
      <c r="I30" s="122">
        <v>1559.745710961623</v>
      </c>
      <c r="J30" s="122">
        <v>2140.7684767878172</v>
      </c>
      <c r="K30" s="122">
        <v>0</v>
      </c>
      <c r="L30" s="122">
        <v>1774.5951195817563</v>
      </c>
      <c r="M30" s="122">
        <v>1514.3318720817992</v>
      </c>
      <c r="N30" s="122">
        <v>1575.2558091628894</v>
      </c>
      <c r="O30" s="122">
        <v>1751.9895105415274</v>
      </c>
      <c r="P30" s="122">
        <v>1532.0275246217427</v>
      </c>
      <c r="Q30" s="122">
        <v>1842.0455688730251</v>
      </c>
      <c r="R30" s="122">
        <v>2006.933404930485</v>
      </c>
      <c r="S30" s="122">
        <v>1518.0484129570943</v>
      </c>
      <c r="T30" s="122">
        <v>1626.5291176687465</v>
      </c>
      <c r="U30" s="122">
        <v>1539.3737680881698</v>
      </c>
      <c r="V30" s="122">
        <v>1823.0486840896037</v>
      </c>
      <c r="W30" s="122">
        <v>1889.3693225521495</v>
      </c>
      <c r="X30" s="122">
        <v>1639.0964916688793</v>
      </c>
      <c r="Y30" s="122">
        <v>1561.9857179767209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1298.4153848811447</v>
      </c>
      <c r="D31" s="98">
        <v>1307.345577839706</v>
      </c>
      <c r="E31" s="98">
        <v>1388.2350458118924</v>
      </c>
      <c r="F31" s="98">
        <v>1387.3971187458349</v>
      </c>
      <c r="G31" s="98">
        <v>1507.1009916676276</v>
      </c>
      <c r="H31" s="98">
        <v>1607.5226396192083</v>
      </c>
      <c r="I31" s="98">
        <v>0</v>
      </c>
      <c r="J31" s="98">
        <v>0</v>
      </c>
      <c r="K31" s="98">
        <v>0</v>
      </c>
      <c r="L31" s="98">
        <v>1323.6222779630418</v>
      </c>
      <c r="M31" s="98">
        <v>0</v>
      </c>
      <c r="N31" s="98">
        <v>1695.7001459233425</v>
      </c>
      <c r="O31" s="98">
        <v>1688.7874842360384</v>
      </c>
      <c r="P31" s="98">
        <v>1858.3461787211836</v>
      </c>
      <c r="Q31" s="98">
        <v>0</v>
      </c>
      <c r="R31" s="98">
        <v>0</v>
      </c>
      <c r="S31" s="98">
        <v>0</v>
      </c>
      <c r="T31" s="98">
        <v>1653.3976020111502</v>
      </c>
      <c r="U31" s="98">
        <v>1583.0776328823429</v>
      </c>
      <c r="V31" s="98">
        <v>1721.6877857152185</v>
      </c>
      <c r="W31" s="98">
        <v>1632.333261586321</v>
      </c>
      <c r="X31" s="98">
        <v>1462.0753929566206</v>
      </c>
      <c r="Y31" s="98">
        <v>1817.1822561285037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1332.0991564895048</v>
      </c>
      <c r="D35" s="101">
        <v>1377.7494418694359</v>
      </c>
      <c r="E35" s="101">
        <v>1491.5938942748439</v>
      </c>
      <c r="F35" s="101">
        <v>1323.5323125663999</v>
      </c>
      <c r="G35" s="101">
        <v>1368.1320027400238</v>
      </c>
      <c r="H35" s="101">
        <v>1548.3264502342913</v>
      </c>
      <c r="I35" s="101">
        <v>1559.745710961623</v>
      </c>
      <c r="J35" s="101">
        <v>2140.7684767878172</v>
      </c>
      <c r="K35" s="101">
        <v>0</v>
      </c>
      <c r="L35" s="101">
        <v>1797.1437616626918</v>
      </c>
      <c r="M35" s="101">
        <v>1514.3318720817992</v>
      </c>
      <c r="N35" s="101">
        <v>1570.5325018389503</v>
      </c>
      <c r="O35" s="101">
        <v>1754.6229283042564</v>
      </c>
      <c r="P35" s="101">
        <v>1523.4401916191255</v>
      </c>
      <c r="Q35" s="101">
        <v>1842.0455688730251</v>
      </c>
      <c r="R35" s="101">
        <v>2006.933404930485</v>
      </c>
      <c r="S35" s="101">
        <v>1518.0484129570943</v>
      </c>
      <c r="T35" s="101">
        <v>1623.5437305195908</v>
      </c>
      <c r="U35" s="101">
        <v>1537.47360005364</v>
      </c>
      <c r="V35" s="101">
        <v>1826.5438874818237</v>
      </c>
      <c r="W35" s="101">
        <v>1900.2300011845082</v>
      </c>
      <c r="X35" s="101">
        <v>1648.3163405601426</v>
      </c>
      <c r="Y35" s="101">
        <v>1542.0679393892647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446.64434183511696</v>
      </c>
      <c r="D39" s="122">
        <v>492.60295255459476</v>
      </c>
      <c r="E39" s="122">
        <v>523.99398439567335</v>
      </c>
      <c r="F39" s="122">
        <v>539.98770914492889</v>
      </c>
      <c r="G39" s="122">
        <v>556.60926552307046</v>
      </c>
      <c r="H39" s="122">
        <v>588.78633614504247</v>
      </c>
      <c r="I39" s="122">
        <v>530.94364760401857</v>
      </c>
      <c r="J39" s="122">
        <v>641.64134778589255</v>
      </c>
      <c r="K39" s="122">
        <v>0</v>
      </c>
      <c r="L39" s="122">
        <v>549.52671424182427</v>
      </c>
      <c r="M39" s="122">
        <v>547.06017359278769</v>
      </c>
      <c r="N39" s="122">
        <v>549.79369652217486</v>
      </c>
      <c r="O39" s="122">
        <v>554.57653722247744</v>
      </c>
      <c r="P39" s="122">
        <v>533.20687555948939</v>
      </c>
      <c r="Q39" s="122">
        <v>523.48752438441852</v>
      </c>
      <c r="R39" s="122">
        <v>546.64392979365675</v>
      </c>
      <c r="S39" s="122">
        <v>460.57324333373288</v>
      </c>
      <c r="T39" s="122">
        <v>463.48678162910937</v>
      </c>
      <c r="U39" s="122">
        <v>418.25181522209681</v>
      </c>
      <c r="V39" s="122">
        <v>476.28673719634082</v>
      </c>
      <c r="W39" s="122">
        <v>481.04640150747525</v>
      </c>
      <c r="X39" s="122">
        <v>456.2501778294544</v>
      </c>
      <c r="Y39" s="122">
        <v>580.51268475691973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447.74924460885296</v>
      </c>
      <c r="D40" s="98">
        <v>484.54403584601658</v>
      </c>
      <c r="E40" s="98">
        <v>507.59940346263664</v>
      </c>
      <c r="F40" s="98">
        <v>547.27799483621175</v>
      </c>
      <c r="G40" s="98">
        <v>571.9397791965248</v>
      </c>
      <c r="H40" s="98">
        <v>595.76046012907648</v>
      </c>
      <c r="I40" s="98">
        <v>547.70132723462507</v>
      </c>
      <c r="J40" s="98">
        <v>567.92684832830128</v>
      </c>
      <c r="K40" s="98">
        <v>0</v>
      </c>
      <c r="L40" s="98">
        <v>531.89478309932917</v>
      </c>
      <c r="M40" s="98">
        <v>553.04004742606276</v>
      </c>
      <c r="N40" s="98">
        <v>557.0023236183406</v>
      </c>
      <c r="O40" s="98">
        <v>544.23587210843539</v>
      </c>
      <c r="P40" s="98">
        <v>590.41416499870741</v>
      </c>
      <c r="Q40" s="98">
        <v>473.12543460220411</v>
      </c>
      <c r="R40" s="98">
        <v>492.75736072464497</v>
      </c>
      <c r="S40" s="98">
        <v>562.58505684600743</v>
      </c>
      <c r="T40" s="98">
        <v>478.85613781847348</v>
      </c>
      <c r="U40" s="98">
        <v>449.58130730812252</v>
      </c>
      <c r="V40" s="98">
        <v>467.3049285009152</v>
      </c>
      <c r="W40" s="98">
        <v>458.12520802497755</v>
      </c>
      <c r="X40" s="98">
        <v>440.28200491309536</v>
      </c>
      <c r="Y40" s="98">
        <v>595.29009015272209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444.80283721222361</v>
      </c>
      <c r="D41" s="33">
        <v>502.85975563823962</v>
      </c>
      <c r="E41" s="33">
        <v>550.9968235794986</v>
      </c>
      <c r="F41" s="33">
        <v>523.46306157802098</v>
      </c>
      <c r="G41" s="33">
        <v>525.94823817616202</v>
      </c>
      <c r="H41" s="33">
        <v>579.35075663723205</v>
      </c>
      <c r="I41" s="33">
        <v>522.56480778871537</v>
      </c>
      <c r="J41" s="33">
        <v>673.23327612486048</v>
      </c>
      <c r="K41" s="33">
        <v>0</v>
      </c>
      <c r="L41" s="33">
        <v>717.03006009552792</v>
      </c>
      <c r="M41" s="33">
        <v>538.46410495745454</v>
      </c>
      <c r="N41" s="33">
        <v>537.89946181350149</v>
      </c>
      <c r="O41" s="33">
        <v>567.73738373125809</v>
      </c>
      <c r="P41" s="33">
        <v>484.17205604015959</v>
      </c>
      <c r="Q41" s="33">
        <v>549.9938874276894</v>
      </c>
      <c r="R41" s="33">
        <v>587.05885659541559</v>
      </c>
      <c r="S41" s="33">
        <v>402.28077846957592</v>
      </c>
      <c r="T41" s="33">
        <v>427.62495052059307</v>
      </c>
      <c r="U41" s="33">
        <v>395.8736065892212</v>
      </c>
      <c r="V41" s="33">
        <v>495.66853490752254</v>
      </c>
      <c r="W41" s="33">
        <v>512.84031504771394</v>
      </c>
      <c r="X41" s="33">
        <v>490.68155068035361</v>
      </c>
      <c r="Y41" s="33">
        <v>511.55145957650836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10030.623450184055</v>
      </c>
      <c r="D43" s="117">
        <f t="shared" si="14"/>
        <v>10680.811726528396</v>
      </c>
      <c r="E43" s="117">
        <f t="shared" si="14"/>
        <v>9686.5600327015127</v>
      </c>
      <c r="F43" s="117">
        <f t="shared" si="14"/>
        <v>9392.3639047493525</v>
      </c>
      <c r="G43" s="117">
        <f t="shared" si="14"/>
        <v>11110.709773822282</v>
      </c>
      <c r="H43" s="117">
        <f t="shared" si="14"/>
        <v>11332.050095202219</v>
      </c>
      <c r="I43" s="117">
        <f t="shared" si="14"/>
        <v>9249.7055630503037</v>
      </c>
      <c r="J43" s="117">
        <f t="shared" si="14"/>
        <v>7304.4416884844086</v>
      </c>
      <c r="K43" s="117">
        <f t="shared" si="14"/>
        <v>12453.818896433668</v>
      </c>
      <c r="L43" s="117">
        <f t="shared" si="14"/>
        <v>11727.077902138277</v>
      </c>
      <c r="M43" s="117">
        <f t="shared" si="14"/>
        <v>10487.914983859033</v>
      </c>
      <c r="N43" s="117">
        <f t="shared" si="14"/>
        <v>10132.97078923299</v>
      </c>
      <c r="O43" s="117">
        <f t="shared" si="14"/>
        <v>9738.6037038939521</v>
      </c>
      <c r="P43" s="117">
        <f t="shared" si="14"/>
        <v>9240.4650074699293</v>
      </c>
      <c r="Q43" s="117">
        <f t="shared" si="14"/>
        <v>8530.6176089395685</v>
      </c>
      <c r="R43" s="117">
        <f t="shared" ref="R43:V43" si="15">R44+R47+R49+R58</f>
        <v>8623.7661663076742</v>
      </c>
      <c r="S43" s="117">
        <f t="shared" si="15"/>
        <v>8552.6231998856692</v>
      </c>
      <c r="T43" s="117">
        <f t="shared" si="15"/>
        <v>8594.3638664388236</v>
      </c>
      <c r="U43" s="117">
        <f t="shared" si="15"/>
        <v>8017.2965363943367</v>
      </c>
      <c r="V43" s="117">
        <f t="shared" si="15"/>
        <v>7754.3817033399055</v>
      </c>
      <c r="W43" s="117">
        <f t="shared" ref="W43:Y43" si="16">W44+W47+W49+W58</f>
        <v>6651.5581890528911</v>
      </c>
      <c r="X43" s="117">
        <f t="shared" si="16"/>
        <v>5658.5382895945149</v>
      </c>
      <c r="Y43" s="117">
        <f t="shared" si="16"/>
        <v>4580.485375959568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8180.7968550974338</v>
      </c>
      <c r="D44" s="122">
        <f t="shared" si="17"/>
        <v>8703.9815070636359</v>
      </c>
      <c r="E44" s="122">
        <f t="shared" si="17"/>
        <v>7856.3270151741881</v>
      </c>
      <c r="F44" s="122">
        <f t="shared" si="17"/>
        <v>7631.1378578434333</v>
      </c>
      <c r="G44" s="122">
        <f t="shared" si="17"/>
        <v>9055.4116576905744</v>
      </c>
      <c r="H44" s="122">
        <f t="shared" si="17"/>
        <v>9157.1710110161184</v>
      </c>
      <c r="I44" s="122">
        <f t="shared" si="17"/>
        <v>7400.9019093063398</v>
      </c>
      <c r="J44" s="122">
        <f t="shared" si="17"/>
        <v>5328.4639272225349</v>
      </c>
      <c r="K44" s="122">
        <f t="shared" si="17"/>
        <v>10064.266318683507</v>
      </c>
      <c r="L44" s="122">
        <f t="shared" si="17"/>
        <v>9202.5808660098846</v>
      </c>
      <c r="M44" s="122">
        <f t="shared" si="17"/>
        <v>8192.4359643318094</v>
      </c>
      <c r="N44" s="122">
        <f t="shared" si="17"/>
        <v>7881.8408380852206</v>
      </c>
      <c r="O44" s="122">
        <f t="shared" si="17"/>
        <v>7467.2134786081187</v>
      </c>
      <c r="P44" s="122">
        <f t="shared" si="17"/>
        <v>7097.958168185608</v>
      </c>
      <c r="Q44" s="122">
        <f t="shared" si="17"/>
        <v>6350.5269179518036</v>
      </c>
      <c r="R44" s="122">
        <f t="shared" ref="R44:V44" si="18">SUM(R45:R46)</f>
        <v>6307.9498570292335</v>
      </c>
      <c r="S44" s="122">
        <f t="shared" si="18"/>
        <v>6455.433594867216</v>
      </c>
      <c r="T44" s="122">
        <f t="shared" si="18"/>
        <v>6430.3037037056902</v>
      </c>
      <c r="U44" s="122">
        <f t="shared" si="18"/>
        <v>5938.7497857496055</v>
      </c>
      <c r="V44" s="122">
        <f t="shared" si="18"/>
        <v>5439.4288632656635</v>
      </c>
      <c r="W44" s="122">
        <f t="shared" ref="W44:Y44" si="19">SUM(W45:W46)</f>
        <v>4435.6778776821493</v>
      </c>
      <c r="X44" s="122">
        <f t="shared" si="19"/>
        <v>3527.3934334605005</v>
      </c>
      <c r="Y44" s="122">
        <f t="shared" si="19"/>
        <v>2427.9380105960322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7999.4927076227495</v>
      </c>
      <c r="D45" s="98">
        <v>8517.0203363112705</v>
      </c>
      <c r="E45" s="98">
        <v>7690.5779170142796</v>
      </c>
      <c r="F45" s="98">
        <v>7474.2884939985915</v>
      </c>
      <c r="G45" s="98">
        <v>8871.8183922723401</v>
      </c>
      <c r="H45" s="98">
        <v>8974.9461178248039</v>
      </c>
      <c r="I45" s="98">
        <v>7256.6447466562731</v>
      </c>
      <c r="J45" s="98">
        <v>5225.3750491306464</v>
      </c>
      <c r="K45" s="98">
        <v>9870.6209974516132</v>
      </c>
      <c r="L45" s="98">
        <v>9032.821969479488</v>
      </c>
      <c r="M45" s="98">
        <v>8040.7480913992349</v>
      </c>
      <c r="N45" s="98">
        <v>7736.9813191072881</v>
      </c>
      <c r="O45" s="98">
        <v>7331.212246768504</v>
      </c>
      <c r="P45" s="98">
        <v>6970.0863963905349</v>
      </c>
      <c r="Q45" s="98">
        <v>6237.2742103523105</v>
      </c>
      <c r="R45" s="98">
        <v>6196.6230537846941</v>
      </c>
      <c r="S45" s="98">
        <v>6342.9034953516502</v>
      </c>
      <c r="T45" s="98">
        <v>6318.8180518832869</v>
      </c>
      <c r="U45" s="98">
        <v>5835.9634529086061</v>
      </c>
      <c r="V45" s="98">
        <v>5345.2039236669298</v>
      </c>
      <c r="W45" s="98">
        <v>4359.2540296616226</v>
      </c>
      <c r="X45" s="98">
        <v>3466.4745040939861</v>
      </c>
      <c r="Y45" s="98">
        <v>2385.3897366758774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181.30414747468438</v>
      </c>
      <c r="D46" s="98">
        <v>186.96117075236583</v>
      </c>
      <c r="E46" s="98">
        <v>165.74909815990827</v>
      </c>
      <c r="F46" s="98">
        <v>156.84936384484212</v>
      </c>
      <c r="G46" s="98">
        <v>183.59326541823401</v>
      </c>
      <c r="H46" s="98">
        <v>182.22489319131489</v>
      </c>
      <c r="I46" s="98">
        <v>144.25716265006648</v>
      </c>
      <c r="J46" s="98">
        <v>103.08887809188884</v>
      </c>
      <c r="K46" s="98">
        <v>193.64532123189466</v>
      </c>
      <c r="L46" s="98">
        <v>169.75889653039746</v>
      </c>
      <c r="M46" s="98">
        <v>151.68787293257429</v>
      </c>
      <c r="N46" s="98">
        <v>144.85951897793291</v>
      </c>
      <c r="O46" s="98">
        <v>136.00123183961438</v>
      </c>
      <c r="P46" s="98">
        <v>127.87177179507309</v>
      </c>
      <c r="Q46" s="98">
        <v>113.25270759949342</v>
      </c>
      <c r="R46" s="98">
        <v>111.32680324453919</v>
      </c>
      <c r="S46" s="98">
        <v>112.53009951556615</v>
      </c>
      <c r="T46" s="98">
        <v>111.48565182240358</v>
      </c>
      <c r="U46" s="98">
        <v>102.78633284099983</v>
      </c>
      <c r="V46" s="98">
        <v>94.224939598733783</v>
      </c>
      <c r="W46" s="98">
        <v>76.423848020526307</v>
      </c>
      <c r="X46" s="98">
        <v>60.918929366514355</v>
      </c>
      <c r="Y46" s="98">
        <v>42.548273920154841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0.63650750180864524</v>
      </c>
      <c r="H47" s="122">
        <f t="shared" si="20"/>
        <v>1.5516657453281075</v>
      </c>
      <c r="I47" s="122">
        <f t="shared" si="20"/>
        <v>1.8636543785003079</v>
      </c>
      <c r="J47" s="122">
        <f t="shared" si="20"/>
        <v>2.8033695510348164</v>
      </c>
      <c r="K47" s="122">
        <f t="shared" si="20"/>
        <v>2.761494964279581</v>
      </c>
      <c r="L47" s="122">
        <f t="shared" si="20"/>
        <v>9.5298429622134115</v>
      </c>
      <c r="M47" s="122">
        <f t="shared" si="20"/>
        <v>5.2725820923750382</v>
      </c>
      <c r="N47" s="122">
        <f t="shared" si="20"/>
        <v>5.0374650883783421</v>
      </c>
      <c r="O47" s="122">
        <f t="shared" si="20"/>
        <v>5.097834314268832</v>
      </c>
      <c r="P47" s="122">
        <f t="shared" si="20"/>
        <v>5.6636390028524257</v>
      </c>
      <c r="Q47" s="122">
        <f t="shared" si="20"/>
        <v>3.8042715499023201</v>
      </c>
      <c r="R47" s="122">
        <f t="shared" si="20"/>
        <v>5.2514580313520947</v>
      </c>
      <c r="S47" s="122">
        <f t="shared" si="20"/>
        <v>3.8838696432624462</v>
      </c>
      <c r="T47" s="122">
        <f t="shared" si="20"/>
        <v>5.012613916555221</v>
      </c>
      <c r="U47" s="122">
        <f t="shared" si="20"/>
        <v>4.0786566206623664</v>
      </c>
      <c r="V47" s="122">
        <f t="shared" si="20"/>
        <v>8.9943613405238843</v>
      </c>
      <c r="W47" s="122">
        <f t="shared" si="20"/>
        <v>9.6473428400410874</v>
      </c>
      <c r="X47" s="122">
        <f t="shared" si="20"/>
        <v>22.730756910614037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0.63650750180864524</v>
      </c>
      <c r="H48" s="98">
        <f>IF(RES_hhdet_in_tes!H48=0,0,RES_hhdet_in_tes!H48*1000*11630/RES_hhdet_in_new!H45)</f>
        <v>1.5516657453281075</v>
      </c>
      <c r="I48" s="98">
        <f>IF(RES_hhdet_in_tes!I48=0,0,RES_hhdet_in_tes!I48*1000*11630/RES_hhdet_in_new!I45)</f>
        <v>1.8636543785003079</v>
      </c>
      <c r="J48" s="98">
        <f>IF(RES_hhdet_in_tes!J48=0,0,RES_hhdet_in_tes!J48*1000*11630/RES_hhdet_in_new!J45)</f>
        <v>2.8033695510348164</v>
      </c>
      <c r="K48" s="98">
        <f>IF(RES_hhdet_in_tes!K48=0,0,RES_hhdet_in_tes!K48*1000*11630/RES_hhdet_in_new!K45)</f>
        <v>2.761494964279581</v>
      </c>
      <c r="L48" s="98">
        <f>IF(RES_hhdet_in_tes!L48=0,0,RES_hhdet_in_tes!L48*1000*11630/RES_hhdet_in_new!L45)</f>
        <v>9.5298429622134115</v>
      </c>
      <c r="M48" s="98">
        <f>IF(RES_hhdet_in_tes!M48=0,0,RES_hhdet_in_tes!M48*1000*11630/RES_hhdet_in_new!M45)</f>
        <v>5.2725820923750382</v>
      </c>
      <c r="N48" s="98">
        <f>IF(RES_hhdet_in_tes!N48=0,0,RES_hhdet_in_tes!N48*1000*11630/RES_hhdet_in_new!N45)</f>
        <v>5.0374650883783421</v>
      </c>
      <c r="O48" s="98">
        <f>IF(RES_hhdet_in_tes!O48=0,0,RES_hhdet_in_tes!O48*1000*11630/RES_hhdet_in_new!O45)</f>
        <v>5.097834314268832</v>
      </c>
      <c r="P48" s="98">
        <f>IF(RES_hhdet_in_tes!P48=0,0,RES_hhdet_in_tes!P48*1000*11630/RES_hhdet_in_new!P45)</f>
        <v>5.6636390028524257</v>
      </c>
      <c r="Q48" s="98">
        <f>IF(RES_hhdet_in_tes!Q48=0,0,RES_hhdet_in_tes!Q48*1000*11630/RES_hhdet_in_new!Q45)</f>
        <v>3.8042715499023201</v>
      </c>
      <c r="R48" s="98">
        <f>IF(RES_hhdet_in_tes!R48=0,0,RES_hhdet_in_tes!R48*1000*11630/RES_hhdet_in_new!R45)</f>
        <v>5.2514580313520947</v>
      </c>
      <c r="S48" s="98">
        <f>IF(RES_hhdet_in_tes!S48=0,0,RES_hhdet_in_tes!S48*1000*11630/RES_hhdet_in_new!S45)</f>
        <v>3.8838696432624462</v>
      </c>
      <c r="T48" s="98">
        <f>IF(RES_hhdet_in_tes!T48=0,0,RES_hhdet_in_tes!T48*1000*11630/RES_hhdet_in_new!T45)</f>
        <v>5.012613916555221</v>
      </c>
      <c r="U48" s="98">
        <f>IF(RES_hhdet_in_tes!U48=0,0,RES_hhdet_in_tes!U48*1000*11630/RES_hhdet_in_new!U45)</f>
        <v>4.0786566206623664</v>
      </c>
      <c r="V48" s="98">
        <f>IF(RES_hhdet_in_tes!V48=0,0,RES_hhdet_in_tes!V48*1000*11630/RES_hhdet_in_new!V45)</f>
        <v>8.9943613405238843</v>
      </c>
      <c r="W48" s="98">
        <f>IF(RES_hhdet_in_tes!W48=0,0,RES_hhdet_in_tes!W48*1000*11630/RES_hhdet_in_new!W45)</f>
        <v>9.6473428400410874</v>
      </c>
      <c r="X48" s="98">
        <f>IF(RES_hhdet_in_tes!X48=0,0,RES_hhdet_in_tes!X48*1000*11630/RES_hhdet_in_new!X45)</f>
        <v>22.730756910614037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1403.1576998565329</v>
      </c>
      <c r="D49" s="122">
        <v>1484.4365894220766</v>
      </c>
      <c r="E49" s="122">
        <v>1306.6450908637398</v>
      </c>
      <c r="F49" s="122">
        <v>1221.1374658835002</v>
      </c>
      <c r="G49" s="122">
        <v>1498.1126994598733</v>
      </c>
      <c r="H49" s="122">
        <v>1584.7226650802704</v>
      </c>
      <c r="I49" s="122">
        <v>1315.9787491567899</v>
      </c>
      <c r="J49" s="122">
        <v>1327.8351632890774</v>
      </c>
      <c r="K49" s="122">
        <v>1823.0323800522594</v>
      </c>
      <c r="L49" s="122">
        <v>1962.2602228877472</v>
      </c>
      <c r="M49" s="122">
        <v>1743.2186844594185</v>
      </c>
      <c r="N49" s="122">
        <v>1696.310861400774</v>
      </c>
      <c r="O49" s="122">
        <v>1711.8455172614888</v>
      </c>
      <c r="P49" s="122">
        <v>1602.8754848257449</v>
      </c>
      <c r="Q49" s="122">
        <v>1652.6409958204713</v>
      </c>
      <c r="R49" s="122">
        <v>1763.0817043941609</v>
      </c>
      <c r="S49" s="122">
        <v>1625.708894703343</v>
      </c>
      <c r="T49" s="122">
        <v>1697.4520977579637</v>
      </c>
      <c r="U49" s="122">
        <v>1656.5568167594295</v>
      </c>
      <c r="V49" s="122">
        <v>1829.8423707277914</v>
      </c>
      <c r="W49" s="122">
        <v>1725.4772944718286</v>
      </c>
      <c r="X49" s="122">
        <v>1652.2030343332945</v>
      </c>
      <c r="Y49" s="122">
        <v>1571.9006885887791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1407.5595565252868</v>
      </c>
      <c r="D50" s="98">
        <v>1495.6668154802494</v>
      </c>
      <c r="E50" s="98">
        <v>1288.8615520742107</v>
      </c>
      <c r="F50" s="98">
        <v>1214.9937750825263</v>
      </c>
      <c r="G50" s="98">
        <v>1504.5580232641632</v>
      </c>
      <c r="H50" s="98">
        <v>1586.7376804350652</v>
      </c>
      <c r="I50" s="98">
        <v>1306.9503431640185</v>
      </c>
      <c r="J50" s="98">
        <v>1106.6971985660814</v>
      </c>
      <c r="K50" s="98">
        <v>1823.0323800522594</v>
      </c>
      <c r="L50" s="98">
        <v>1967.993433346951</v>
      </c>
      <c r="M50" s="98">
        <v>1747.2483818604326</v>
      </c>
      <c r="N50" s="98">
        <v>1696.310861400774</v>
      </c>
      <c r="O50" s="98">
        <v>1711.3983666234112</v>
      </c>
      <c r="P50" s="98">
        <v>1613.2554142465735</v>
      </c>
      <c r="Q50" s="98">
        <v>1630.0780466808772</v>
      </c>
      <c r="R50" s="98">
        <v>1717.5374179126686</v>
      </c>
      <c r="S50" s="98">
        <v>1629.6049314372242</v>
      </c>
      <c r="T50" s="98">
        <v>1700.3900701202342</v>
      </c>
      <c r="U50" s="98">
        <v>1695.3929649103266</v>
      </c>
      <c r="V50" s="98">
        <v>1829.9533288797963</v>
      </c>
      <c r="W50" s="98">
        <v>1725.4772944718286</v>
      </c>
      <c r="X50" s="98">
        <v>1652.2030343332945</v>
      </c>
      <c r="Y50" s="98">
        <v>1572.213073397151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1332.0991564895046</v>
      </c>
      <c r="D54" s="101">
        <v>1377.7494418694362</v>
      </c>
      <c r="E54" s="101">
        <v>1491.5938942748435</v>
      </c>
      <c r="F54" s="101">
        <v>1323.5323125663999</v>
      </c>
      <c r="G54" s="101">
        <v>1368.1320027400236</v>
      </c>
      <c r="H54" s="101">
        <v>1548.3264502342915</v>
      </c>
      <c r="I54" s="101">
        <v>1559.7457109616234</v>
      </c>
      <c r="J54" s="101">
        <v>2140.7684767878177</v>
      </c>
      <c r="K54" s="101">
        <v>0</v>
      </c>
      <c r="L54" s="101">
        <v>1797.1437616626918</v>
      </c>
      <c r="M54" s="101">
        <v>1514.3318720817992</v>
      </c>
      <c r="N54" s="101">
        <v>0</v>
      </c>
      <c r="O54" s="101">
        <v>1754.6229283042564</v>
      </c>
      <c r="P54" s="101">
        <v>1523.4401916191255</v>
      </c>
      <c r="Q54" s="101">
        <v>1842.0455688730249</v>
      </c>
      <c r="R54" s="101">
        <v>2006.933404930485</v>
      </c>
      <c r="S54" s="101">
        <v>1518.0484129570943</v>
      </c>
      <c r="T54" s="101">
        <v>1623.5437305195908</v>
      </c>
      <c r="U54" s="101">
        <v>1537.47360005364</v>
      </c>
      <c r="V54" s="101">
        <v>1826.5438874818237</v>
      </c>
      <c r="W54" s="101">
        <v>0</v>
      </c>
      <c r="X54" s="101">
        <v>0</v>
      </c>
      <c r="Y54" s="101">
        <v>1542.0679393892644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446.66889523008888</v>
      </c>
      <c r="D58" s="122">
        <v>492.3936300426837</v>
      </c>
      <c r="E58" s="122">
        <v>523.58792666358579</v>
      </c>
      <c r="F58" s="122">
        <v>540.08858102241823</v>
      </c>
      <c r="G58" s="122">
        <v>556.54890917002535</v>
      </c>
      <c r="H58" s="122">
        <v>588.60475336050183</v>
      </c>
      <c r="I58" s="122">
        <v>530.96125020867248</v>
      </c>
      <c r="J58" s="122">
        <v>645.33922842176196</v>
      </c>
      <c r="K58" s="122">
        <v>563.75870273362125</v>
      </c>
      <c r="L58" s="122">
        <v>552.7069702784321</v>
      </c>
      <c r="M58" s="122">
        <v>546.98775297542954</v>
      </c>
      <c r="N58" s="122">
        <v>549.78162465861669</v>
      </c>
      <c r="O58" s="122">
        <v>554.44687371007558</v>
      </c>
      <c r="P58" s="122">
        <v>533.9677154557229</v>
      </c>
      <c r="Q58" s="122">
        <v>523.64542361739109</v>
      </c>
      <c r="R58" s="122">
        <v>547.48314685292837</v>
      </c>
      <c r="S58" s="122">
        <v>467.59684067184725</v>
      </c>
      <c r="T58" s="122">
        <v>461.59545105861406</v>
      </c>
      <c r="U58" s="122">
        <v>417.91127726463992</v>
      </c>
      <c r="V58" s="122">
        <v>476.11610800592626</v>
      </c>
      <c r="W58" s="122">
        <v>480.75567405887119</v>
      </c>
      <c r="X58" s="122">
        <v>456.21106489010492</v>
      </c>
      <c r="Y58" s="122">
        <v>580.64667677475722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447.74924460885296</v>
      </c>
      <c r="D59" s="98">
        <v>484.54403584601664</v>
      </c>
      <c r="E59" s="98">
        <v>507.59940346263659</v>
      </c>
      <c r="F59" s="98">
        <v>547.27799483621175</v>
      </c>
      <c r="G59" s="98">
        <v>571.93977919652468</v>
      </c>
      <c r="H59" s="98">
        <v>595.76046012907648</v>
      </c>
      <c r="I59" s="98">
        <v>547.70132723462484</v>
      </c>
      <c r="J59" s="98">
        <v>567.92684832830128</v>
      </c>
      <c r="K59" s="98">
        <v>528.94119777480307</v>
      </c>
      <c r="L59" s="98">
        <v>531.89478309932929</v>
      </c>
      <c r="M59" s="98">
        <v>553.04004742606264</v>
      </c>
      <c r="N59" s="98">
        <v>557.00232361834048</v>
      </c>
      <c r="O59" s="98">
        <v>544.23587210843539</v>
      </c>
      <c r="P59" s="98">
        <v>590.41416499870741</v>
      </c>
      <c r="Q59" s="98">
        <v>473.12543460220417</v>
      </c>
      <c r="R59" s="98">
        <v>492.75736072464497</v>
      </c>
      <c r="S59" s="98">
        <v>562.58505684600755</v>
      </c>
      <c r="T59" s="98">
        <v>478.85613781847354</v>
      </c>
      <c r="U59" s="98">
        <v>449.58130730812263</v>
      </c>
      <c r="V59" s="98">
        <v>467.30492850091514</v>
      </c>
      <c r="W59" s="98">
        <v>458.12520802497755</v>
      </c>
      <c r="X59" s="98">
        <v>440.28200491309531</v>
      </c>
      <c r="Y59" s="98">
        <v>595.29009015272197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444.80283721222366</v>
      </c>
      <c r="D60" s="33">
        <v>502.85975563823973</v>
      </c>
      <c r="E60" s="33">
        <v>550.99682357949848</v>
      </c>
      <c r="F60" s="33">
        <v>523.46306157802098</v>
      </c>
      <c r="G60" s="33">
        <v>525.94823817616202</v>
      </c>
      <c r="H60" s="33">
        <v>579.35075663723217</v>
      </c>
      <c r="I60" s="33">
        <v>522.56480778871537</v>
      </c>
      <c r="J60" s="33">
        <v>673.23327612486037</v>
      </c>
      <c r="K60" s="33">
        <v>602.75593148120197</v>
      </c>
      <c r="L60" s="33">
        <v>717.03006009552769</v>
      </c>
      <c r="M60" s="33">
        <v>538.46410495745465</v>
      </c>
      <c r="N60" s="33">
        <v>537.89946181350149</v>
      </c>
      <c r="O60" s="33">
        <v>567.73738373125798</v>
      </c>
      <c r="P60" s="33">
        <v>484.17205604015959</v>
      </c>
      <c r="Q60" s="33">
        <v>549.99388742768929</v>
      </c>
      <c r="R60" s="33">
        <v>587.05885659541559</v>
      </c>
      <c r="S60" s="33">
        <v>402.28077846957586</v>
      </c>
      <c r="T60" s="33">
        <v>427.62495052059296</v>
      </c>
      <c r="U60" s="33">
        <v>395.87360658922103</v>
      </c>
      <c r="V60" s="33">
        <v>495.66853490752248</v>
      </c>
      <c r="W60" s="33">
        <v>512.84031504771394</v>
      </c>
      <c r="X60" s="33">
        <v>490.68155068035372</v>
      </c>
      <c r="Y60" s="33">
        <v>511.55145957650825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9720.3101386298167</v>
      </c>
      <c r="D62" s="117">
        <f t="shared" si="21"/>
        <v>10092.047719777778</v>
      </c>
      <c r="E62" s="117">
        <f t="shared" si="21"/>
        <v>10586.072464716064</v>
      </c>
      <c r="F62" s="117">
        <f t="shared" si="21"/>
        <v>10748.072947511811</v>
      </c>
      <c r="G62" s="117">
        <f t="shared" si="21"/>
        <v>10810.981027109303</v>
      </c>
      <c r="H62" s="117">
        <f t="shared" si="21"/>
        <v>10682.976325313473</v>
      </c>
      <c r="I62" s="117">
        <f t="shared" si="21"/>
        <v>11006.519802486871</v>
      </c>
      <c r="J62" s="117">
        <f t="shared" si="21"/>
        <v>11029.676047821289</v>
      </c>
      <c r="K62" s="117">
        <f t="shared" si="21"/>
        <v>9924.6066181155602</v>
      </c>
      <c r="L62" s="117">
        <f t="shared" si="21"/>
        <v>11847.0221819979</v>
      </c>
      <c r="M62" s="117">
        <f t="shared" si="21"/>
        <v>10115.78534358457</v>
      </c>
      <c r="N62" s="117">
        <f t="shared" si="21"/>
        <v>10058.205231447464</v>
      </c>
      <c r="O62" s="117">
        <f t="shared" si="21"/>
        <v>9574.982840319155</v>
      </c>
      <c r="P62" s="117">
        <f t="shared" si="21"/>
        <v>9143.2945448606588</v>
      </c>
      <c r="Q62" s="117">
        <f t="shared" si="21"/>
        <v>8472.2384446634933</v>
      </c>
      <c r="R62" s="117">
        <f t="shared" ref="R62:V62" si="22">R63+R66+R68+R77</f>
        <v>8724.5608424233906</v>
      </c>
      <c r="S62" s="117">
        <f t="shared" si="22"/>
        <v>8674.1764736640525</v>
      </c>
      <c r="T62" s="117">
        <f t="shared" si="22"/>
        <v>8864.3579876448748</v>
      </c>
      <c r="U62" s="117">
        <f t="shared" si="22"/>
        <v>7922.4039765736561</v>
      </c>
      <c r="V62" s="117">
        <f t="shared" si="22"/>
        <v>7564.5346839532767</v>
      </c>
      <c r="W62" s="117">
        <f t="shared" ref="W62:Y62" si="23">W63+W66+W68+W77</f>
        <v>7283.5768483802885</v>
      </c>
      <c r="X62" s="117">
        <f t="shared" si="23"/>
        <v>5870.5470331488659</v>
      </c>
      <c r="Y62" s="117">
        <f t="shared" si="23"/>
        <v>4131.4453936124683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7921.805707069394</v>
      </c>
      <c r="D63" s="122">
        <f t="shared" si="24"/>
        <v>8198.4841948450976</v>
      </c>
      <c r="E63" s="122">
        <f t="shared" si="24"/>
        <v>8643.4618958704123</v>
      </c>
      <c r="F63" s="122">
        <f t="shared" si="24"/>
        <v>8784.980035494209</v>
      </c>
      <c r="G63" s="122">
        <f t="shared" si="24"/>
        <v>8801.2670277702346</v>
      </c>
      <c r="H63" s="122">
        <f t="shared" si="24"/>
        <v>8613.3854795659045</v>
      </c>
      <c r="I63" s="122">
        <f t="shared" si="24"/>
        <v>8874.7708187980352</v>
      </c>
      <c r="J63" s="122">
        <f t="shared" si="24"/>
        <v>8706.349939556394</v>
      </c>
      <c r="K63" s="122">
        <f t="shared" si="24"/>
        <v>7943.3455657170507</v>
      </c>
      <c r="L63" s="122">
        <f t="shared" si="24"/>
        <v>9227.9019131563109</v>
      </c>
      <c r="M63" s="122">
        <f t="shared" si="24"/>
        <v>7924.1977871769004</v>
      </c>
      <c r="N63" s="122">
        <f t="shared" si="24"/>
        <v>7840.6852058330742</v>
      </c>
      <c r="O63" s="122">
        <f t="shared" si="24"/>
        <v>7342.9353774638057</v>
      </c>
      <c r="P63" s="122">
        <f t="shared" si="24"/>
        <v>7012.9169229300851</v>
      </c>
      <c r="Q63" s="122">
        <f t="shared" si="24"/>
        <v>6341.7628148763597</v>
      </c>
      <c r="R63" s="122">
        <f t="shared" ref="R63:V63" si="25">SUM(R64:R65)</f>
        <v>6448.9427798671686</v>
      </c>
      <c r="S63" s="122">
        <f t="shared" si="25"/>
        <v>6552.8802853005054</v>
      </c>
      <c r="T63" s="122">
        <f t="shared" si="25"/>
        <v>6636.5874233847708</v>
      </c>
      <c r="U63" s="122">
        <f t="shared" si="25"/>
        <v>5861.1405190219029</v>
      </c>
      <c r="V63" s="122">
        <f t="shared" si="25"/>
        <v>5331.1674536827832</v>
      </c>
      <c r="W63" s="122">
        <f t="shared" ref="W63:Y63" si="26">SUM(W64:W65)</f>
        <v>4900.5781165286035</v>
      </c>
      <c r="X63" s="122">
        <f t="shared" si="26"/>
        <v>3644.5223189344665</v>
      </c>
      <c r="Y63" s="122">
        <f t="shared" si="26"/>
        <v>2174.1301154191228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7746.2413634461464</v>
      </c>
      <c r="D64" s="98">
        <v>8022.3810859151117</v>
      </c>
      <c r="E64" s="98">
        <v>8461.106195623599</v>
      </c>
      <c r="F64" s="98">
        <v>8604.4147573370792</v>
      </c>
      <c r="G64" s="98">
        <v>8622.8263986163001</v>
      </c>
      <c r="H64" s="98">
        <v>8441.9817515868908</v>
      </c>
      <c r="I64" s="98">
        <v>8701.7852457992158</v>
      </c>
      <c r="J64" s="98">
        <v>8537.9096798862702</v>
      </c>
      <c r="K64" s="98">
        <v>7790.5086221165329</v>
      </c>
      <c r="L64" s="98">
        <v>9057.6759223308291</v>
      </c>
      <c r="M64" s="98">
        <v>7777.4765052203302</v>
      </c>
      <c r="N64" s="98">
        <v>7696.5820818666307</v>
      </c>
      <c r="O64" s="98">
        <v>7209.1976372057206</v>
      </c>
      <c r="P64" s="98">
        <v>6886.5771937941563</v>
      </c>
      <c r="Q64" s="98">
        <v>6228.666402717512</v>
      </c>
      <c r="R64" s="98">
        <v>6335.1276417855734</v>
      </c>
      <c r="S64" s="98">
        <v>6438.6515104580585</v>
      </c>
      <c r="T64" s="98">
        <v>6521.5253191880383</v>
      </c>
      <c r="U64" s="98">
        <v>5759.6974271338322</v>
      </c>
      <c r="V64" s="98">
        <v>5238.8178809718693</v>
      </c>
      <c r="W64" s="98">
        <v>4816.1443394334092</v>
      </c>
      <c r="X64" s="98">
        <v>3581.5805456647795</v>
      </c>
      <c r="Y64" s="98">
        <v>2136.029684812906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175.5643436232472</v>
      </c>
      <c r="D65" s="98">
        <v>176.1031089299855</v>
      </c>
      <c r="E65" s="98">
        <v>182.35570024681414</v>
      </c>
      <c r="F65" s="98">
        <v>180.56527815713002</v>
      </c>
      <c r="G65" s="98">
        <v>178.44062915393383</v>
      </c>
      <c r="H65" s="98">
        <v>171.40372797901401</v>
      </c>
      <c r="I65" s="98">
        <v>172.98557299881912</v>
      </c>
      <c r="J65" s="98">
        <v>168.44025967012408</v>
      </c>
      <c r="K65" s="98">
        <v>152.83694360051803</v>
      </c>
      <c r="L65" s="98">
        <v>170.22599082548243</v>
      </c>
      <c r="M65" s="98">
        <v>146.72128195657055</v>
      </c>
      <c r="N65" s="98">
        <v>144.10312396644383</v>
      </c>
      <c r="O65" s="98">
        <v>133.73774025808461</v>
      </c>
      <c r="P65" s="98">
        <v>126.33972913592865</v>
      </c>
      <c r="Q65" s="98">
        <v>113.09641215884747</v>
      </c>
      <c r="R65" s="98">
        <v>113.81513808159569</v>
      </c>
      <c r="S65" s="98">
        <v>114.22877484244729</v>
      </c>
      <c r="T65" s="98">
        <v>115.06210419673221</v>
      </c>
      <c r="U65" s="98">
        <v>101.44309188807044</v>
      </c>
      <c r="V65" s="98">
        <v>92.349572710913804</v>
      </c>
      <c r="W65" s="98">
        <v>84.433777095194273</v>
      </c>
      <c r="X65" s="98">
        <v>62.94177326968709</v>
      </c>
      <c r="Y65" s="98">
        <v>38.100430606217024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8.9029099004999779E-2</v>
      </c>
      <c r="E66" s="122">
        <f t="shared" si="27"/>
        <v>0.15145970750616761</v>
      </c>
      <c r="F66" s="122">
        <f t="shared" si="27"/>
        <v>0.26517954908318386</v>
      </c>
      <c r="G66" s="122">
        <f t="shared" si="27"/>
        <v>0.4139091281602556</v>
      </c>
      <c r="H66" s="122">
        <f t="shared" si="27"/>
        <v>1.7705516922372884</v>
      </c>
      <c r="I66" s="122">
        <f t="shared" si="27"/>
        <v>1.9640578985228343</v>
      </c>
      <c r="J66" s="122">
        <f t="shared" si="27"/>
        <v>2.7830797834760603</v>
      </c>
      <c r="K66" s="122">
        <f t="shared" si="27"/>
        <v>2.7836050764486777</v>
      </c>
      <c r="L66" s="122">
        <f t="shared" si="27"/>
        <v>9.6887106242182082</v>
      </c>
      <c r="M66" s="122">
        <f t="shared" si="27"/>
        <v>5.4155417558713639</v>
      </c>
      <c r="N66" s="122">
        <f t="shared" si="27"/>
        <v>4.9752646810370855</v>
      </c>
      <c r="O66" s="122">
        <f t="shared" si="27"/>
        <v>5.12948631695056</v>
      </c>
      <c r="P66" s="122">
        <f t="shared" si="27"/>
        <v>5.8517572928536508</v>
      </c>
      <c r="Q66" s="122">
        <f t="shared" si="27"/>
        <v>3.8283318813814526</v>
      </c>
      <c r="R66" s="122">
        <f t="shared" si="27"/>
        <v>5.0958229539627125</v>
      </c>
      <c r="S66" s="122">
        <f t="shared" si="27"/>
        <v>3.8866975664044743</v>
      </c>
      <c r="T66" s="122">
        <f t="shared" si="27"/>
        <v>5.0722189791862169</v>
      </c>
      <c r="U66" s="122">
        <f t="shared" si="27"/>
        <v>4.046667156970897</v>
      </c>
      <c r="V66" s="122">
        <f t="shared" si="27"/>
        <v>8.8859608294729249</v>
      </c>
      <c r="W66" s="122">
        <f t="shared" si="27"/>
        <v>9.7401057519645597</v>
      </c>
      <c r="X66" s="122">
        <f t="shared" si="27"/>
        <v>22.847550302475202</v>
      </c>
      <c r="Y66" s="122">
        <f t="shared" si="27"/>
        <v>0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8.9029099004999779E-2</v>
      </c>
      <c r="E67" s="98">
        <f>IF(RES_hhdet_in_tes!E67=0,0,RES_hhdet_in_tes!E67*1000*11630/RES_hhdet_in_new!E64)</f>
        <v>0.15145970750616761</v>
      </c>
      <c r="F67" s="98">
        <f>IF(RES_hhdet_in_tes!F67=0,0,RES_hhdet_in_tes!F67*1000*11630/RES_hhdet_in_new!F64)</f>
        <v>0.26517954908318386</v>
      </c>
      <c r="G67" s="98">
        <f>IF(RES_hhdet_in_tes!G67=0,0,RES_hhdet_in_tes!G67*1000*11630/RES_hhdet_in_new!G64)</f>
        <v>0.4139091281602556</v>
      </c>
      <c r="H67" s="98">
        <f>IF(RES_hhdet_in_tes!H67=0,0,RES_hhdet_in_tes!H67*1000*11630/RES_hhdet_in_new!H64)</f>
        <v>1.7705516922372884</v>
      </c>
      <c r="I67" s="98">
        <f>IF(RES_hhdet_in_tes!I67=0,0,RES_hhdet_in_tes!I67*1000*11630/RES_hhdet_in_new!I64)</f>
        <v>1.9640578985228343</v>
      </c>
      <c r="J67" s="98">
        <f>IF(RES_hhdet_in_tes!J67=0,0,RES_hhdet_in_tes!J67*1000*11630/RES_hhdet_in_new!J64)</f>
        <v>2.7830797834760603</v>
      </c>
      <c r="K67" s="98">
        <f>IF(RES_hhdet_in_tes!K67=0,0,RES_hhdet_in_tes!K67*1000*11630/RES_hhdet_in_new!K64)</f>
        <v>2.7836050764486777</v>
      </c>
      <c r="L67" s="98">
        <f>IF(RES_hhdet_in_tes!L67=0,0,RES_hhdet_in_tes!L67*1000*11630/RES_hhdet_in_new!L64)</f>
        <v>9.6887106242182082</v>
      </c>
      <c r="M67" s="98">
        <f>IF(RES_hhdet_in_tes!M67=0,0,RES_hhdet_in_tes!M67*1000*11630/RES_hhdet_in_new!M64)</f>
        <v>5.4155417558713639</v>
      </c>
      <c r="N67" s="98">
        <f>IF(RES_hhdet_in_tes!N67=0,0,RES_hhdet_in_tes!N67*1000*11630/RES_hhdet_in_new!N64)</f>
        <v>4.9752646810370855</v>
      </c>
      <c r="O67" s="98">
        <f>IF(RES_hhdet_in_tes!O67=0,0,RES_hhdet_in_tes!O67*1000*11630/RES_hhdet_in_new!O64)</f>
        <v>5.12948631695056</v>
      </c>
      <c r="P67" s="98">
        <f>IF(RES_hhdet_in_tes!P67=0,0,RES_hhdet_in_tes!P67*1000*11630/RES_hhdet_in_new!P64)</f>
        <v>5.8517572928536508</v>
      </c>
      <c r="Q67" s="98">
        <f>IF(RES_hhdet_in_tes!Q67=0,0,RES_hhdet_in_tes!Q67*1000*11630/RES_hhdet_in_new!Q64)</f>
        <v>3.8283318813814526</v>
      </c>
      <c r="R67" s="98">
        <f>IF(RES_hhdet_in_tes!R67=0,0,RES_hhdet_in_tes!R67*1000*11630/RES_hhdet_in_new!R64)</f>
        <v>5.0958229539627125</v>
      </c>
      <c r="S67" s="98">
        <f>IF(RES_hhdet_in_tes!S67=0,0,RES_hhdet_in_tes!S67*1000*11630/RES_hhdet_in_new!S64)</f>
        <v>3.8866975664044743</v>
      </c>
      <c r="T67" s="98">
        <f>IF(RES_hhdet_in_tes!T67=0,0,RES_hhdet_in_tes!T67*1000*11630/RES_hhdet_in_new!T64)</f>
        <v>5.0722189791862169</v>
      </c>
      <c r="U67" s="98">
        <f>IF(RES_hhdet_in_tes!U67=0,0,RES_hhdet_in_tes!U67*1000*11630/RES_hhdet_in_new!U64)</f>
        <v>4.046667156970897</v>
      </c>
      <c r="V67" s="98">
        <f>IF(RES_hhdet_in_tes!V67=0,0,RES_hhdet_in_tes!V67*1000*11630/RES_hhdet_in_new!V64)</f>
        <v>8.8859608294729249</v>
      </c>
      <c r="W67" s="98">
        <f>IF(RES_hhdet_in_tes!W67=0,0,RES_hhdet_in_tes!W67*1000*11630/RES_hhdet_in_new!W64)</f>
        <v>9.7401057519645597</v>
      </c>
      <c r="X67" s="98">
        <f>IF(RES_hhdet_in_tes!X67=0,0,RES_hhdet_in_tes!X67*1000*11630/RES_hhdet_in_new!X64)</f>
        <v>22.847550302475202</v>
      </c>
      <c r="Y67" s="98">
        <f>IF(RES_hhdet_in_tes!Y67=0,0,RES_hhdet_in_tes!Y67*1000*11630/RES_hhdet_in_new!Y64)</f>
        <v>0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1361.0125073454951</v>
      </c>
      <c r="D68" s="122">
        <v>1406.2447546555347</v>
      </c>
      <c r="E68" s="122">
        <v>1421.6397301583897</v>
      </c>
      <c r="F68" s="122">
        <v>1394.0701775448269</v>
      </c>
      <c r="G68" s="122">
        <v>1455.8588328044327</v>
      </c>
      <c r="H68" s="122">
        <v>1495.9645039396962</v>
      </c>
      <c r="I68" s="122">
        <v>1568.4027770509199</v>
      </c>
      <c r="J68" s="122">
        <v>1721.4831469841097</v>
      </c>
      <c r="K68" s="122">
        <v>1466.4323795507244</v>
      </c>
      <c r="L68" s="122">
        <v>1938.3248318603717</v>
      </c>
      <c r="M68" s="122">
        <v>1629.9422595853805</v>
      </c>
      <c r="N68" s="122">
        <v>1666.1467909699152</v>
      </c>
      <c r="O68" s="122">
        <v>1686.6744951380622</v>
      </c>
      <c r="P68" s="122">
        <v>1592.9003883964667</v>
      </c>
      <c r="Q68" s="122">
        <v>1630.4370390922268</v>
      </c>
      <c r="R68" s="122">
        <v>1759.4705872806999</v>
      </c>
      <c r="S68" s="122">
        <v>1636.9824101698903</v>
      </c>
      <c r="T68" s="122">
        <v>1733.4983140291749</v>
      </c>
      <c r="U68" s="122">
        <v>1615.1958845590775</v>
      </c>
      <c r="V68" s="122">
        <v>1738.296804022373</v>
      </c>
      <c r="W68" s="122">
        <v>1874.614198796254</v>
      </c>
      <c r="X68" s="122">
        <v>1707.9541820888112</v>
      </c>
      <c r="Y68" s="122">
        <v>1446.2074251252716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1362.9734416748336</v>
      </c>
      <c r="D69" s="98">
        <v>1407.9444750673372</v>
      </c>
      <c r="E69" s="98">
        <v>1417.4129914365994</v>
      </c>
      <c r="F69" s="98">
        <v>1398.3947060516784</v>
      </c>
      <c r="G69" s="98">
        <v>1461.960315508803</v>
      </c>
      <c r="H69" s="98">
        <v>1491.8103732835452</v>
      </c>
      <c r="I69" s="98">
        <v>1568.9821869860305</v>
      </c>
      <c r="J69" s="98">
        <v>1699.1070556858176</v>
      </c>
      <c r="K69" s="98">
        <v>1437.02025972462</v>
      </c>
      <c r="L69" s="98">
        <v>1938.3248318603717</v>
      </c>
      <c r="M69" s="98">
        <v>1665.0660432327691</v>
      </c>
      <c r="N69" s="98">
        <v>1688.8777351784088</v>
      </c>
      <c r="O69" s="98">
        <v>1685.3074253202626</v>
      </c>
      <c r="P69" s="98">
        <v>1594.6455040840958</v>
      </c>
      <c r="Q69" s="98">
        <v>1623.1926219695533</v>
      </c>
      <c r="R69" s="98">
        <v>1746.454288085012</v>
      </c>
      <c r="S69" s="98">
        <v>1642.9749546329799</v>
      </c>
      <c r="T69" s="98">
        <v>1739.8864576345677</v>
      </c>
      <c r="U69" s="98">
        <v>1623.196707964049</v>
      </c>
      <c r="V69" s="98">
        <v>1732.8615398919324</v>
      </c>
      <c r="W69" s="98">
        <v>1874.591307105112</v>
      </c>
      <c r="X69" s="98">
        <v>1707.9541820888112</v>
      </c>
      <c r="Y69" s="98">
        <v>1446.2074251252716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1332.0991564895048</v>
      </c>
      <c r="D73" s="101">
        <v>1377.7494418694362</v>
      </c>
      <c r="E73" s="101">
        <v>1491.5938942748433</v>
      </c>
      <c r="F73" s="101">
        <v>1323.5323125663999</v>
      </c>
      <c r="G73" s="101">
        <v>1368.1320027400241</v>
      </c>
      <c r="H73" s="101">
        <v>1548.3264502342915</v>
      </c>
      <c r="I73" s="101">
        <v>1559.7457109616232</v>
      </c>
      <c r="J73" s="101">
        <v>2140.7684767878172</v>
      </c>
      <c r="K73" s="101">
        <v>1876.7902753645346</v>
      </c>
      <c r="L73" s="101">
        <v>0</v>
      </c>
      <c r="M73" s="101">
        <v>1514.3318720817992</v>
      </c>
      <c r="N73" s="101">
        <v>1570.5325018389503</v>
      </c>
      <c r="O73" s="101">
        <v>1754.6229283042567</v>
      </c>
      <c r="P73" s="101">
        <v>1523.4401916191255</v>
      </c>
      <c r="Q73" s="101">
        <v>1842.0455688730251</v>
      </c>
      <c r="R73" s="101">
        <v>2006.9334049304848</v>
      </c>
      <c r="S73" s="101">
        <v>1518.0484129570946</v>
      </c>
      <c r="T73" s="101">
        <v>1623.543730519591</v>
      </c>
      <c r="U73" s="101">
        <v>1537.4736000536398</v>
      </c>
      <c r="V73" s="101">
        <v>1826.5438874818237</v>
      </c>
      <c r="W73" s="101">
        <v>1900.2300011845084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437.49192421492785</v>
      </c>
      <c r="D77" s="122">
        <v>487.22974117814164</v>
      </c>
      <c r="E77" s="122">
        <v>520.81937897975638</v>
      </c>
      <c r="F77" s="122">
        <v>568.75755492369115</v>
      </c>
      <c r="G77" s="122">
        <v>553.4412574064753</v>
      </c>
      <c r="H77" s="122">
        <v>571.85579011563516</v>
      </c>
      <c r="I77" s="122">
        <v>561.38214873939194</v>
      </c>
      <c r="J77" s="122">
        <v>599.05988149730979</v>
      </c>
      <c r="K77" s="122">
        <v>512.04506777133645</v>
      </c>
      <c r="L77" s="122">
        <v>671.10672635699984</v>
      </c>
      <c r="M77" s="122">
        <v>556.22975506641762</v>
      </c>
      <c r="N77" s="122">
        <v>546.39796996343671</v>
      </c>
      <c r="O77" s="122">
        <v>540.24348140033726</v>
      </c>
      <c r="P77" s="122">
        <v>531.62547624125455</v>
      </c>
      <c r="Q77" s="122">
        <v>496.2102588135258</v>
      </c>
      <c r="R77" s="122">
        <v>511.051652321559</v>
      </c>
      <c r="S77" s="122">
        <v>480.42708062725217</v>
      </c>
      <c r="T77" s="122">
        <v>489.20003125174367</v>
      </c>
      <c r="U77" s="122">
        <v>442.02090583570458</v>
      </c>
      <c r="V77" s="122">
        <v>486.18446541864733</v>
      </c>
      <c r="W77" s="122">
        <v>498.6444273034669</v>
      </c>
      <c r="X77" s="122">
        <v>495.22298182311289</v>
      </c>
      <c r="Y77" s="122">
        <v>511.10785306807395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437.04645639788845</v>
      </c>
      <c r="D78" s="98">
        <v>486.20559708549405</v>
      </c>
      <c r="E78" s="98">
        <v>518.75438159091141</v>
      </c>
      <c r="F78" s="98">
        <v>572.04187339483201</v>
      </c>
      <c r="G78" s="98">
        <v>555.64617321864091</v>
      </c>
      <c r="H78" s="98">
        <v>571.17573794444843</v>
      </c>
      <c r="I78" s="98">
        <v>564.281262769416</v>
      </c>
      <c r="J78" s="98">
        <v>595.39815695240543</v>
      </c>
      <c r="K78" s="98">
        <v>507.07951823417119</v>
      </c>
      <c r="L78" s="98">
        <v>669.54944159097465</v>
      </c>
      <c r="M78" s="98">
        <v>557.23018222968346</v>
      </c>
      <c r="N78" s="98">
        <v>548.15709078564043</v>
      </c>
      <c r="O78" s="98">
        <v>538.58234709994065</v>
      </c>
      <c r="P78" s="98">
        <v>534.82715278494288</v>
      </c>
      <c r="Q78" s="98">
        <v>493.43671543849382</v>
      </c>
      <c r="R78" s="98">
        <v>507.64346687193273</v>
      </c>
      <c r="S78" s="98">
        <v>483.84798578326524</v>
      </c>
      <c r="T78" s="98">
        <v>492.14914312218451</v>
      </c>
      <c r="U78" s="98">
        <v>443.10325187346859</v>
      </c>
      <c r="V78" s="98">
        <v>484.67050196492812</v>
      </c>
      <c r="W78" s="98">
        <v>497.64012931773624</v>
      </c>
      <c r="X78" s="98">
        <v>495.91721333538175</v>
      </c>
      <c r="Y78" s="98">
        <v>510.99154160549671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444.80283721222361</v>
      </c>
      <c r="D79" s="33">
        <v>502.85975563823968</v>
      </c>
      <c r="E79" s="33">
        <v>550.9968235794986</v>
      </c>
      <c r="F79" s="33">
        <v>523.46306157802087</v>
      </c>
      <c r="G79" s="33">
        <v>525.94823817616191</v>
      </c>
      <c r="H79" s="33">
        <v>579.35075663723194</v>
      </c>
      <c r="I79" s="33">
        <v>522.56480778871537</v>
      </c>
      <c r="J79" s="33">
        <v>673.23327612486025</v>
      </c>
      <c r="K79" s="33">
        <v>602.75593148120208</v>
      </c>
      <c r="L79" s="33">
        <v>717.03006009552769</v>
      </c>
      <c r="M79" s="33">
        <v>538.46410495745442</v>
      </c>
      <c r="N79" s="33">
        <v>537.89946181350149</v>
      </c>
      <c r="O79" s="33">
        <v>567.73738373125809</v>
      </c>
      <c r="P79" s="33">
        <v>484.17205604015959</v>
      </c>
      <c r="Q79" s="33">
        <v>549.9938874276894</v>
      </c>
      <c r="R79" s="33">
        <v>587.05885659541559</v>
      </c>
      <c r="S79" s="33">
        <v>402.28077846957592</v>
      </c>
      <c r="T79" s="33">
        <v>427.62495052059302</v>
      </c>
      <c r="U79" s="33">
        <v>395.87360658922114</v>
      </c>
      <c r="V79" s="33">
        <v>495.66853490752243</v>
      </c>
      <c r="W79" s="33">
        <v>512.84031504771394</v>
      </c>
      <c r="X79" s="33">
        <v>490.68155068035361</v>
      </c>
      <c r="Y79" s="33">
        <v>511.55145957650842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9867.1539985892086</v>
      </c>
      <c r="D81" s="117">
        <f t="shared" si="28"/>
        <v>9959.9677806879554</v>
      </c>
      <c r="E81" s="117">
        <f t="shared" si="28"/>
        <v>10639.280365770825</v>
      </c>
      <c r="F81" s="117">
        <f t="shared" si="28"/>
        <v>10634.40743813824</v>
      </c>
      <c r="G81" s="117">
        <f t="shared" si="28"/>
        <v>10685.380551979679</v>
      </c>
      <c r="H81" s="117">
        <f t="shared" si="28"/>
        <v>10827.163889556467</v>
      </c>
      <c r="I81" s="117">
        <f t="shared" si="28"/>
        <v>10643.751868400635</v>
      </c>
      <c r="J81" s="117">
        <f t="shared" si="28"/>
        <v>10984.606103979264</v>
      </c>
      <c r="K81" s="117">
        <f t="shared" si="28"/>
        <v>12222.487591337383</v>
      </c>
      <c r="L81" s="117">
        <f t="shared" si="28"/>
        <v>9460.8153803884743</v>
      </c>
      <c r="M81" s="117">
        <f t="shared" si="28"/>
        <v>10044.625467271824</v>
      </c>
      <c r="N81" s="117">
        <f t="shared" si="28"/>
        <v>10766.344209216983</v>
      </c>
      <c r="O81" s="117">
        <f t="shared" si="28"/>
        <v>9736.8736927707214</v>
      </c>
      <c r="P81" s="117">
        <f t="shared" si="28"/>
        <v>9357.9831250490915</v>
      </c>
      <c r="Q81" s="117">
        <f t="shared" si="28"/>
        <v>8099.5293300435078</v>
      </c>
      <c r="R81" s="117">
        <f t="shared" ref="R81:V81" si="29">R82+R85+R87+R100</f>
        <v>8001.2886208024247</v>
      </c>
      <c r="S81" s="117">
        <f t="shared" si="29"/>
        <v>8401.1729110573287</v>
      </c>
      <c r="T81" s="117">
        <f t="shared" si="29"/>
        <v>8723.8678091288839</v>
      </c>
      <c r="U81" s="117">
        <f t="shared" si="29"/>
        <v>8131.9179240803314</v>
      </c>
      <c r="V81" s="117">
        <f t="shared" si="29"/>
        <v>7424.1398331341225</v>
      </c>
      <c r="W81" s="117">
        <f t="shared" ref="W81:Y81" si="30">W82+W85+W87+W100</f>
        <v>6928.9082960625874</v>
      </c>
      <c r="X81" s="117">
        <f t="shared" si="30"/>
        <v>5631.1170414689559</v>
      </c>
      <c r="Y81" s="117">
        <f t="shared" si="30"/>
        <v>4476.4772894213938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8049.7384769082155</v>
      </c>
      <c r="D82" s="122">
        <f t="shared" si="31"/>
        <v>8090.0432662001786</v>
      </c>
      <c r="E82" s="122">
        <f t="shared" si="31"/>
        <v>8666.4018902826629</v>
      </c>
      <c r="F82" s="122">
        <f t="shared" si="31"/>
        <v>8701.602693820847</v>
      </c>
      <c r="G82" s="122">
        <f t="shared" si="31"/>
        <v>8716.3512243092373</v>
      </c>
      <c r="H82" s="122">
        <f t="shared" si="31"/>
        <v>8705.603753420819</v>
      </c>
      <c r="I82" s="122">
        <f t="shared" si="31"/>
        <v>8581.2846453355814</v>
      </c>
      <c r="J82" s="122">
        <f t="shared" si="31"/>
        <v>8723.7351631092988</v>
      </c>
      <c r="K82" s="122">
        <f t="shared" si="31"/>
        <v>9863.8681733445155</v>
      </c>
      <c r="L82" s="122">
        <f t="shared" si="31"/>
        <v>7218.5701411865612</v>
      </c>
      <c r="M82" s="122">
        <f t="shared" si="31"/>
        <v>7779.0787383204261</v>
      </c>
      <c r="N82" s="122">
        <f t="shared" si="31"/>
        <v>8406.7390756335008</v>
      </c>
      <c r="O82" s="122">
        <f t="shared" si="31"/>
        <v>7466.9722976209077</v>
      </c>
      <c r="P82" s="122">
        <f t="shared" si="31"/>
        <v>7250.9070159883559</v>
      </c>
      <c r="Q82" s="122">
        <f t="shared" si="31"/>
        <v>5884.4159597762591</v>
      </c>
      <c r="R82" s="122">
        <f t="shared" ref="R82:V82" si="32">SUM(R83:R84)</f>
        <v>5727.2221031859563</v>
      </c>
      <c r="S82" s="122">
        <f t="shared" si="32"/>
        <v>6281.3883508599001</v>
      </c>
      <c r="T82" s="122">
        <f t="shared" si="32"/>
        <v>6465.2229133795199</v>
      </c>
      <c r="U82" s="122">
        <f t="shared" si="32"/>
        <v>5992.308284124465</v>
      </c>
      <c r="V82" s="122">
        <f t="shared" si="32"/>
        <v>5188.0709154791148</v>
      </c>
      <c r="W82" s="122">
        <f t="shared" ref="W82:Y82" si="33">SUM(W83:W84)</f>
        <v>4596.4232289926349</v>
      </c>
      <c r="X82" s="122">
        <f t="shared" si="33"/>
        <v>3491.949774907574</v>
      </c>
      <c r="Y82" s="122">
        <f t="shared" si="33"/>
        <v>2361.0872923369407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7977.4169519125926</v>
      </c>
      <c r="D83" s="98">
        <v>8019.6262120476385</v>
      </c>
      <c r="E83" s="98">
        <v>8592.3283581334781</v>
      </c>
      <c r="F83" s="98">
        <v>8629.1687952825923</v>
      </c>
      <c r="G83" s="98">
        <v>8644.7931408848672</v>
      </c>
      <c r="H83" s="98">
        <v>8635.4708420388997</v>
      </c>
      <c r="I83" s="98">
        <v>8513.5869180443169</v>
      </c>
      <c r="J83" s="98">
        <v>8655.4316458017565</v>
      </c>
      <c r="K83" s="98">
        <v>9787.0657315129101</v>
      </c>
      <c r="L83" s="98">
        <v>7164.7099737565004</v>
      </c>
      <c r="M83" s="98">
        <v>7720.8177699867938</v>
      </c>
      <c r="N83" s="98">
        <v>8344.2473308700683</v>
      </c>
      <c r="O83" s="98">
        <v>7411.9725316485119</v>
      </c>
      <c r="P83" s="98">
        <v>7198.0851797515288</v>
      </c>
      <c r="Q83" s="98">
        <v>5841.985840981677</v>
      </c>
      <c r="R83" s="98">
        <v>5686.3582917051544</v>
      </c>
      <c r="S83" s="98">
        <v>6237.1269480703459</v>
      </c>
      <c r="T83" s="98">
        <v>6419.9151724841722</v>
      </c>
      <c r="U83" s="98">
        <v>5950.3876293201283</v>
      </c>
      <c r="V83" s="98">
        <v>5151.7450522708659</v>
      </c>
      <c r="W83" s="98">
        <v>4564.4149858567052</v>
      </c>
      <c r="X83" s="98">
        <v>3467.5744709473929</v>
      </c>
      <c r="Y83" s="98">
        <v>2344.3607171484541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72.321524995623079</v>
      </c>
      <c r="D84" s="98">
        <v>70.417054152539976</v>
      </c>
      <c r="E84" s="98">
        <v>74.073532149185297</v>
      </c>
      <c r="F84" s="98">
        <v>72.433898538254212</v>
      </c>
      <c r="G84" s="98">
        <v>71.558083424369713</v>
      </c>
      <c r="H84" s="98">
        <v>70.132911381918532</v>
      </c>
      <c r="I84" s="98">
        <v>67.697727291263845</v>
      </c>
      <c r="J84" s="98">
        <v>68.30351730754208</v>
      </c>
      <c r="K84" s="98">
        <v>76.802441831604767</v>
      </c>
      <c r="L84" s="98">
        <v>53.860167430060542</v>
      </c>
      <c r="M84" s="98">
        <v>58.260968333632555</v>
      </c>
      <c r="N84" s="98">
        <v>62.491744763432187</v>
      </c>
      <c r="O84" s="98">
        <v>54.99976597239624</v>
      </c>
      <c r="P84" s="98">
        <v>52.821836236826663</v>
      </c>
      <c r="Q84" s="98">
        <v>42.430118794582029</v>
      </c>
      <c r="R84" s="98">
        <v>40.863811480801367</v>
      </c>
      <c r="S84" s="98">
        <v>44.261402789554111</v>
      </c>
      <c r="T84" s="98">
        <v>45.307740895347834</v>
      </c>
      <c r="U84" s="98">
        <v>41.920654804336692</v>
      </c>
      <c r="V84" s="98">
        <v>36.325863208248691</v>
      </c>
      <c r="W84" s="98">
        <v>32.008243135929618</v>
      </c>
      <c r="X84" s="98">
        <v>24.375303960181117</v>
      </c>
      <c r="Y84" s="98">
        <v>16.726575188486557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1.4626792168439248E-2</v>
      </c>
      <c r="D85" s="122">
        <f t="shared" si="34"/>
        <v>8.2772238234044129E-2</v>
      </c>
      <c r="E85" s="122">
        <f t="shared" si="34"/>
        <v>0.18020521355538618</v>
      </c>
      <c r="F85" s="122">
        <f t="shared" si="34"/>
        <v>0.27934881694508346</v>
      </c>
      <c r="G85" s="122">
        <f t="shared" si="34"/>
        <v>0.44737354810933999</v>
      </c>
      <c r="H85" s="122">
        <f t="shared" si="34"/>
        <v>1.7043505750505747</v>
      </c>
      <c r="I85" s="122">
        <f t="shared" si="34"/>
        <v>1.9675064799914543</v>
      </c>
      <c r="J85" s="122">
        <f t="shared" si="34"/>
        <v>2.7943429859555655</v>
      </c>
      <c r="K85" s="122">
        <f t="shared" si="34"/>
        <v>2.7450342774885343</v>
      </c>
      <c r="L85" s="122">
        <f t="shared" si="34"/>
        <v>9.7186829259731162</v>
      </c>
      <c r="M85" s="122">
        <f t="shared" si="34"/>
        <v>5.404578207428643</v>
      </c>
      <c r="N85" s="122">
        <f t="shared" si="34"/>
        <v>5.0461028241976882</v>
      </c>
      <c r="O85" s="122">
        <f t="shared" si="34"/>
        <v>5.1620290530815627</v>
      </c>
      <c r="P85" s="122">
        <f t="shared" si="34"/>
        <v>5.8431377355855725</v>
      </c>
      <c r="Q85" s="122">
        <f t="shared" si="34"/>
        <v>3.8318333668803461</v>
      </c>
      <c r="R85" s="122">
        <f t="shared" si="34"/>
        <v>5.1111212345242265</v>
      </c>
      <c r="S85" s="122">
        <f t="shared" si="34"/>
        <v>3.9004401599451586</v>
      </c>
      <c r="T85" s="122">
        <f t="shared" si="34"/>
        <v>5.0862070609383654</v>
      </c>
      <c r="U85" s="122">
        <f t="shared" si="34"/>
        <v>4.009391370764896</v>
      </c>
      <c r="V85" s="122">
        <f t="shared" si="34"/>
        <v>8.9145829259965499</v>
      </c>
      <c r="W85" s="122">
        <f t="shared" si="34"/>
        <v>9.8346698854787764</v>
      </c>
      <c r="X85" s="122">
        <f t="shared" si="34"/>
        <v>22.88627362456096</v>
      </c>
      <c r="Y85" s="122">
        <f t="shared" si="34"/>
        <v>0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1.4626792168439248E-2</v>
      </c>
      <c r="D86" s="98">
        <f>IF(RES_hhdet_in_tes!D86=0,0,RES_hhdet_in_tes!D86*1000*11630/RES_hhdet_in_new!D83)</f>
        <v>8.2772238234044129E-2</v>
      </c>
      <c r="E86" s="98">
        <f>IF(RES_hhdet_in_tes!E86=0,0,RES_hhdet_in_tes!E86*1000*11630/RES_hhdet_in_new!E83)</f>
        <v>0.18020521355538618</v>
      </c>
      <c r="F86" s="98">
        <f>IF(RES_hhdet_in_tes!F86=0,0,RES_hhdet_in_tes!F86*1000*11630/RES_hhdet_in_new!F83)</f>
        <v>0.27934881694508346</v>
      </c>
      <c r="G86" s="98">
        <f>IF(RES_hhdet_in_tes!G86=0,0,RES_hhdet_in_tes!G86*1000*11630/RES_hhdet_in_new!G83)</f>
        <v>0.44737354810933999</v>
      </c>
      <c r="H86" s="98">
        <f>IF(RES_hhdet_in_tes!H86=0,0,RES_hhdet_in_tes!H86*1000*11630/RES_hhdet_in_new!H83)</f>
        <v>1.7043505750505747</v>
      </c>
      <c r="I86" s="98">
        <f>IF(RES_hhdet_in_tes!I86=0,0,RES_hhdet_in_tes!I86*1000*11630/RES_hhdet_in_new!I83)</f>
        <v>1.9675064799914543</v>
      </c>
      <c r="J86" s="98">
        <f>IF(RES_hhdet_in_tes!J86=0,0,RES_hhdet_in_tes!J86*1000*11630/RES_hhdet_in_new!J83)</f>
        <v>2.7943429859555655</v>
      </c>
      <c r="K86" s="98">
        <f>IF(RES_hhdet_in_tes!K86=0,0,RES_hhdet_in_tes!K86*1000*11630/RES_hhdet_in_new!K83)</f>
        <v>2.7450342774885343</v>
      </c>
      <c r="L86" s="98">
        <f>IF(RES_hhdet_in_tes!L86=0,0,RES_hhdet_in_tes!L86*1000*11630/RES_hhdet_in_new!L83)</f>
        <v>9.7186829259731162</v>
      </c>
      <c r="M86" s="98">
        <f>IF(RES_hhdet_in_tes!M86=0,0,RES_hhdet_in_tes!M86*1000*11630/RES_hhdet_in_new!M83)</f>
        <v>5.404578207428643</v>
      </c>
      <c r="N86" s="98">
        <f>IF(RES_hhdet_in_tes!N86=0,0,RES_hhdet_in_tes!N86*1000*11630/RES_hhdet_in_new!N83)</f>
        <v>5.0461028241976882</v>
      </c>
      <c r="O86" s="98">
        <f>IF(RES_hhdet_in_tes!O86=0,0,RES_hhdet_in_tes!O86*1000*11630/RES_hhdet_in_new!O83)</f>
        <v>5.1620290530815627</v>
      </c>
      <c r="P86" s="98">
        <f>IF(RES_hhdet_in_tes!P86=0,0,RES_hhdet_in_tes!P86*1000*11630/RES_hhdet_in_new!P83)</f>
        <v>5.8431377355855725</v>
      </c>
      <c r="Q86" s="98">
        <f>IF(RES_hhdet_in_tes!Q86=0,0,RES_hhdet_in_tes!Q86*1000*11630/RES_hhdet_in_new!Q83)</f>
        <v>3.8318333668803461</v>
      </c>
      <c r="R86" s="98">
        <f>IF(RES_hhdet_in_tes!R86=0,0,RES_hhdet_in_tes!R86*1000*11630/RES_hhdet_in_new!R83)</f>
        <v>5.1111212345242265</v>
      </c>
      <c r="S86" s="98">
        <f>IF(RES_hhdet_in_tes!S86=0,0,RES_hhdet_in_tes!S86*1000*11630/RES_hhdet_in_new!S83)</f>
        <v>3.9004401599451586</v>
      </c>
      <c r="T86" s="98">
        <f>IF(RES_hhdet_in_tes!T86=0,0,RES_hhdet_in_tes!T86*1000*11630/RES_hhdet_in_new!T83)</f>
        <v>5.0862070609383654</v>
      </c>
      <c r="U86" s="98">
        <f>IF(RES_hhdet_in_tes!U86=0,0,RES_hhdet_in_tes!U86*1000*11630/RES_hhdet_in_new!U83)</f>
        <v>4.009391370764896</v>
      </c>
      <c r="V86" s="98">
        <f>IF(RES_hhdet_in_tes!V86=0,0,RES_hhdet_in_tes!V86*1000*11630/RES_hhdet_in_new!V83)</f>
        <v>8.9145829259965499</v>
      </c>
      <c r="W86" s="98">
        <f>IF(RES_hhdet_in_tes!W86=0,0,RES_hhdet_in_tes!W86*1000*11630/RES_hhdet_in_new!W83)</f>
        <v>9.8346698854787764</v>
      </c>
      <c r="X86" s="98">
        <f>IF(RES_hhdet_in_tes!X86=0,0,RES_hhdet_in_tes!X86*1000*11630/RES_hhdet_in_new!X83)</f>
        <v>22.88627362456096</v>
      </c>
      <c r="Y86" s="98">
        <f>IF(RES_hhdet_in_tes!Y86=0,0,RES_hhdet_in_tes!Y86*1000*11630/RES_hhdet_in_new!Y83)</f>
        <v>0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1373.851272656598</v>
      </c>
      <c r="D87" s="122">
        <v>1385.719112436906</v>
      </c>
      <c r="E87" s="122">
        <v>1444.1020321205888</v>
      </c>
      <c r="F87" s="122">
        <v>1366.0976817647545</v>
      </c>
      <c r="G87" s="122">
        <v>1416.1704069110322</v>
      </c>
      <c r="H87" s="122">
        <v>1542.3827459580828</v>
      </c>
      <c r="I87" s="122">
        <v>1510.643895078432</v>
      </c>
      <c r="J87" s="122">
        <v>1722.743925515008</v>
      </c>
      <c r="K87" s="122">
        <v>1753.3029737793463</v>
      </c>
      <c r="L87" s="122">
        <v>1675.8988046260956</v>
      </c>
      <c r="M87" s="122">
        <v>1694.463539954919</v>
      </c>
      <c r="N87" s="122">
        <v>1764.2155430198204</v>
      </c>
      <c r="O87" s="122">
        <v>1716.9266462550947</v>
      </c>
      <c r="P87" s="122">
        <v>1560.2675675858911</v>
      </c>
      <c r="Q87" s="122">
        <v>1720.1050686378769</v>
      </c>
      <c r="R87" s="122">
        <v>1804.294181041887</v>
      </c>
      <c r="S87" s="122">
        <v>1631.5296618304276</v>
      </c>
      <c r="T87" s="122">
        <v>1748.2801430658787</v>
      </c>
      <c r="U87" s="122">
        <v>1660.2680167170429</v>
      </c>
      <c r="V87" s="122">
        <v>1766.643736302821</v>
      </c>
      <c r="W87" s="122">
        <v>1833.5727087142482</v>
      </c>
      <c r="X87" s="122">
        <v>1640.5330113593382</v>
      </c>
      <c r="Y87" s="122">
        <v>1557.38702479057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1399.0444367033147</v>
      </c>
      <c r="D88" s="98">
        <v>1395.6083756557323</v>
      </c>
      <c r="E88" s="98">
        <v>1404.7680074417331</v>
      </c>
      <c r="F88" s="98">
        <v>1408.0455447316449</v>
      </c>
      <c r="G88" s="98">
        <v>1502.9801921122967</v>
      </c>
      <c r="H88" s="98">
        <v>1474.8638407986855</v>
      </c>
      <c r="I88" s="98">
        <v>1467.3786162475722</v>
      </c>
      <c r="J88" s="98">
        <v>1415.1216449046713</v>
      </c>
      <c r="K88" s="98">
        <v>1649.1839323320555</v>
      </c>
      <c r="L88" s="98">
        <v>1618.2382084101096</v>
      </c>
      <c r="M88" s="98">
        <v>1702.3668956608567</v>
      </c>
      <c r="N88" s="98">
        <v>1878.6638944611232</v>
      </c>
      <c r="O88" s="98">
        <v>1692.1583950782699</v>
      </c>
      <c r="P88" s="98">
        <v>1731.5622508352783</v>
      </c>
      <c r="Q88" s="98">
        <v>1466.7684408956679</v>
      </c>
      <c r="R88" s="98">
        <v>1490.5384755118373</v>
      </c>
      <c r="S88" s="98">
        <v>1685.3405234685556</v>
      </c>
      <c r="T88" s="98">
        <v>1765.541565709294</v>
      </c>
      <c r="U88" s="98">
        <v>1715.0949543585205</v>
      </c>
      <c r="V88" s="98">
        <v>1629.9136898020188</v>
      </c>
      <c r="W88" s="98">
        <v>1720.7479090349036</v>
      </c>
      <c r="X88" s="98">
        <v>1641.1825091740991</v>
      </c>
      <c r="Y88" s="98">
        <v>1554.9100151985901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1298.4153848811447</v>
      </c>
      <c r="D92" s="101">
        <v>1307.3455778397058</v>
      </c>
      <c r="E92" s="101">
        <v>1388.2350458118922</v>
      </c>
      <c r="F92" s="101">
        <v>1387.3971187458351</v>
      </c>
      <c r="G92" s="101">
        <v>1507.1009916676273</v>
      </c>
      <c r="H92" s="101">
        <v>1607.5226396192077</v>
      </c>
      <c r="I92" s="101">
        <v>1523.0718376711361</v>
      </c>
      <c r="J92" s="101">
        <v>1679.0473542550792</v>
      </c>
      <c r="K92" s="101">
        <v>1648.6316379163106</v>
      </c>
      <c r="L92" s="101">
        <v>1323.6222779630418</v>
      </c>
      <c r="M92" s="101">
        <v>1656.2649338685842</v>
      </c>
      <c r="N92" s="101">
        <v>1695.7001459233429</v>
      </c>
      <c r="O92" s="101">
        <v>1688.7874842360384</v>
      </c>
      <c r="P92" s="101">
        <v>1858.3461787211836</v>
      </c>
      <c r="Q92" s="101">
        <v>1532.4369603383554</v>
      </c>
      <c r="R92" s="101">
        <v>1630.2710317536857</v>
      </c>
      <c r="S92" s="101">
        <v>1774.7780451493154</v>
      </c>
      <c r="T92" s="101">
        <v>1653.3976020111504</v>
      </c>
      <c r="U92" s="101">
        <v>1583.0776328823433</v>
      </c>
      <c r="V92" s="101">
        <v>1721.6877857152188</v>
      </c>
      <c r="W92" s="101">
        <v>1632.333261586321</v>
      </c>
      <c r="X92" s="101">
        <v>1462.0753929566208</v>
      </c>
      <c r="Y92" s="101">
        <v>1817.1822561285039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1332.099156489505</v>
      </c>
      <c r="D96" s="101">
        <v>1377.7494418694366</v>
      </c>
      <c r="E96" s="101">
        <v>1491.5938942748435</v>
      </c>
      <c r="F96" s="101">
        <v>1323.5323125663999</v>
      </c>
      <c r="G96" s="101">
        <v>1368.1320027400238</v>
      </c>
      <c r="H96" s="101">
        <v>1548.3264502342913</v>
      </c>
      <c r="I96" s="101">
        <v>1559.7457109616232</v>
      </c>
      <c r="J96" s="101">
        <v>2140.7684767878177</v>
      </c>
      <c r="K96" s="101">
        <v>1876.7902753645349</v>
      </c>
      <c r="L96" s="101">
        <v>1797.1437616626913</v>
      </c>
      <c r="M96" s="101">
        <v>1514.331872081799</v>
      </c>
      <c r="N96" s="101">
        <v>1570.5325018389503</v>
      </c>
      <c r="O96" s="101">
        <v>1754.6229283042564</v>
      </c>
      <c r="P96" s="101">
        <v>1523.4401916191255</v>
      </c>
      <c r="Q96" s="101">
        <v>1842.0455688730249</v>
      </c>
      <c r="R96" s="101">
        <v>2006.9334049304853</v>
      </c>
      <c r="S96" s="101">
        <v>1518.0484129570946</v>
      </c>
      <c r="T96" s="101">
        <v>1623.5437305195908</v>
      </c>
      <c r="U96" s="101">
        <v>1537.4736000536398</v>
      </c>
      <c r="V96" s="101">
        <v>1826.5438874818233</v>
      </c>
      <c r="W96" s="101">
        <v>1900.2300011845082</v>
      </c>
      <c r="X96" s="101">
        <v>1648.3163405601424</v>
      </c>
      <c r="Y96" s="101">
        <v>1542.0679393892649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443.54962223222719</v>
      </c>
      <c r="D100" s="122">
        <v>484.12262981263689</v>
      </c>
      <c r="E100" s="122">
        <v>528.59623815401835</v>
      </c>
      <c r="F100" s="122">
        <v>566.42771373569281</v>
      </c>
      <c r="G100" s="122">
        <v>552.41154721129874</v>
      </c>
      <c r="H100" s="122">
        <v>577.47303960251463</v>
      </c>
      <c r="I100" s="122">
        <v>549.85582150662867</v>
      </c>
      <c r="J100" s="122">
        <v>535.33267236900292</v>
      </c>
      <c r="K100" s="122">
        <v>602.57140993603389</v>
      </c>
      <c r="L100" s="122">
        <v>556.62775164984498</v>
      </c>
      <c r="M100" s="122">
        <v>565.678610789049</v>
      </c>
      <c r="N100" s="122">
        <v>590.3434877394651</v>
      </c>
      <c r="O100" s="122">
        <v>547.81271984163698</v>
      </c>
      <c r="P100" s="122">
        <v>540.96540373925859</v>
      </c>
      <c r="Q100" s="122">
        <v>491.1764682624916</v>
      </c>
      <c r="R100" s="122">
        <v>464.66121534005742</v>
      </c>
      <c r="S100" s="122">
        <v>484.35445820705633</v>
      </c>
      <c r="T100" s="122">
        <v>505.27854562254686</v>
      </c>
      <c r="U100" s="122">
        <v>475.33223186805805</v>
      </c>
      <c r="V100" s="122">
        <v>460.51059842618952</v>
      </c>
      <c r="W100" s="122">
        <v>489.07768847022618</v>
      </c>
      <c r="X100" s="122">
        <v>475.74798157748319</v>
      </c>
      <c r="Y100" s="122">
        <v>558.00297229388332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443.26036377601588</v>
      </c>
      <c r="D101" s="98">
        <v>483.27202405119635</v>
      </c>
      <c r="E101" s="98">
        <v>529.22875720627133</v>
      </c>
      <c r="F101" s="98">
        <v>578.8783673217855</v>
      </c>
      <c r="G101" s="98">
        <v>548.73662689804507</v>
      </c>
      <c r="H101" s="98">
        <v>562.12631778014668</v>
      </c>
      <c r="I101" s="98">
        <v>563.4985720329604</v>
      </c>
      <c r="J101" s="98">
        <v>532.98372563370424</v>
      </c>
      <c r="K101" s="98">
        <v>603.68021014395208</v>
      </c>
      <c r="L101" s="98">
        <v>556.90018787972167</v>
      </c>
      <c r="M101" s="98">
        <v>566.58891661766449</v>
      </c>
      <c r="N101" s="98">
        <v>601.93192312109329</v>
      </c>
      <c r="O101" s="98">
        <v>541.2316587888613</v>
      </c>
      <c r="P101" s="98">
        <v>546.61344658491475</v>
      </c>
      <c r="Q101" s="98">
        <v>466.86173468188127</v>
      </c>
      <c r="R101" s="98">
        <v>462.74668708076996</v>
      </c>
      <c r="S101" s="98">
        <v>491.04711357398043</v>
      </c>
      <c r="T101" s="98">
        <v>512.13547802899882</v>
      </c>
      <c r="U101" s="98">
        <v>496.51081640691808</v>
      </c>
      <c r="V101" s="98">
        <v>460.13185273344936</v>
      </c>
      <c r="W101" s="98">
        <v>492.90650225144583</v>
      </c>
      <c r="X101" s="98">
        <v>497.56393929559113</v>
      </c>
      <c r="Y101" s="98">
        <v>517.41512887662691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447.74924460885296</v>
      </c>
      <c r="D102" s="98">
        <v>484.5440358460167</v>
      </c>
      <c r="E102" s="98">
        <v>507.59940346263653</v>
      </c>
      <c r="F102" s="98">
        <v>547.27799483621175</v>
      </c>
      <c r="G102" s="98">
        <v>571.93977919652468</v>
      </c>
      <c r="H102" s="98">
        <v>595.76046012907659</v>
      </c>
      <c r="I102" s="98">
        <v>547.70132723462507</v>
      </c>
      <c r="J102" s="98">
        <v>567.92684832830128</v>
      </c>
      <c r="K102" s="98">
        <v>528.94119777480307</v>
      </c>
      <c r="L102" s="98">
        <v>531.89478309932917</v>
      </c>
      <c r="M102" s="98">
        <v>553.04004742606264</v>
      </c>
      <c r="N102" s="98">
        <v>557.00232361834048</v>
      </c>
      <c r="O102" s="98">
        <v>544.23587210843539</v>
      </c>
      <c r="P102" s="98">
        <v>590.41416499870752</v>
      </c>
      <c r="Q102" s="98">
        <v>473.12543460220411</v>
      </c>
      <c r="R102" s="98">
        <v>492.75736072464497</v>
      </c>
      <c r="S102" s="98">
        <v>562.58505684600732</v>
      </c>
      <c r="T102" s="98">
        <v>478.8561378184736</v>
      </c>
      <c r="U102" s="98">
        <v>449.58130730812258</v>
      </c>
      <c r="V102" s="98">
        <v>467.30492850091508</v>
      </c>
      <c r="W102" s="98">
        <v>458.12520802497761</v>
      </c>
      <c r="X102" s="98">
        <v>440.28200491309536</v>
      </c>
      <c r="Y102" s="98">
        <v>595.29009015272209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444.80283721222366</v>
      </c>
      <c r="D103" s="33">
        <v>502.85975563823962</v>
      </c>
      <c r="E103" s="33">
        <v>550.9968235794986</v>
      </c>
      <c r="F103" s="33">
        <v>523.46306157802098</v>
      </c>
      <c r="G103" s="33">
        <v>525.94823817616214</v>
      </c>
      <c r="H103" s="33">
        <v>579.35075663723194</v>
      </c>
      <c r="I103" s="33">
        <v>522.56480778871526</v>
      </c>
      <c r="J103" s="33">
        <v>673.23327612486037</v>
      </c>
      <c r="K103" s="33">
        <v>602.75593148120208</v>
      </c>
      <c r="L103" s="33">
        <v>717.03006009552792</v>
      </c>
      <c r="M103" s="33">
        <v>538.46410495745465</v>
      </c>
      <c r="N103" s="33">
        <v>537.89946181350149</v>
      </c>
      <c r="O103" s="33">
        <v>567.73738373125821</v>
      </c>
      <c r="P103" s="33">
        <v>484.17205604015953</v>
      </c>
      <c r="Q103" s="33">
        <v>549.99388742768929</v>
      </c>
      <c r="R103" s="33">
        <v>587.05885659541559</v>
      </c>
      <c r="S103" s="33">
        <v>402.28077846957592</v>
      </c>
      <c r="T103" s="33">
        <v>427.62495052059307</v>
      </c>
      <c r="U103" s="33">
        <v>395.8736065892212</v>
      </c>
      <c r="V103" s="33">
        <v>495.66853490752226</v>
      </c>
      <c r="W103" s="33">
        <v>512.84031504771383</v>
      </c>
      <c r="X103" s="33">
        <v>490.68155068035378</v>
      </c>
      <c r="Y103" s="33">
        <v>511.55145957650831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9781.4733457620514</v>
      </c>
      <c r="D124" s="117">
        <f t="shared" si="42"/>
        <v>10239.446886494841</v>
      </c>
      <c r="E124" s="117">
        <f t="shared" si="42"/>
        <v>10814.926296324837</v>
      </c>
      <c r="F124" s="117">
        <f t="shared" si="42"/>
        <v>10336.259106609381</v>
      </c>
      <c r="G124" s="117">
        <f t="shared" si="42"/>
        <v>10755.506692529154</v>
      </c>
      <c r="H124" s="117">
        <f t="shared" si="42"/>
        <v>10827.507859921381</v>
      </c>
      <c r="I124" s="117">
        <f t="shared" si="42"/>
        <v>10792.554497387717</v>
      </c>
      <c r="J124" s="117">
        <f t="shared" si="42"/>
        <v>10576.589749602963</v>
      </c>
      <c r="K124" s="117">
        <f t="shared" si="42"/>
        <v>10207.007871920188</v>
      </c>
      <c r="L124" s="117">
        <f t="shared" si="42"/>
        <v>11271.471304337096</v>
      </c>
      <c r="M124" s="117">
        <f t="shared" si="42"/>
        <v>9797.4019833482907</v>
      </c>
      <c r="N124" s="117">
        <f t="shared" si="42"/>
        <v>10297.420509877047</v>
      </c>
      <c r="O124" s="117">
        <f t="shared" si="42"/>
        <v>9833.219917935543</v>
      </c>
      <c r="P124" s="117">
        <f t="shared" si="42"/>
        <v>9052.0636677841467</v>
      </c>
      <c r="Q124" s="117">
        <f t="shared" si="42"/>
        <v>8791.4681734559726</v>
      </c>
      <c r="R124" s="117">
        <f t="shared" ref="R124:V124" si="43">R125+R128+R130+R139</f>
        <v>9385.1826330988551</v>
      </c>
      <c r="S124" s="117">
        <f t="shared" si="43"/>
        <v>8792.2386989870683</v>
      </c>
      <c r="T124" s="117">
        <f t="shared" si="43"/>
        <v>8362.6709351538811</v>
      </c>
      <c r="U124" s="117">
        <f t="shared" si="43"/>
        <v>7681.8570544862578</v>
      </c>
      <c r="V124" s="117">
        <f t="shared" si="43"/>
        <v>7192.9347354484689</v>
      </c>
      <c r="W124" s="117">
        <f t="shared" ref="W124:Y124" si="44">W125+W128+W130+W139</f>
        <v>7387.4959108911917</v>
      </c>
      <c r="X124" s="117">
        <f t="shared" si="44"/>
        <v>5595.5527367166678</v>
      </c>
      <c r="Y124" s="117">
        <f t="shared" si="44"/>
        <v>4420.7188610032317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7963.1467825476684</v>
      </c>
      <c r="D125" s="122">
        <f t="shared" si="45"/>
        <v>8318.6582046810818</v>
      </c>
      <c r="E125" s="122">
        <f t="shared" si="45"/>
        <v>8837.846537148891</v>
      </c>
      <c r="F125" s="122">
        <f t="shared" si="45"/>
        <v>8458.2046603220351</v>
      </c>
      <c r="G125" s="122">
        <f t="shared" si="45"/>
        <v>8763.9658432033229</v>
      </c>
      <c r="H125" s="122">
        <f t="shared" si="45"/>
        <v>8703.53456634752</v>
      </c>
      <c r="I125" s="122">
        <f t="shared" si="45"/>
        <v>8697.2585400972257</v>
      </c>
      <c r="J125" s="122">
        <f t="shared" si="45"/>
        <v>8199.8996203879724</v>
      </c>
      <c r="K125" s="122">
        <f t="shared" si="45"/>
        <v>8078.5423689047784</v>
      </c>
      <c r="L125" s="122">
        <f t="shared" si="45"/>
        <v>8907.3934578853514</v>
      </c>
      <c r="M125" s="122">
        <f t="shared" si="45"/>
        <v>7582.8239839025027</v>
      </c>
      <c r="N125" s="122">
        <f t="shared" si="45"/>
        <v>8002.0548709615923</v>
      </c>
      <c r="O125" s="122">
        <f t="shared" si="45"/>
        <v>7540.5559257355435</v>
      </c>
      <c r="P125" s="122">
        <f t="shared" si="45"/>
        <v>6952.8409965780793</v>
      </c>
      <c r="Q125" s="122">
        <f t="shared" si="45"/>
        <v>6612.5543153379376</v>
      </c>
      <c r="R125" s="122">
        <f t="shared" ref="R125:V125" si="46">SUM(R126:R127)</f>
        <v>6990.6118462273616</v>
      </c>
      <c r="S125" s="122">
        <f t="shared" si="46"/>
        <v>6680.98275476872</v>
      </c>
      <c r="T125" s="122">
        <f t="shared" si="46"/>
        <v>6258.7029570292589</v>
      </c>
      <c r="U125" s="122">
        <f t="shared" si="46"/>
        <v>5674.1339051492014</v>
      </c>
      <c r="V125" s="122">
        <f t="shared" si="46"/>
        <v>4993.3615507157783</v>
      </c>
      <c r="W125" s="122">
        <f t="shared" ref="W125:Y125" si="47">SUM(W126:W127)</f>
        <v>4961.4194512581162</v>
      </c>
      <c r="X125" s="122">
        <f t="shared" si="47"/>
        <v>3481.6196103623047</v>
      </c>
      <c r="Y125" s="122">
        <f t="shared" si="47"/>
        <v>2327.9778614138891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7927.2135864396296</v>
      </c>
      <c r="D126" s="98">
        <v>8282.2964775788314</v>
      </c>
      <c r="E126" s="98">
        <v>8799.9149801817075</v>
      </c>
      <c r="F126" s="98">
        <v>8422.8536236664095</v>
      </c>
      <c r="G126" s="98">
        <v>8727.8430746954145</v>
      </c>
      <c r="H126" s="98">
        <v>8668.334659035494</v>
      </c>
      <c r="I126" s="98">
        <v>8662.816360485278</v>
      </c>
      <c r="J126" s="98">
        <v>8167.6724145731296</v>
      </c>
      <c r="K126" s="98">
        <v>8046.9687152872984</v>
      </c>
      <c r="L126" s="98">
        <v>8874.0384999638482</v>
      </c>
      <c r="M126" s="98">
        <v>7554.3216859827144</v>
      </c>
      <c r="N126" s="98">
        <v>7972.2021591006978</v>
      </c>
      <c r="O126" s="98">
        <v>7512.6823892733755</v>
      </c>
      <c r="P126" s="98">
        <v>6927.423180336873</v>
      </c>
      <c r="Q126" s="98">
        <v>6588.6278398595623</v>
      </c>
      <c r="R126" s="98">
        <v>6965.5834997544562</v>
      </c>
      <c r="S126" s="98">
        <v>6657.3609704214859</v>
      </c>
      <c r="T126" s="98">
        <v>6236.6956110444198</v>
      </c>
      <c r="U126" s="98">
        <v>5654.2168436686725</v>
      </c>
      <c r="V126" s="98">
        <v>4975.8188624120039</v>
      </c>
      <c r="W126" s="98">
        <v>4944.0841030759184</v>
      </c>
      <c r="X126" s="98">
        <v>3469.4254526471627</v>
      </c>
      <c r="Y126" s="98">
        <v>2319.7025395619471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35.9331961080388</v>
      </c>
      <c r="D127" s="98">
        <v>36.361727102250335</v>
      </c>
      <c r="E127" s="98">
        <v>37.931556967184328</v>
      </c>
      <c r="F127" s="98">
        <v>35.351036655624924</v>
      </c>
      <c r="G127" s="98">
        <v>36.122768507907537</v>
      </c>
      <c r="H127" s="98">
        <v>35.199907312026276</v>
      </c>
      <c r="I127" s="98">
        <v>34.442179611948276</v>
      </c>
      <c r="J127" s="98">
        <v>32.227205814843728</v>
      </c>
      <c r="K127" s="98">
        <v>31.57365361748009</v>
      </c>
      <c r="L127" s="98">
        <v>33.354957921503996</v>
      </c>
      <c r="M127" s="98">
        <v>28.502297919787935</v>
      </c>
      <c r="N127" s="98">
        <v>29.85271186089447</v>
      </c>
      <c r="O127" s="98">
        <v>27.873536462167557</v>
      </c>
      <c r="P127" s="98">
        <v>25.41781624120641</v>
      </c>
      <c r="Q127" s="98">
        <v>23.926475478375632</v>
      </c>
      <c r="R127" s="98">
        <v>25.028346472905099</v>
      </c>
      <c r="S127" s="98">
        <v>23.621784347234257</v>
      </c>
      <c r="T127" s="98">
        <v>22.007345984839041</v>
      </c>
      <c r="U127" s="98">
        <v>19.917061480529352</v>
      </c>
      <c r="V127" s="98">
        <v>17.542688303774653</v>
      </c>
      <c r="W127" s="98">
        <v>17.335348182198199</v>
      </c>
      <c r="X127" s="98">
        <v>12.194157715141763</v>
      </c>
      <c r="Y127" s="98">
        <v>8.2753218519420173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1.6604142167797143E-2</v>
      </c>
      <c r="D128" s="122">
        <f t="shared" si="48"/>
        <v>8.7119664540920932E-2</v>
      </c>
      <c r="E128" s="122">
        <f t="shared" si="48"/>
        <v>0.18064258016276227</v>
      </c>
      <c r="F128" s="122">
        <f t="shared" si="48"/>
        <v>0.29312739371695073</v>
      </c>
      <c r="G128" s="122">
        <f t="shared" si="48"/>
        <v>0.45433888533183275</v>
      </c>
      <c r="H128" s="122">
        <f t="shared" si="48"/>
        <v>1.7100029301553843</v>
      </c>
      <c r="I128" s="122">
        <f t="shared" si="48"/>
        <v>1.9591419703315966</v>
      </c>
      <c r="J128" s="122">
        <f t="shared" si="48"/>
        <v>2.8006829586973825</v>
      </c>
      <c r="K128" s="122">
        <f t="shared" si="48"/>
        <v>2.7440779072442458</v>
      </c>
      <c r="L128" s="122">
        <f t="shared" si="48"/>
        <v>9.7119258162624202</v>
      </c>
      <c r="M128" s="122">
        <f t="shared" si="48"/>
        <v>5.3905161630020979</v>
      </c>
      <c r="N128" s="122">
        <f t="shared" si="48"/>
        <v>5.0442569035932028</v>
      </c>
      <c r="O128" s="122">
        <f t="shared" si="48"/>
        <v>5.1644220650323662</v>
      </c>
      <c r="P128" s="122">
        <f t="shared" si="48"/>
        <v>5.8496573629198361</v>
      </c>
      <c r="Q128" s="122">
        <f t="shared" si="48"/>
        <v>3.8351701374353686</v>
      </c>
      <c r="R128" s="122">
        <f t="shared" si="48"/>
        <v>5.1206508032119098</v>
      </c>
      <c r="S128" s="122">
        <f t="shared" si="48"/>
        <v>3.8926988110509728</v>
      </c>
      <c r="T128" s="122">
        <f t="shared" si="48"/>
        <v>5.0813996472041856</v>
      </c>
      <c r="U128" s="122">
        <f t="shared" si="48"/>
        <v>4.0116070861749087</v>
      </c>
      <c r="V128" s="122">
        <f t="shared" si="48"/>
        <v>8.921820042658835</v>
      </c>
      <c r="W128" s="122">
        <f t="shared" si="48"/>
        <v>9.8209010080314076</v>
      </c>
      <c r="X128" s="122">
        <f t="shared" si="48"/>
        <v>22.899305231561762</v>
      </c>
      <c r="Y128" s="122">
        <f t="shared" si="48"/>
        <v>0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1.6604142167797143E-2</v>
      </c>
      <c r="D129" s="98">
        <f>IF(RES_hhdet_in_tes!D129=0,0,RES_hhdet_in_tes!D129*1000*11630/RES_hhdet_in_new!D126)</f>
        <v>8.7119664540920932E-2</v>
      </c>
      <c r="E129" s="98">
        <f>IF(RES_hhdet_in_tes!E129=0,0,RES_hhdet_in_tes!E129*1000*11630/RES_hhdet_in_new!E126)</f>
        <v>0.18064258016276227</v>
      </c>
      <c r="F129" s="98">
        <f>IF(RES_hhdet_in_tes!F129=0,0,RES_hhdet_in_tes!F129*1000*11630/RES_hhdet_in_new!F126)</f>
        <v>0.29312739371695073</v>
      </c>
      <c r="G129" s="98">
        <f>IF(RES_hhdet_in_tes!G129=0,0,RES_hhdet_in_tes!G129*1000*11630/RES_hhdet_in_new!G126)</f>
        <v>0.45433888533183275</v>
      </c>
      <c r="H129" s="98">
        <f>IF(RES_hhdet_in_tes!H129=0,0,RES_hhdet_in_tes!H129*1000*11630/RES_hhdet_in_new!H126)</f>
        <v>1.7100029301553843</v>
      </c>
      <c r="I129" s="98">
        <f>IF(RES_hhdet_in_tes!I129=0,0,RES_hhdet_in_tes!I129*1000*11630/RES_hhdet_in_new!I126)</f>
        <v>1.9591419703315966</v>
      </c>
      <c r="J129" s="98">
        <f>IF(RES_hhdet_in_tes!J129=0,0,RES_hhdet_in_tes!J129*1000*11630/RES_hhdet_in_new!J126)</f>
        <v>2.8006829586973825</v>
      </c>
      <c r="K129" s="98">
        <f>IF(RES_hhdet_in_tes!K129=0,0,RES_hhdet_in_tes!K129*1000*11630/RES_hhdet_in_new!K126)</f>
        <v>2.7440779072442458</v>
      </c>
      <c r="L129" s="98">
        <f>IF(RES_hhdet_in_tes!L129=0,0,RES_hhdet_in_tes!L129*1000*11630/RES_hhdet_in_new!L126)</f>
        <v>9.7119258162624202</v>
      </c>
      <c r="M129" s="98">
        <f>IF(RES_hhdet_in_tes!M129=0,0,RES_hhdet_in_tes!M129*1000*11630/RES_hhdet_in_new!M126)</f>
        <v>5.3905161630020979</v>
      </c>
      <c r="N129" s="98">
        <f>IF(RES_hhdet_in_tes!N129=0,0,RES_hhdet_in_tes!N129*1000*11630/RES_hhdet_in_new!N126)</f>
        <v>5.0442569035932028</v>
      </c>
      <c r="O129" s="98">
        <f>IF(RES_hhdet_in_tes!O129=0,0,RES_hhdet_in_tes!O129*1000*11630/RES_hhdet_in_new!O126)</f>
        <v>5.1644220650323662</v>
      </c>
      <c r="P129" s="98">
        <f>IF(RES_hhdet_in_tes!P129=0,0,RES_hhdet_in_tes!P129*1000*11630/RES_hhdet_in_new!P126)</f>
        <v>5.8496573629198361</v>
      </c>
      <c r="Q129" s="98">
        <f>IF(RES_hhdet_in_tes!Q129=0,0,RES_hhdet_in_tes!Q129*1000*11630/RES_hhdet_in_new!Q126)</f>
        <v>3.8351701374353686</v>
      </c>
      <c r="R129" s="98">
        <f>IF(RES_hhdet_in_tes!R129=0,0,RES_hhdet_in_tes!R129*1000*11630/RES_hhdet_in_new!R126)</f>
        <v>5.1206508032119098</v>
      </c>
      <c r="S129" s="98">
        <f>IF(RES_hhdet_in_tes!S129=0,0,RES_hhdet_in_tes!S129*1000*11630/RES_hhdet_in_new!S126)</f>
        <v>3.8926988110509728</v>
      </c>
      <c r="T129" s="98">
        <f>IF(RES_hhdet_in_tes!T129=0,0,RES_hhdet_in_tes!T129*1000*11630/RES_hhdet_in_new!T126)</f>
        <v>5.0813996472041856</v>
      </c>
      <c r="U129" s="98">
        <f>IF(RES_hhdet_in_tes!U129=0,0,RES_hhdet_in_tes!U129*1000*11630/RES_hhdet_in_new!U126)</f>
        <v>4.0116070861749087</v>
      </c>
      <c r="V129" s="98">
        <f>IF(RES_hhdet_in_tes!V129=0,0,RES_hhdet_in_tes!V129*1000*11630/RES_hhdet_in_new!V126)</f>
        <v>8.921820042658835</v>
      </c>
      <c r="W129" s="98">
        <f>IF(RES_hhdet_in_tes!W129=0,0,RES_hhdet_in_tes!W129*1000*11630/RES_hhdet_in_new!W126)</f>
        <v>9.8209010080314076</v>
      </c>
      <c r="X129" s="98">
        <f>IF(RES_hhdet_in_tes!X129=0,0,RES_hhdet_in_tes!X129*1000*11630/RES_hhdet_in_new!X126)</f>
        <v>22.899305231561762</v>
      </c>
      <c r="Y129" s="98">
        <f>IF(RES_hhdet_in_tes!Y129=0,0,RES_hhdet_in_tes!Y129*1000*11630/RES_hhdet_in_new!Y126)</f>
        <v>0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1371.632617739577</v>
      </c>
      <c r="D130" s="122">
        <v>1428.2304172124475</v>
      </c>
      <c r="E130" s="122">
        <v>1453.3764663998954</v>
      </c>
      <c r="F130" s="122">
        <v>1337.6024079932151</v>
      </c>
      <c r="G130" s="122">
        <v>1434.6019569795546</v>
      </c>
      <c r="H130" s="122">
        <v>1533.6342840132043</v>
      </c>
      <c r="I130" s="122">
        <v>1562.3931677161402</v>
      </c>
      <c r="J130" s="122">
        <v>1728.4915278110459</v>
      </c>
      <c r="K130" s="122">
        <v>1561.9599278416129</v>
      </c>
      <c r="L130" s="122">
        <v>1801.6932974957683</v>
      </c>
      <c r="M130" s="122">
        <v>1662.1908025588843</v>
      </c>
      <c r="N130" s="122">
        <v>1740.496141780171</v>
      </c>
      <c r="O130" s="122">
        <v>1733.0199153176327</v>
      </c>
      <c r="P130" s="122">
        <v>1559.3250914559055</v>
      </c>
      <c r="Q130" s="122">
        <v>1651.4202389809384</v>
      </c>
      <c r="R130" s="122">
        <v>1842.0060975309195</v>
      </c>
      <c r="S130" s="122">
        <v>1639.7225291151692</v>
      </c>
      <c r="T130" s="122">
        <v>1637.2849187383015</v>
      </c>
      <c r="U130" s="122">
        <v>1585.8278596480413</v>
      </c>
      <c r="V130" s="122">
        <v>1714.5218837018322</v>
      </c>
      <c r="W130" s="122">
        <v>1935.4956927812525</v>
      </c>
      <c r="X130" s="122">
        <v>1634.7983657930668</v>
      </c>
      <c r="Y130" s="122">
        <v>1512.0672381385777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1377.0633441409757</v>
      </c>
      <c r="D131" s="98">
        <v>1429.0456477643963</v>
      </c>
      <c r="E131" s="98">
        <v>1449.4281096403649</v>
      </c>
      <c r="F131" s="98">
        <v>1337.6024079932151</v>
      </c>
      <c r="G131" s="98">
        <v>1434.6019569795546</v>
      </c>
      <c r="H131" s="98">
        <v>1520.2504202127559</v>
      </c>
      <c r="I131" s="98">
        <v>1563.0097382400188</v>
      </c>
      <c r="J131" s="98">
        <v>1649.119154942545</v>
      </c>
      <c r="K131" s="98">
        <v>1521.2022185033297</v>
      </c>
      <c r="L131" s="98">
        <v>1801.6932974957683</v>
      </c>
      <c r="M131" s="98">
        <v>1663.9085427627244</v>
      </c>
      <c r="N131" s="98">
        <v>1740.496141780171</v>
      </c>
      <c r="O131" s="98">
        <v>1733.0199153176327</v>
      </c>
      <c r="P131" s="98">
        <v>1559.3250914559055</v>
      </c>
      <c r="Q131" s="98">
        <v>1651.4202389809384</v>
      </c>
      <c r="R131" s="98">
        <v>1842.0060975309195</v>
      </c>
      <c r="S131" s="98">
        <v>1639.7302968702866</v>
      </c>
      <c r="T131" s="98">
        <v>1641.3278279232954</v>
      </c>
      <c r="U131" s="98">
        <v>1596.3708058573204</v>
      </c>
      <c r="V131" s="98">
        <v>1669.1107919078072</v>
      </c>
      <c r="W131" s="98">
        <v>1935.4956927812525</v>
      </c>
      <c r="X131" s="98">
        <v>1634.7983657930668</v>
      </c>
      <c r="Y131" s="98">
        <v>1512.0672381385777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1332.0991564895046</v>
      </c>
      <c r="D135" s="101">
        <v>1377.7494418694362</v>
      </c>
      <c r="E135" s="101">
        <v>1491.5938942748437</v>
      </c>
      <c r="F135" s="101">
        <v>0</v>
      </c>
      <c r="G135" s="101">
        <v>0</v>
      </c>
      <c r="H135" s="101">
        <v>1548.3264502342915</v>
      </c>
      <c r="I135" s="101">
        <v>1559.745710961623</v>
      </c>
      <c r="J135" s="101">
        <v>2140.7684767878168</v>
      </c>
      <c r="K135" s="101">
        <v>1876.7902753645353</v>
      </c>
      <c r="L135" s="101">
        <v>0</v>
      </c>
      <c r="M135" s="101">
        <v>1514.3318720817992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1518.0484129570943</v>
      </c>
      <c r="T135" s="101">
        <v>1623.5437305195908</v>
      </c>
      <c r="U135" s="101">
        <v>1537.4736000536398</v>
      </c>
      <c r="V135" s="101">
        <v>1826.5438874818235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446.67734133263656</v>
      </c>
      <c r="D139" s="122">
        <v>492.47114493677202</v>
      </c>
      <c r="E139" s="122">
        <v>523.52265019588799</v>
      </c>
      <c r="F139" s="122">
        <v>540.15891090041271</v>
      </c>
      <c r="G139" s="122">
        <v>556.48455346094363</v>
      </c>
      <c r="H139" s="122">
        <v>588.62900663050277</v>
      </c>
      <c r="I139" s="122">
        <v>530.94364760401845</v>
      </c>
      <c r="J139" s="122">
        <v>645.39791844524655</v>
      </c>
      <c r="K139" s="122">
        <v>563.7614972665516</v>
      </c>
      <c r="L139" s="122">
        <v>552.67262313971366</v>
      </c>
      <c r="M139" s="122">
        <v>546.99668072390148</v>
      </c>
      <c r="N139" s="122">
        <v>549.82524023169037</v>
      </c>
      <c r="O139" s="122">
        <v>554.47965481733388</v>
      </c>
      <c r="P139" s="122">
        <v>534.04792238724224</v>
      </c>
      <c r="Q139" s="122">
        <v>523.65844899966214</v>
      </c>
      <c r="R139" s="122">
        <v>547.44403853736253</v>
      </c>
      <c r="S139" s="122">
        <v>467.64071629212737</v>
      </c>
      <c r="T139" s="122">
        <v>461.60165973911558</v>
      </c>
      <c r="U139" s="122">
        <v>417.88368260284005</v>
      </c>
      <c r="V139" s="122">
        <v>476.12948098820004</v>
      </c>
      <c r="W139" s="122">
        <v>480.75986584379081</v>
      </c>
      <c r="X139" s="122">
        <v>456.23545532973475</v>
      </c>
      <c r="Y139" s="122">
        <v>580.67376145076514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447.74924460885296</v>
      </c>
      <c r="D140" s="98">
        <v>484.54403584601664</v>
      </c>
      <c r="E140" s="98">
        <v>507.59940346263659</v>
      </c>
      <c r="F140" s="98">
        <v>547.27799483621175</v>
      </c>
      <c r="G140" s="98">
        <v>571.93977919652468</v>
      </c>
      <c r="H140" s="98">
        <v>595.76046012907671</v>
      </c>
      <c r="I140" s="98">
        <v>547.70132723462507</v>
      </c>
      <c r="J140" s="98">
        <v>567.92684832830128</v>
      </c>
      <c r="K140" s="98">
        <v>528.94119777480307</v>
      </c>
      <c r="L140" s="98">
        <v>531.89478309932929</v>
      </c>
      <c r="M140" s="98">
        <v>553.04004742606264</v>
      </c>
      <c r="N140" s="98">
        <v>557.0023236183406</v>
      </c>
      <c r="O140" s="98">
        <v>544.23587210843539</v>
      </c>
      <c r="P140" s="98">
        <v>590.41416499870752</v>
      </c>
      <c r="Q140" s="98">
        <v>473.12543460220417</v>
      </c>
      <c r="R140" s="98">
        <v>492.75736072464491</v>
      </c>
      <c r="S140" s="98">
        <v>562.58505684600743</v>
      </c>
      <c r="T140" s="98">
        <v>478.85613781847348</v>
      </c>
      <c r="U140" s="98">
        <v>449.58130730812258</v>
      </c>
      <c r="V140" s="98">
        <v>467.30492850091508</v>
      </c>
      <c r="W140" s="98">
        <v>458.12520802497755</v>
      </c>
      <c r="X140" s="98">
        <v>440.28200491309536</v>
      </c>
      <c r="Y140" s="98">
        <v>595.29009015272197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444.80283721222355</v>
      </c>
      <c r="D141" s="33">
        <v>502.85975563823968</v>
      </c>
      <c r="E141" s="33">
        <v>550.99682357949871</v>
      </c>
      <c r="F141" s="33">
        <v>523.4630615780211</v>
      </c>
      <c r="G141" s="33">
        <v>525.94823817616214</v>
      </c>
      <c r="H141" s="33">
        <v>579.35075663723194</v>
      </c>
      <c r="I141" s="33">
        <v>522.56480778871526</v>
      </c>
      <c r="J141" s="33">
        <v>673.23327612486025</v>
      </c>
      <c r="K141" s="33">
        <v>602.75593148120208</v>
      </c>
      <c r="L141" s="33">
        <v>717.03006009552769</v>
      </c>
      <c r="M141" s="33">
        <v>538.46410495745465</v>
      </c>
      <c r="N141" s="33">
        <v>537.89946181350149</v>
      </c>
      <c r="O141" s="33">
        <v>567.73738373125821</v>
      </c>
      <c r="P141" s="33">
        <v>484.17205604015959</v>
      </c>
      <c r="Q141" s="33">
        <v>549.99388742768951</v>
      </c>
      <c r="R141" s="33">
        <v>587.05885659541559</v>
      </c>
      <c r="S141" s="33">
        <v>402.28077846957592</v>
      </c>
      <c r="T141" s="33">
        <v>427.62495052059296</v>
      </c>
      <c r="U141" s="33">
        <v>395.87360658922108</v>
      </c>
      <c r="V141" s="33">
        <v>495.66853490752243</v>
      </c>
      <c r="W141" s="33">
        <v>512.84031504771406</v>
      </c>
      <c r="X141" s="33">
        <v>490.68155068035367</v>
      </c>
      <c r="Y141" s="33">
        <v>511.55145957650831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8051.1694676678326</v>
      </c>
      <c r="S143" s="117">
        <f t="shared" si="50"/>
        <v>7749.4515102104897</v>
      </c>
      <c r="T143" s="117">
        <f t="shared" si="50"/>
        <v>8345.11597873135</v>
      </c>
      <c r="U143" s="117">
        <f t="shared" si="50"/>
        <v>8084.8872780256534</v>
      </c>
      <c r="V143" s="117">
        <f t="shared" si="50"/>
        <v>8225.9022940401974</v>
      </c>
      <c r="W143" s="117">
        <f t="shared" ref="W143:Y143" si="51">W144+W146+W148+W157</f>
        <v>7630.4285432543893</v>
      </c>
      <c r="X143" s="117">
        <f t="shared" si="51"/>
        <v>5798.640165302545</v>
      </c>
      <c r="Y143" s="117">
        <f t="shared" si="51"/>
        <v>4571.2433590809796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5491.1324775036019</v>
      </c>
      <c r="S144" s="122">
        <f t="shared" si="52"/>
        <v>5740.5752641642348</v>
      </c>
      <c r="T144" s="122">
        <f t="shared" si="52"/>
        <v>6242.1392399474735</v>
      </c>
      <c r="U144" s="122">
        <f t="shared" si="52"/>
        <v>6118.4324155016093</v>
      </c>
      <c r="V144" s="122">
        <f t="shared" si="52"/>
        <v>5914.2997726476351</v>
      </c>
      <c r="W144" s="122">
        <f t="shared" si="52"/>
        <v>5236.2168013171131</v>
      </c>
      <c r="X144" s="122">
        <f t="shared" si="52"/>
        <v>3679.7325551740032</v>
      </c>
      <c r="Y144" s="122">
        <f t="shared" si="52"/>
        <v>2421.9256566960144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5491.1324775036019</v>
      </c>
      <c r="S145" s="98">
        <v>5740.5752641642348</v>
      </c>
      <c r="T145" s="98">
        <v>6242.1392399474735</v>
      </c>
      <c r="U145" s="98">
        <v>6118.4324155016093</v>
      </c>
      <c r="V145" s="98">
        <v>5914.2997726476351</v>
      </c>
      <c r="W145" s="98">
        <v>5236.2168013171131</v>
      </c>
      <c r="X145" s="98">
        <v>3679.7325551740032</v>
      </c>
      <c r="Y145" s="98">
        <v>2421.9256566960144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7.5373868214700659</v>
      </c>
      <c r="S146" s="122">
        <f t="shared" si="53"/>
        <v>13.729399273919514</v>
      </c>
      <c r="T146" s="122">
        <f t="shared" si="53"/>
        <v>14.517501204694531</v>
      </c>
      <c r="U146" s="122">
        <f t="shared" si="53"/>
        <v>9.2937810303637836</v>
      </c>
      <c r="V146" s="122">
        <f t="shared" si="53"/>
        <v>11.259607900359528</v>
      </c>
      <c r="W146" s="122">
        <f t="shared" si="53"/>
        <v>23.715040091739798</v>
      </c>
      <c r="X146" s="122">
        <f t="shared" si="53"/>
        <v>26.44121870043486</v>
      </c>
      <c r="Y146" s="122">
        <f t="shared" si="53"/>
        <v>0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7.5373868214700659</v>
      </c>
      <c r="S147" s="98">
        <f>IF(RES_hhdet_in_tes!S147=0,0,RES_hhdet_in_tes!S147*1000*11630/RES_hhdet_in_new!S145)</f>
        <v>13.729399273919514</v>
      </c>
      <c r="T147" s="98">
        <f>IF(RES_hhdet_in_tes!T147=0,0,RES_hhdet_in_tes!T147*1000*11630/RES_hhdet_in_new!T145)</f>
        <v>14.517501204694531</v>
      </c>
      <c r="U147" s="98">
        <f>IF(RES_hhdet_in_tes!U147=0,0,RES_hhdet_in_tes!U147*1000*11630/RES_hhdet_in_new!U145)</f>
        <v>9.2937810303637836</v>
      </c>
      <c r="V147" s="98">
        <f>IF(RES_hhdet_in_tes!V147=0,0,RES_hhdet_in_tes!V147*1000*11630/RES_hhdet_in_new!V145)</f>
        <v>11.259607900359528</v>
      </c>
      <c r="W147" s="98">
        <f>IF(RES_hhdet_in_tes!W147=0,0,RES_hhdet_in_tes!W147*1000*11630/RES_hhdet_in_new!W145)</f>
        <v>23.715040091739798</v>
      </c>
      <c r="X147" s="98">
        <f>IF(RES_hhdet_in_tes!X147=0,0,RES_hhdet_in_tes!X147*1000*11630/RES_hhdet_in_new!X145)</f>
        <v>26.44121870043486</v>
      </c>
      <c r="Y147" s="98">
        <f>IF(RES_hhdet_in_tes!Y147=0,0,RES_hhdet_in_tes!Y147*1000*11630/RES_hhdet_in_new!Y145)</f>
        <v>0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2006.9334049304848</v>
      </c>
      <c r="S148" s="122">
        <v>1527.5569178531025</v>
      </c>
      <c r="T148" s="122">
        <v>1626.1778956511992</v>
      </c>
      <c r="U148" s="122">
        <v>1538.6737061807114</v>
      </c>
      <c r="V148" s="122">
        <v>1824.2137518870104</v>
      </c>
      <c r="W148" s="122">
        <v>1888.5823168541522</v>
      </c>
      <c r="X148" s="122">
        <v>1637.3609907011116</v>
      </c>
      <c r="Y148" s="122">
        <v>1572.6361968047356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1774.7780451493154</v>
      </c>
      <c r="T149" s="98">
        <v>1653.3976020111504</v>
      </c>
      <c r="U149" s="98">
        <v>1583.0776328823429</v>
      </c>
      <c r="V149" s="98">
        <v>1721.6877857152185</v>
      </c>
      <c r="W149" s="98">
        <v>1632.3332615863208</v>
      </c>
      <c r="X149" s="98">
        <v>1462.075392956621</v>
      </c>
      <c r="Y149" s="98">
        <v>1817.1822561285037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2006.9334049304848</v>
      </c>
      <c r="S153" s="101">
        <v>1518.0484129570943</v>
      </c>
      <c r="T153" s="101">
        <v>1623.5437305195908</v>
      </c>
      <c r="U153" s="101">
        <v>1537.4736000536404</v>
      </c>
      <c r="V153" s="101">
        <v>1826.5438874818237</v>
      </c>
      <c r="W153" s="101">
        <v>1900.2300011845082</v>
      </c>
      <c r="X153" s="101">
        <v>1648.3163405601424</v>
      </c>
      <c r="Y153" s="101">
        <v>1542.0679393892644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545.56619841227655</v>
      </c>
      <c r="S157" s="122">
        <v>467.5899289192331</v>
      </c>
      <c r="T157" s="122">
        <v>462.28134192798285</v>
      </c>
      <c r="U157" s="122">
        <v>418.48737531296911</v>
      </c>
      <c r="V157" s="122">
        <v>476.12916160519291</v>
      </c>
      <c r="W157" s="122">
        <v>481.91438499138468</v>
      </c>
      <c r="X157" s="122">
        <v>455.10540072699473</v>
      </c>
      <c r="Y157" s="122">
        <v>576.68150558023012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492.75736072464503</v>
      </c>
      <c r="S158" s="98">
        <v>562.58505684600743</v>
      </c>
      <c r="T158" s="98">
        <v>478.8561378184736</v>
      </c>
      <c r="U158" s="98">
        <v>449.58130730812258</v>
      </c>
      <c r="V158" s="98">
        <v>467.30492850091514</v>
      </c>
      <c r="W158" s="98">
        <v>458.12520802497755</v>
      </c>
      <c r="X158" s="98">
        <v>440.28200491309525</v>
      </c>
      <c r="Y158" s="98">
        <v>595.29009015272197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587.0588565954157</v>
      </c>
      <c r="S159" s="33">
        <v>402.28077846957581</v>
      </c>
      <c r="T159" s="33">
        <v>427.62495052059307</v>
      </c>
      <c r="U159" s="33">
        <v>395.87360658922114</v>
      </c>
      <c r="V159" s="33">
        <v>495.66853490752248</v>
      </c>
      <c r="W159" s="33">
        <v>512.84031504771406</v>
      </c>
      <c r="X159" s="33">
        <v>490.68155068035367</v>
      </c>
      <c r="Y159" s="33">
        <v>511.55145957650825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9705.102061820633</v>
      </c>
      <c r="D161" s="117">
        <f t="shared" si="54"/>
        <v>9358.0454546663714</v>
      </c>
      <c r="E161" s="117">
        <f t="shared" si="54"/>
        <v>10394.608581891553</v>
      </c>
      <c r="F161" s="117">
        <f t="shared" si="54"/>
        <v>10540.307658715832</v>
      </c>
      <c r="G161" s="117">
        <f t="shared" si="54"/>
        <v>8475.4080857496119</v>
      </c>
      <c r="H161" s="117">
        <f t="shared" si="54"/>
        <v>10233.286457945238</v>
      </c>
      <c r="I161" s="117">
        <f t="shared" si="54"/>
        <v>12309.551410306249</v>
      </c>
      <c r="J161" s="117">
        <f t="shared" si="54"/>
        <v>11127.87187363587</v>
      </c>
      <c r="K161" s="117">
        <f t="shared" si="54"/>
        <v>11565.249757022948</v>
      </c>
      <c r="L161" s="117">
        <f t="shared" si="54"/>
        <v>8718.0843873882877</v>
      </c>
      <c r="M161" s="117">
        <f t="shared" si="54"/>
        <v>5361.3715785439099</v>
      </c>
      <c r="N161" s="117">
        <f t="shared" si="54"/>
        <v>11823.511708193215</v>
      </c>
      <c r="O161" s="117">
        <f t="shared" si="54"/>
        <v>9101.0254139973858</v>
      </c>
      <c r="P161" s="117">
        <f t="shared" si="54"/>
        <v>14159.531764204365</v>
      </c>
      <c r="Q161" s="117">
        <f t="shared" si="54"/>
        <v>11128.133094301675</v>
      </c>
      <c r="R161" s="117">
        <f t="shared" ref="R161:V161" si="55">R162+R164+R166+R175</f>
        <v>11451.73932037811</v>
      </c>
      <c r="S161" s="117">
        <f t="shared" si="55"/>
        <v>7586.3302004475509</v>
      </c>
      <c r="T161" s="117">
        <f t="shared" si="55"/>
        <v>7286.9483913900358</v>
      </c>
      <c r="U161" s="117">
        <f t="shared" si="55"/>
        <v>6491.2079871497417</v>
      </c>
      <c r="V161" s="117">
        <f t="shared" si="55"/>
        <v>8193.1165801757197</v>
      </c>
      <c r="W161" s="117">
        <f t="shared" ref="W161:Y161" si="56">W162+W164+W166+W175</f>
        <v>7248.6539837437967</v>
      </c>
      <c r="X161" s="117">
        <f t="shared" si="56"/>
        <v>5422.5559881483196</v>
      </c>
      <c r="Y161" s="117">
        <f t="shared" si="56"/>
        <v>4377.9416219294553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7926.2357965211522</v>
      </c>
      <c r="D162" s="122">
        <f t="shared" si="57"/>
        <v>7486.5941170548067</v>
      </c>
      <c r="E162" s="122">
        <f t="shared" si="57"/>
        <v>8379.14125161025</v>
      </c>
      <c r="F162" s="122">
        <f t="shared" si="57"/>
        <v>8677.4356623992844</v>
      </c>
      <c r="G162" s="122">
        <f t="shared" si="57"/>
        <v>6542.9463181016499</v>
      </c>
      <c r="H162" s="122">
        <f t="shared" si="57"/>
        <v>8094.3674160515939</v>
      </c>
      <c r="I162" s="122">
        <f t="shared" si="57"/>
        <v>10218.60021299638</v>
      </c>
      <c r="J162" s="122">
        <f t="shared" si="57"/>
        <v>8341.5823385643926</v>
      </c>
      <c r="K162" s="122">
        <f t="shared" si="57"/>
        <v>9122.6109170304117</v>
      </c>
      <c r="L162" s="122">
        <f t="shared" si="57"/>
        <v>6382.7451644053872</v>
      </c>
      <c r="M162" s="122">
        <f t="shared" si="57"/>
        <v>3292.0735348740509</v>
      </c>
      <c r="N162" s="122">
        <f t="shared" si="57"/>
        <v>9691.54433439678</v>
      </c>
      <c r="O162" s="122">
        <f t="shared" si="57"/>
        <v>6787.6848611247169</v>
      </c>
      <c r="P162" s="122">
        <f t="shared" si="57"/>
        <v>12083.776717885479</v>
      </c>
      <c r="Q162" s="122">
        <f t="shared" si="57"/>
        <v>8754.8459546092799</v>
      </c>
      <c r="R162" s="122">
        <f t="shared" si="57"/>
        <v>8885.1357719246771</v>
      </c>
      <c r="S162" s="122">
        <f t="shared" si="57"/>
        <v>5586.1623630353397</v>
      </c>
      <c r="T162" s="122">
        <f t="shared" si="57"/>
        <v>5183.7925401937782</v>
      </c>
      <c r="U162" s="122">
        <f t="shared" si="57"/>
        <v>4522.3660199024825</v>
      </c>
      <c r="V162" s="122">
        <f t="shared" si="57"/>
        <v>5881.7850179438265</v>
      </c>
      <c r="W162" s="122">
        <f t="shared" si="57"/>
        <v>4853.3852591097539</v>
      </c>
      <c r="X162" s="122">
        <f t="shared" si="57"/>
        <v>3302.5322512913353</v>
      </c>
      <c r="Y162" s="122">
        <f t="shared" si="57"/>
        <v>2237.6437181150332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7926.2357965211522</v>
      </c>
      <c r="D163" s="33">
        <v>7486.5941170548067</v>
      </c>
      <c r="E163" s="33">
        <v>8379.14125161025</v>
      </c>
      <c r="F163" s="33">
        <v>8677.4356623992844</v>
      </c>
      <c r="G163" s="33">
        <v>6542.9463181016499</v>
      </c>
      <c r="H163" s="33">
        <v>8094.3674160515939</v>
      </c>
      <c r="I163" s="33">
        <v>10218.60021299638</v>
      </c>
      <c r="J163" s="33">
        <v>8341.5823385643926</v>
      </c>
      <c r="K163" s="33">
        <v>9122.6109170304117</v>
      </c>
      <c r="L163" s="33">
        <v>6382.7451644053872</v>
      </c>
      <c r="M163" s="33">
        <v>3292.0735348740509</v>
      </c>
      <c r="N163" s="33">
        <v>9691.54433439678</v>
      </c>
      <c r="O163" s="33">
        <v>6787.6848611247169</v>
      </c>
      <c r="P163" s="33">
        <v>12083.776717885479</v>
      </c>
      <c r="Q163" s="33">
        <v>8754.8459546092799</v>
      </c>
      <c r="R163" s="33">
        <v>8885.1357719246771</v>
      </c>
      <c r="S163" s="33">
        <v>5586.1623630353397</v>
      </c>
      <c r="T163" s="33">
        <v>5183.7925401937782</v>
      </c>
      <c r="U163" s="33">
        <v>4522.3660199024825</v>
      </c>
      <c r="V163" s="33">
        <v>5881.7850179438265</v>
      </c>
      <c r="W163" s="33">
        <v>4853.3852591097539</v>
      </c>
      <c r="X163" s="33">
        <v>3302.5322512913353</v>
      </c>
      <c r="Y163" s="33">
        <v>2237.6437181150332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12.37426232130543</v>
      </c>
      <c r="M164" s="122">
        <f t="shared" si="58"/>
        <v>6.4158998934584694</v>
      </c>
      <c r="N164" s="122">
        <f t="shared" si="58"/>
        <v>6.9608608493955275</v>
      </c>
      <c r="O164" s="122">
        <f t="shared" si="58"/>
        <v>6.4840875049910576</v>
      </c>
      <c r="P164" s="122">
        <f t="shared" si="58"/>
        <v>7.8759979883416547</v>
      </c>
      <c r="Q164" s="122">
        <f t="shared" si="58"/>
        <v>6.8705010001763229</v>
      </c>
      <c r="R164" s="122">
        <f t="shared" si="58"/>
        <v>12.157075518500106</v>
      </c>
      <c r="S164" s="122">
        <f t="shared" si="58"/>
        <v>8.4248586453597021</v>
      </c>
      <c r="T164" s="122">
        <f t="shared" si="58"/>
        <v>15.620096232899176</v>
      </c>
      <c r="U164" s="122">
        <f t="shared" si="58"/>
        <v>11.271181249590118</v>
      </c>
      <c r="V164" s="122">
        <f t="shared" si="58"/>
        <v>11.728758229541178</v>
      </c>
      <c r="W164" s="122">
        <f t="shared" si="58"/>
        <v>23.510600090948937</v>
      </c>
      <c r="X164" s="122">
        <f t="shared" si="58"/>
        <v>24.972262105966259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0</v>
      </c>
      <c r="J165" s="98">
        <f>IF(RES_hhdet_in_tes!J165=0,0,RES_hhdet_in_tes!J165*1000*11630/RES_hhdet_in_new!J163)</f>
        <v>0</v>
      </c>
      <c r="K165" s="98">
        <f>IF(RES_hhdet_in_tes!K165=0,0,RES_hhdet_in_tes!K165*1000*11630/RES_hhdet_in_new!K163)</f>
        <v>0</v>
      </c>
      <c r="L165" s="98">
        <f>IF(RES_hhdet_in_tes!L165=0,0,RES_hhdet_in_tes!L165*1000*11630/RES_hhdet_in_new!L163)</f>
        <v>12.37426232130543</v>
      </c>
      <c r="M165" s="98">
        <f>IF(RES_hhdet_in_tes!M165=0,0,RES_hhdet_in_tes!M165*1000*11630/RES_hhdet_in_new!M163)</f>
        <v>6.4158998934584694</v>
      </c>
      <c r="N165" s="98">
        <f>IF(RES_hhdet_in_tes!N165=0,0,RES_hhdet_in_tes!N165*1000*11630/RES_hhdet_in_new!N163)</f>
        <v>6.9608608493955275</v>
      </c>
      <c r="O165" s="98">
        <f>IF(RES_hhdet_in_tes!O165=0,0,RES_hhdet_in_tes!O165*1000*11630/RES_hhdet_in_new!O163)</f>
        <v>6.4840875049910576</v>
      </c>
      <c r="P165" s="98">
        <f>IF(RES_hhdet_in_tes!P165=0,0,RES_hhdet_in_tes!P165*1000*11630/RES_hhdet_in_new!P163)</f>
        <v>7.8759979883416547</v>
      </c>
      <c r="Q165" s="98">
        <f>IF(RES_hhdet_in_tes!Q165=0,0,RES_hhdet_in_tes!Q165*1000*11630/RES_hhdet_in_new!Q163)</f>
        <v>6.8705010001763229</v>
      </c>
      <c r="R165" s="98">
        <f>IF(RES_hhdet_in_tes!R165=0,0,RES_hhdet_in_tes!R165*1000*11630/RES_hhdet_in_new!R163)</f>
        <v>12.157075518500106</v>
      </c>
      <c r="S165" s="98">
        <f>IF(RES_hhdet_in_tes!S165=0,0,RES_hhdet_in_tes!S165*1000*11630/RES_hhdet_in_new!S163)</f>
        <v>8.4248586453597021</v>
      </c>
      <c r="T165" s="98">
        <f>IF(RES_hhdet_in_tes!T165=0,0,RES_hhdet_in_tes!T165*1000*11630/RES_hhdet_in_new!T163)</f>
        <v>15.620096232899176</v>
      </c>
      <c r="U165" s="98">
        <f>IF(RES_hhdet_in_tes!U165=0,0,RES_hhdet_in_tes!U165*1000*11630/RES_hhdet_in_new!U163)</f>
        <v>11.271181249590118</v>
      </c>
      <c r="V165" s="98">
        <f>IF(RES_hhdet_in_tes!V165=0,0,RES_hhdet_in_tes!V165*1000*11630/RES_hhdet_in_new!V163)</f>
        <v>11.728758229541178</v>
      </c>
      <c r="W165" s="98">
        <f>IF(RES_hhdet_in_tes!W165=0,0,RES_hhdet_in_tes!W165*1000*11630/RES_hhdet_in_new!W163)</f>
        <v>23.510600090948937</v>
      </c>
      <c r="X165" s="98">
        <f>IF(RES_hhdet_in_tes!X165=0,0,RES_hhdet_in_tes!X165*1000*11630/RES_hhdet_in_new!X163)</f>
        <v>24.972262105966259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1332.0991564895044</v>
      </c>
      <c r="D166" s="122">
        <v>1377.7494418694362</v>
      </c>
      <c r="E166" s="122">
        <v>1491.5938942748433</v>
      </c>
      <c r="F166" s="122">
        <v>1323.5323125664002</v>
      </c>
      <c r="G166" s="122">
        <v>1375.8525021248906</v>
      </c>
      <c r="H166" s="122">
        <v>1550.1202741550467</v>
      </c>
      <c r="I166" s="122">
        <v>1559.745710961623</v>
      </c>
      <c r="J166" s="122">
        <v>2140.7684767878172</v>
      </c>
      <c r="K166" s="122">
        <v>1876.7902753645346</v>
      </c>
      <c r="L166" s="122">
        <v>1769.2895567391831</v>
      </c>
      <c r="M166" s="122">
        <v>1515.8259043111341</v>
      </c>
      <c r="N166" s="122">
        <v>1575.1874968668822</v>
      </c>
      <c r="O166" s="122">
        <v>1752.3129127229161</v>
      </c>
      <c r="P166" s="122">
        <v>1533.9060037160648</v>
      </c>
      <c r="Q166" s="122">
        <v>1842.0455688730251</v>
      </c>
      <c r="R166" s="122">
        <v>2006.933404930485</v>
      </c>
      <c r="S166" s="122">
        <v>1523.8831773250997</v>
      </c>
      <c r="T166" s="122">
        <v>1626.1890102720076</v>
      </c>
      <c r="U166" s="122">
        <v>1539.414197195287</v>
      </c>
      <c r="V166" s="122">
        <v>1823.6312179883066</v>
      </c>
      <c r="W166" s="122">
        <v>1890.9921825776742</v>
      </c>
      <c r="X166" s="122">
        <v>1637.9696212488357</v>
      </c>
      <c r="Y166" s="122">
        <v>1560.1082224541324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1507.1009916676276</v>
      </c>
      <c r="H167" s="98">
        <v>1607.5226396192083</v>
      </c>
      <c r="I167" s="98">
        <v>0</v>
      </c>
      <c r="J167" s="98">
        <v>0</v>
      </c>
      <c r="K167" s="98">
        <v>0</v>
      </c>
      <c r="L167" s="98">
        <v>1323.6222779630418</v>
      </c>
      <c r="M167" s="98">
        <v>1656.2649338685842</v>
      </c>
      <c r="N167" s="98">
        <v>1695.7001459233427</v>
      </c>
      <c r="O167" s="98">
        <v>1688.7874842360386</v>
      </c>
      <c r="P167" s="98">
        <v>1858.3461787211836</v>
      </c>
      <c r="Q167" s="98">
        <v>0</v>
      </c>
      <c r="R167" s="98">
        <v>0</v>
      </c>
      <c r="S167" s="98">
        <v>1774.7780451493154</v>
      </c>
      <c r="T167" s="98">
        <v>1653.3976020111506</v>
      </c>
      <c r="U167" s="98">
        <v>1583.0776328823429</v>
      </c>
      <c r="V167" s="98">
        <v>1721.6877857152185</v>
      </c>
      <c r="W167" s="98">
        <v>1632.3332615863208</v>
      </c>
      <c r="X167" s="98">
        <v>1462.075392956621</v>
      </c>
      <c r="Y167" s="98">
        <v>1817.1822561285037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1332.0991564895044</v>
      </c>
      <c r="D171" s="101">
        <v>1377.7494418694362</v>
      </c>
      <c r="E171" s="101">
        <v>1491.5938942748433</v>
      </c>
      <c r="F171" s="101">
        <v>1323.5323125664002</v>
      </c>
      <c r="G171" s="101">
        <v>1368.1320027400238</v>
      </c>
      <c r="H171" s="101">
        <v>1548.3264502342915</v>
      </c>
      <c r="I171" s="101">
        <v>1559.745710961623</v>
      </c>
      <c r="J171" s="101">
        <v>2140.7684767878172</v>
      </c>
      <c r="K171" s="101">
        <v>1876.7902753645346</v>
      </c>
      <c r="L171" s="101">
        <v>1797.1437616626918</v>
      </c>
      <c r="M171" s="101">
        <v>1514.3318720817995</v>
      </c>
      <c r="N171" s="101">
        <v>1570.5325018389501</v>
      </c>
      <c r="O171" s="101">
        <v>1754.6229283042569</v>
      </c>
      <c r="P171" s="101">
        <v>1523.4401916191255</v>
      </c>
      <c r="Q171" s="101">
        <v>1842.0455688730251</v>
      </c>
      <c r="R171" s="101">
        <v>2006.933404930485</v>
      </c>
      <c r="S171" s="101">
        <v>1518.0484129570948</v>
      </c>
      <c r="T171" s="101">
        <v>1623.5437305195908</v>
      </c>
      <c r="U171" s="101">
        <v>1537.47360005364</v>
      </c>
      <c r="V171" s="101">
        <v>1826.5438874818235</v>
      </c>
      <c r="W171" s="101">
        <v>1900.2300011845084</v>
      </c>
      <c r="X171" s="101">
        <v>1648.3163405601426</v>
      </c>
      <c r="Y171" s="101">
        <v>1542.0679393892642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446.76710880997649</v>
      </c>
      <c r="D175" s="122">
        <v>493.70189574212822</v>
      </c>
      <c r="E175" s="122">
        <v>523.87343600645988</v>
      </c>
      <c r="F175" s="122">
        <v>539.33968375014808</v>
      </c>
      <c r="G175" s="122">
        <v>556.60926552307046</v>
      </c>
      <c r="H175" s="122">
        <v>588.79876773859701</v>
      </c>
      <c r="I175" s="122">
        <v>531.20548634824672</v>
      </c>
      <c r="J175" s="122">
        <v>645.52105828366064</v>
      </c>
      <c r="K175" s="122">
        <v>565.84856462800258</v>
      </c>
      <c r="L175" s="122">
        <v>553.67540392241153</v>
      </c>
      <c r="M175" s="122">
        <v>547.05623946526578</v>
      </c>
      <c r="N175" s="122">
        <v>549.81901608015733</v>
      </c>
      <c r="O175" s="122">
        <v>554.54355264476112</v>
      </c>
      <c r="P175" s="122">
        <v>533.97304461447891</v>
      </c>
      <c r="Q175" s="122">
        <v>524.3710698191943</v>
      </c>
      <c r="R175" s="122">
        <v>547.51306800444729</v>
      </c>
      <c r="S175" s="122">
        <v>467.85980144175232</v>
      </c>
      <c r="T175" s="122">
        <v>461.34674469134978</v>
      </c>
      <c r="U175" s="122">
        <v>418.15658880238243</v>
      </c>
      <c r="V175" s="122">
        <v>475.97158601404527</v>
      </c>
      <c r="W175" s="122">
        <v>480.76594196542021</v>
      </c>
      <c r="X175" s="122">
        <v>457.08185350218145</v>
      </c>
      <c r="Y175" s="122">
        <v>580.18968136029002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447.74924460885291</v>
      </c>
      <c r="D176" s="98">
        <v>484.54403584601664</v>
      </c>
      <c r="E176" s="98">
        <v>507.59940346263664</v>
      </c>
      <c r="F176" s="98">
        <v>547.27799483621175</v>
      </c>
      <c r="G176" s="98">
        <v>571.9397791965248</v>
      </c>
      <c r="H176" s="98">
        <v>595.76046012907648</v>
      </c>
      <c r="I176" s="98">
        <v>547.70132723462496</v>
      </c>
      <c r="J176" s="98">
        <v>567.92684832830128</v>
      </c>
      <c r="K176" s="98">
        <v>528.94119777480296</v>
      </c>
      <c r="L176" s="98">
        <v>531.89478309932917</v>
      </c>
      <c r="M176" s="98">
        <v>553.04004742606276</v>
      </c>
      <c r="N176" s="98">
        <v>557.0023236183406</v>
      </c>
      <c r="O176" s="98">
        <v>544.23587210843527</v>
      </c>
      <c r="P176" s="98">
        <v>590.41416499870741</v>
      </c>
      <c r="Q176" s="98">
        <v>473.12543460220422</v>
      </c>
      <c r="R176" s="98">
        <v>492.75736072464497</v>
      </c>
      <c r="S176" s="98">
        <v>562.58505684600743</v>
      </c>
      <c r="T176" s="98">
        <v>478.85613781847348</v>
      </c>
      <c r="U176" s="98">
        <v>449.58130730812252</v>
      </c>
      <c r="V176" s="98">
        <v>467.3049285009152</v>
      </c>
      <c r="W176" s="98">
        <v>458.12520802497744</v>
      </c>
      <c r="X176" s="98">
        <v>440.28200491309525</v>
      </c>
      <c r="Y176" s="98">
        <v>595.29009015272197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444.80283721222361</v>
      </c>
      <c r="D177" s="33">
        <v>502.85975563823962</v>
      </c>
      <c r="E177" s="33">
        <v>550.9968235794986</v>
      </c>
      <c r="F177" s="33">
        <v>523.46306157802087</v>
      </c>
      <c r="G177" s="33">
        <v>525.94823817616202</v>
      </c>
      <c r="H177" s="33">
        <v>579.35075663723205</v>
      </c>
      <c r="I177" s="33">
        <v>522.56480778871537</v>
      </c>
      <c r="J177" s="33">
        <v>673.23327612486048</v>
      </c>
      <c r="K177" s="33">
        <v>602.75593148120208</v>
      </c>
      <c r="L177" s="33">
        <v>717.03006009552792</v>
      </c>
      <c r="M177" s="33">
        <v>538.46410495745465</v>
      </c>
      <c r="N177" s="33">
        <v>537.8994618135016</v>
      </c>
      <c r="O177" s="33">
        <v>567.73738373125798</v>
      </c>
      <c r="P177" s="33">
        <v>484.17205604015953</v>
      </c>
      <c r="Q177" s="33">
        <v>549.99388742768929</v>
      </c>
      <c r="R177" s="33">
        <v>587.0588565954157</v>
      </c>
      <c r="S177" s="33">
        <v>402.28077846957581</v>
      </c>
      <c r="T177" s="33">
        <v>427.62495052059307</v>
      </c>
      <c r="U177" s="33">
        <v>395.87360658922114</v>
      </c>
      <c r="V177" s="33">
        <v>495.66853490752237</v>
      </c>
      <c r="W177" s="33">
        <v>512.84031504771394</v>
      </c>
      <c r="X177" s="33">
        <v>490.68155068035372</v>
      </c>
      <c r="Y177" s="33">
        <v>511.55145957650836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6820.3677297624099</v>
      </c>
      <c r="D3" s="117">
        <f t="shared" si="0"/>
        <v>4542.959917667461</v>
      </c>
      <c r="E3" s="117">
        <f t="shared" si="0"/>
        <v>4532.0096492517432</v>
      </c>
      <c r="F3" s="117">
        <f t="shared" si="0"/>
        <v>4666.1233148189631</v>
      </c>
      <c r="G3" s="117">
        <f t="shared" si="0"/>
        <v>5392.1904458290282</v>
      </c>
      <c r="H3" s="117">
        <f t="shared" si="0"/>
        <v>4670.5204605461886</v>
      </c>
      <c r="I3" s="117">
        <f t="shared" si="0"/>
        <v>4894.3365172863951</v>
      </c>
      <c r="J3" s="117">
        <f t="shared" si="0"/>
        <v>4829.5331243626797</v>
      </c>
      <c r="K3" s="117">
        <f t="shared" si="0"/>
        <v>5109.4613507207978</v>
      </c>
      <c r="L3" s="117">
        <f t="shared" si="0"/>
        <v>6398.127069225553</v>
      </c>
      <c r="M3" s="117">
        <f t="shared" si="0"/>
        <v>5706.2224776759258</v>
      </c>
      <c r="N3" s="117">
        <f t="shared" si="0"/>
        <v>3534.948249741451</v>
      </c>
      <c r="O3" s="117">
        <f t="shared" si="0"/>
        <v>0</v>
      </c>
      <c r="P3" s="117">
        <f t="shared" si="0"/>
        <v>0</v>
      </c>
      <c r="Q3" s="117">
        <f t="shared" si="0"/>
        <v>3443.7269749808756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1216.8928025332207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6165.0129000746629</v>
      </c>
      <c r="D4" s="122">
        <f t="shared" si="3"/>
        <v>4076.3809896537082</v>
      </c>
      <c r="E4" s="122">
        <f t="shared" si="3"/>
        <v>4078.5322319496599</v>
      </c>
      <c r="F4" s="122">
        <f t="shared" si="3"/>
        <v>4172.8748985787397</v>
      </c>
      <c r="G4" s="122">
        <f t="shared" si="3"/>
        <v>5010.1996783486857</v>
      </c>
      <c r="H4" s="122">
        <f t="shared" si="3"/>
        <v>4353.9027818263239</v>
      </c>
      <c r="I4" s="122">
        <f t="shared" si="3"/>
        <v>4364.3110045691483</v>
      </c>
      <c r="J4" s="122">
        <f t="shared" si="3"/>
        <v>4241.4923720984389</v>
      </c>
      <c r="K4" s="122">
        <f t="shared" si="3"/>
        <v>4251.2988475723041</v>
      </c>
      <c r="L4" s="122">
        <f t="shared" si="3"/>
        <v>5605.6551530054094</v>
      </c>
      <c r="M4" s="122">
        <f t="shared" si="3"/>
        <v>5299.1305078361374</v>
      </c>
      <c r="N4" s="122">
        <f t="shared" si="3"/>
        <v>3230.0579508815913</v>
      </c>
      <c r="O4" s="122">
        <f t="shared" si="3"/>
        <v>0</v>
      </c>
      <c r="P4" s="122">
        <f t="shared" si="3"/>
        <v>0</v>
      </c>
      <c r="Q4" s="122">
        <f t="shared" si="3"/>
        <v>3232.4672743096867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923.12023987773864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6165.0129000746629</v>
      </c>
      <c r="D5" s="98">
        <v>4076.3809896537082</v>
      </c>
      <c r="E5" s="98">
        <v>4078.5322319496599</v>
      </c>
      <c r="F5" s="98">
        <v>4172.8748985787397</v>
      </c>
      <c r="G5" s="98">
        <v>5010.1996783486857</v>
      </c>
      <c r="H5" s="98">
        <v>4353.9027818263239</v>
      </c>
      <c r="I5" s="98">
        <v>4364.3110045691483</v>
      </c>
      <c r="J5" s="98">
        <v>4241.4923720984389</v>
      </c>
      <c r="K5" s="98">
        <v>4251.2988475723041</v>
      </c>
      <c r="L5" s="98">
        <v>5605.6551530054094</v>
      </c>
      <c r="M5" s="98">
        <v>5299.1305078361374</v>
      </c>
      <c r="N5" s="98">
        <v>3230.0579508815913</v>
      </c>
      <c r="O5" s="98">
        <v>0</v>
      </c>
      <c r="P5" s="98">
        <v>0</v>
      </c>
      <c r="Q5" s="98">
        <v>3232.4672743096867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923.12023987773864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545.50897053043093</v>
      </c>
      <c r="D9" s="122">
        <v>360.85599300475462</v>
      </c>
      <c r="E9" s="122">
        <v>329.21181521813526</v>
      </c>
      <c r="F9" s="122">
        <v>345.11523409698032</v>
      </c>
      <c r="G9" s="122">
        <v>235.83105788843147</v>
      </c>
      <c r="H9" s="122">
        <v>186.75310045902572</v>
      </c>
      <c r="I9" s="122">
        <v>459.64162679693868</v>
      </c>
      <c r="J9" s="122">
        <v>529.7695953010824</v>
      </c>
      <c r="K9" s="122">
        <v>750.47953732826409</v>
      </c>
      <c r="L9" s="122">
        <v>610.3876247760287</v>
      </c>
      <c r="M9" s="122">
        <v>281.8643121070823</v>
      </c>
      <c r="N9" s="122">
        <v>170.49559008311061</v>
      </c>
      <c r="O9" s="122">
        <v>0</v>
      </c>
      <c r="P9" s="122">
        <v>0</v>
      </c>
      <c r="Q9" s="122">
        <v>149.77549221314032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111.24089019428682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1097.9353826339557</v>
      </c>
      <c r="D10" s="98">
        <v>733.54744531974279</v>
      </c>
      <c r="E10" s="98">
        <v>703.03769336274217</v>
      </c>
      <c r="F10" s="98">
        <v>738.32969105434711</v>
      </c>
      <c r="G10" s="98">
        <v>885.45691823334801</v>
      </c>
      <c r="H10" s="98">
        <v>791.23678965094302</v>
      </c>
      <c r="I10" s="98">
        <v>829.02502403462779</v>
      </c>
      <c r="J10" s="98">
        <v>846.65570056848037</v>
      </c>
      <c r="K10" s="98">
        <v>817.4367335756051</v>
      </c>
      <c r="L10" s="98">
        <v>1149.259363315371</v>
      </c>
      <c r="M10" s="98">
        <v>918.82549132040856</v>
      </c>
      <c r="N10" s="98">
        <v>743.32587351292921</v>
      </c>
      <c r="O10" s="98">
        <v>0</v>
      </c>
      <c r="P10" s="98">
        <v>0</v>
      </c>
      <c r="Q10" s="98">
        <v>864.39770125281734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647.83245245682633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510.80064844696022</v>
      </c>
      <c r="D11" s="98">
        <v>511.56982527418018</v>
      </c>
      <c r="E11" s="98">
        <v>539.94106566009725</v>
      </c>
      <c r="F11" s="98">
        <v>536.32178190394188</v>
      </c>
      <c r="G11" s="98">
        <v>578.67313320377843</v>
      </c>
      <c r="H11" s="98">
        <v>612.7385080528561</v>
      </c>
      <c r="I11" s="98">
        <v>575.9324539619123</v>
      </c>
      <c r="J11" s="98">
        <v>629.09471750787509</v>
      </c>
      <c r="K11" s="98">
        <v>611.02196194026737</v>
      </c>
      <c r="L11" s="98">
        <v>484.42319845933929</v>
      </c>
      <c r="M11" s="98">
        <v>591.07705486126747</v>
      </c>
      <c r="N11" s="98">
        <v>581.30024559915864</v>
      </c>
      <c r="O11" s="98">
        <v>0</v>
      </c>
      <c r="P11" s="98">
        <v>0</v>
      </c>
      <c r="Q11" s="98">
        <v>441.31007603721633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453.6466710331394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109.84585915731599</v>
      </c>
      <c r="D19" s="122">
        <v>105.72293500899815</v>
      </c>
      <c r="E19" s="122">
        <v>124.26560208394753</v>
      </c>
      <c r="F19" s="122">
        <v>148.13318214324306</v>
      </c>
      <c r="G19" s="122">
        <v>146.15970959191122</v>
      </c>
      <c r="H19" s="122">
        <v>129.8645782608389</v>
      </c>
      <c r="I19" s="122">
        <v>70.383885920308202</v>
      </c>
      <c r="J19" s="122">
        <v>58.271156963158383</v>
      </c>
      <c r="K19" s="122">
        <v>107.68296582022913</v>
      </c>
      <c r="L19" s="122">
        <v>182.08429144411468</v>
      </c>
      <c r="M19" s="122">
        <v>125.22765773270551</v>
      </c>
      <c r="N19" s="122">
        <v>134.39470877674921</v>
      </c>
      <c r="O19" s="122">
        <v>0</v>
      </c>
      <c r="P19" s="122">
        <v>0</v>
      </c>
      <c r="Q19" s="122">
        <v>61.48420845804867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182.53167246119528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323.06766902016818</v>
      </c>
      <c r="K20" s="98">
        <v>334.78236750853665</v>
      </c>
      <c r="L20" s="98">
        <v>555.9288917006113</v>
      </c>
      <c r="M20" s="98">
        <v>495.49272225926416</v>
      </c>
      <c r="N20" s="98">
        <v>324.21294551320079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172.81482300545889</v>
      </c>
      <c r="D21" s="98">
        <v>186.89086575784188</v>
      </c>
      <c r="E21" s="98">
        <v>195.65222455770461</v>
      </c>
      <c r="F21" s="98">
        <v>210.80491304999973</v>
      </c>
      <c r="G21" s="98">
        <v>220.15688474095415</v>
      </c>
      <c r="H21" s="98">
        <v>229.17278516618632</v>
      </c>
      <c r="I21" s="98">
        <v>210.54490012368055</v>
      </c>
      <c r="J21" s="98">
        <v>218.17402621595383</v>
      </c>
      <c r="K21" s="98">
        <v>203.06163687210761</v>
      </c>
      <c r="L21" s="98">
        <v>204.05920274440564</v>
      </c>
      <c r="M21" s="98">
        <v>212.06397677851021</v>
      </c>
      <c r="N21" s="98">
        <v>213.5228368670478</v>
      </c>
      <c r="O21" s="98">
        <v>0</v>
      </c>
      <c r="P21" s="98">
        <v>0</v>
      </c>
      <c r="Q21" s="98">
        <v>180.90545950156627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219.8676963737125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3455.8434841875051</v>
      </c>
      <c r="D24" s="117">
        <f t="shared" si="7"/>
        <v>3177.1437364474605</v>
      </c>
      <c r="E24" s="117">
        <f t="shared" si="7"/>
        <v>3431.3391442236293</v>
      </c>
      <c r="F24" s="117">
        <f t="shared" si="7"/>
        <v>3448.5747302056625</v>
      </c>
      <c r="G24" s="117">
        <f t="shared" si="7"/>
        <v>3799.8209880954009</v>
      </c>
      <c r="H24" s="117">
        <f t="shared" si="7"/>
        <v>3888.501119879465</v>
      </c>
      <c r="I24" s="117">
        <f t="shared" si="7"/>
        <v>3341.5471150770991</v>
      </c>
      <c r="J24" s="117">
        <f t="shared" si="7"/>
        <v>3483.1688961713276</v>
      </c>
      <c r="K24" s="117">
        <f t="shared" si="7"/>
        <v>0</v>
      </c>
      <c r="L24" s="117">
        <f t="shared" si="7"/>
        <v>3070.1219425320887</v>
      </c>
      <c r="M24" s="117">
        <f t="shared" si="7"/>
        <v>2998.4980712812162</v>
      </c>
      <c r="N24" s="117">
        <f t="shared" si="7"/>
        <v>2911.2249238514219</v>
      </c>
      <c r="O24" s="117">
        <f t="shared" si="7"/>
        <v>2765.2425292898774</v>
      </c>
      <c r="P24" s="117">
        <f t="shared" si="7"/>
        <v>2806.1176378367863</v>
      </c>
      <c r="Q24" s="117">
        <f t="shared" si="7"/>
        <v>2032.298858537222</v>
      </c>
      <c r="R24" s="117">
        <f t="shared" ref="R24:V24" si="8">R25+R28+R30+R39</f>
        <v>2010.9734089778212</v>
      </c>
      <c r="S24" s="117">
        <f t="shared" si="8"/>
        <v>2117.5180945654811</v>
      </c>
      <c r="T24" s="117">
        <f t="shared" si="8"/>
        <v>1970.1072577534169</v>
      </c>
      <c r="U24" s="117">
        <f t="shared" si="8"/>
        <v>1711.70857400663</v>
      </c>
      <c r="V24" s="117">
        <f t="shared" si="8"/>
        <v>1714.5758743310137</v>
      </c>
      <c r="W24" s="117">
        <f t="shared" ref="W24:Y24" si="9">W25+W28+W30+W39</f>
        <v>1391.922822838339</v>
      </c>
      <c r="X24" s="117">
        <f t="shared" si="9"/>
        <v>1064.1007698846147</v>
      </c>
      <c r="Y24" s="117">
        <f t="shared" si="9"/>
        <v>1073.6145509199496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3309.5241711755712</v>
      </c>
      <c r="D25" s="122">
        <f t="shared" si="10"/>
        <v>3062.2534551175854</v>
      </c>
      <c r="E25" s="122">
        <f t="shared" si="10"/>
        <v>3285.6026015806087</v>
      </c>
      <c r="F25" s="122">
        <f t="shared" si="10"/>
        <v>3280.4112484197872</v>
      </c>
      <c r="G25" s="122">
        <f t="shared" si="10"/>
        <v>3630.3566675542247</v>
      </c>
      <c r="H25" s="122">
        <f t="shared" si="10"/>
        <v>3741.4083057075864</v>
      </c>
      <c r="I25" s="122">
        <f t="shared" si="10"/>
        <v>3271.365481702539</v>
      </c>
      <c r="J25" s="122">
        <f t="shared" si="10"/>
        <v>3417.7166883065415</v>
      </c>
      <c r="K25" s="122">
        <f t="shared" si="10"/>
        <v>0</v>
      </c>
      <c r="L25" s="122">
        <f t="shared" si="10"/>
        <v>2862.4291782176579</v>
      </c>
      <c r="M25" s="122">
        <f t="shared" si="10"/>
        <v>2873.4347003605562</v>
      </c>
      <c r="N25" s="122">
        <f t="shared" si="10"/>
        <v>2756.340884081405</v>
      </c>
      <c r="O25" s="122">
        <f t="shared" si="10"/>
        <v>2626.5344719230261</v>
      </c>
      <c r="P25" s="122">
        <f t="shared" si="10"/>
        <v>2687.2363371390188</v>
      </c>
      <c r="Q25" s="122">
        <f t="shared" si="10"/>
        <v>1969.9176656056475</v>
      </c>
      <c r="R25" s="122">
        <f t="shared" ref="R25:V25" si="11">SUM(R26:R27)</f>
        <v>1930.6300363471466</v>
      </c>
      <c r="S25" s="122">
        <f t="shared" si="11"/>
        <v>2040.2339749197529</v>
      </c>
      <c r="T25" s="122">
        <f t="shared" si="11"/>
        <v>1800.9542106156809</v>
      </c>
      <c r="U25" s="122">
        <f t="shared" si="11"/>
        <v>1624.9957659909662</v>
      </c>
      <c r="V25" s="122">
        <f t="shared" si="11"/>
        <v>1581.7557670446399</v>
      </c>
      <c r="W25" s="122">
        <f t="shared" ref="W25:Y25" si="12">SUM(W26:W27)</f>
        <v>1276.9614295818424</v>
      </c>
      <c r="X25" s="122">
        <f t="shared" si="12"/>
        <v>934.91241216797948</v>
      </c>
      <c r="Y25" s="122">
        <f t="shared" si="12"/>
        <v>859.70383835639359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3309.5241711755712</v>
      </c>
      <c r="D26" s="98">
        <v>3062.2534551175854</v>
      </c>
      <c r="E26" s="98">
        <v>3285.6026015806087</v>
      </c>
      <c r="F26" s="98">
        <v>3280.4112484197872</v>
      </c>
      <c r="G26" s="98">
        <v>3630.3566675542247</v>
      </c>
      <c r="H26" s="98">
        <v>3741.4083057075864</v>
      </c>
      <c r="I26" s="98">
        <v>3271.365481702539</v>
      </c>
      <c r="J26" s="98">
        <v>3417.7166883065415</v>
      </c>
      <c r="K26" s="98">
        <v>0</v>
      </c>
      <c r="L26" s="98">
        <v>2862.4291782176579</v>
      </c>
      <c r="M26" s="98">
        <v>2873.4347003605562</v>
      </c>
      <c r="N26" s="98">
        <v>2756.340884081405</v>
      </c>
      <c r="O26" s="98">
        <v>2626.5344719230261</v>
      </c>
      <c r="P26" s="98">
        <v>2687.2363371390188</v>
      </c>
      <c r="Q26" s="98">
        <v>1969.9176656056475</v>
      </c>
      <c r="R26" s="98">
        <v>1930.6300363471466</v>
      </c>
      <c r="S26" s="98">
        <v>2040.2339749197529</v>
      </c>
      <c r="T26" s="98">
        <v>1800.9542106156809</v>
      </c>
      <c r="U26" s="98">
        <v>1624.9957659909662</v>
      </c>
      <c r="V26" s="98">
        <v>1581.7557670446399</v>
      </c>
      <c r="W26" s="98">
        <v>1276.9614295818424</v>
      </c>
      <c r="X26" s="98">
        <v>934.91241216797948</v>
      </c>
      <c r="Y26" s="98">
        <v>859.70383835639359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38.310048633522015</v>
      </c>
      <c r="D30" s="122">
        <v>10.231396505483604</v>
      </c>
      <c r="E30" s="122">
        <v>23.997380696004328</v>
      </c>
      <c r="F30" s="122">
        <v>21.890684975671096</v>
      </c>
      <c r="G30" s="122">
        <v>22.693064047206992</v>
      </c>
      <c r="H30" s="122">
        <v>15.318462701321408</v>
      </c>
      <c r="I30" s="122">
        <v>0</v>
      </c>
      <c r="J30" s="122">
        <v>0</v>
      </c>
      <c r="K30" s="122">
        <v>0</v>
      </c>
      <c r="L30" s="122">
        <v>23.067771355206634</v>
      </c>
      <c r="M30" s="122">
        <v>0</v>
      </c>
      <c r="N30" s="122">
        <v>21.935858324496554</v>
      </c>
      <c r="O30" s="122">
        <v>21.895637742096326</v>
      </c>
      <c r="P30" s="122">
        <v>14.487794202221348</v>
      </c>
      <c r="Q30" s="122">
        <v>0</v>
      </c>
      <c r="R30" s="122">
        <v>0</v>
      </c>
      <c r="S30" s="122">
        <v>0</v>
      </c>
      <c r="T30" s="122">
        <v>43.490403493816466</v>
      </c>
      <c r="U30" s="122">
        <v>16.972450657800586</v>
      </c>
      <c r="V30" s="122">
        <v>14.517914214233828</v>
      </c>
      <c r="W30" s="122">
        <v>16.568884389016446</v>
      </c>
      <c r="X30" s="122">
        <v>18.086979285653701</v>
      </c>
      <c r="Y30" s="122">
        <v>32.84319790285172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510.80064844696022</v>
      </c>
      <c r="D31" s="98">
        <v>511.56982527418018</v>
      </c>
      <c r="E31" s="98">
        <v>539.94106566009737</v>
      </c>
      <c r="F31" s="98">
        <v>536.32178190394188</v>
      </c>
      <c r="G31" s="98">
        <v>578.67313320377832</v>
      </c>
      <c r="H31" s="98">
        <v>612.73850805285633</v>
      </c>
      <c r="I31" s="98">
        <v>0</v>
      </c>
      <c r="J31" s="98">
        <v>0</v>
      </c>
      <c r="K31" s="98">
        <v>0</v>
      </c>
      <c r="L31" s="98">
        <v>484.42319845933929</v>
      </c>
      <c r="M31" s="98">
        <v>0</v>
      </c>
      <c r="N31" s="98">
        <v>581.30024559915864</v>
      </c>
      <c r="O31" s="98">
        <v>547.3909435524082</v>
      </c>
      <c r="P31" s="98">
        <v>565.02397388663258</v>
      </c>
      <c r="Q31" s="98">
        <v>0</v>
      </c>
      <c r="R31" s="98">
        <v>0</v>
      </c>
      <c r="S31" s="98">
        <v>0</v>
      </c>
      <c r="T31" s="98">
        <v>434.90403493816467</v>
      </c>
      <c r="U31" s="98">
        <v>407.33881578721406</v>
      </c>
      <c r="V31" s="98">
        <v>435.53742642701485</v>
      </c>
      <c r="W31" s="98">
        <v>408.69914826240569</v>
      </c>
      <c r="X31" s="98">
        <v>365.35698157020477</v>
      </c>
      <c r="Y31" s="98">
        <v>453.6466710331394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108.00926437841181</v>
      </c>
      <c r="D39" s="122">
        <v>104.65888482439146</v>
      </c>
      <c r="E39" s="122">
        <v>121.7391619470162</v>
      </c>
      <c r="F39" s="122">
        <v>146.27279681020391</v>
      </c>
      <c r="G39" s="122">
        <v>146.77125649396939</v>
      </c>
      <c r="H39" s="122">
        <v>131.77435147055709</v>
      </c>
      <c r="I39" s="122">
        <v>70.181633374560192</v>
      </c>
      <c r="J39" s="122">
        <v>65.452207864786146</v>
      </c>
      <c r="K39" s="122">
        <v>0</v>
      </c>
      <c r="L39" s="122">
        <v>184.62499295922416</v>
      </c>
      <c r="M39" s="122">
        <v>125.06337092065988</v>
      </c>
      <c r="N39" s="122">
        <v>132.94818144552031</v>
      </c>
      <c r="O39" s="122">
        <v>116.81241962475488</v>
      </c>
      <c r="P39" s="122">
        <v>104.39350649554611</v>
      </c>
      <c r="Q39" s="122">
        <v>62.381192931574567</v>
      </c>
      <c r="R39" s="122">
        <v>80.34337263067458</v>
      </c>
      <c r="S39" s="122">
        <v>77.284119645728381</v>
      </c>
      <c r="T39" s="122">
        <v>125.6626436439193</v>
      </c>
      <c r="U39" s="122">
        <v>69.740357357863033</v>
      </c>
      <c r="V39" s="122">
        <v>118.30219307213987</v>
      </c>
      <c r="W39" s="122">
        <v>98.392508867480274</v>
      </c>
      <c r="X39" s="122">
        <v>111.1013784309815</v>
      </c>
      <c r="Y39" s="122">
        <v>181.0675146607044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172.81482300545889</v>
      </c>
      <c r="D40" s="98">
        <v>186.89086575784191</v>
      </c>
      <c r="E40" s="98">
        <v>195.65222455770461</v>
      </c>
      <c r="F40" s="98">
        <v>210.80491304999975</v>
      </c>
      <c r="G40" s="98">
        <v>220.1568847409541</v>
      </c>
      <c r="H40" s="98">
        <v>229.17278516618626</v>
      </c>
      <c r="I40" s="98">
        <v>210.54490012368058</v>
      </c>
      <c r="J40" s="98">
        <v>218.17402621595383</v>
      </c>
      <c r="K40" s="98">
        <v>0</v>
      </c>
      <c r="L40" s="98">
        <v>204.05920274440564</v>
      </c>
      <c r="M40" s="98">
        <v>212.06397677851024</v>
      </c>
      <c r="N40" s="98">
        <v>213.52283686704777</v>
      </c>
      <c r="O40" s="98">
        <v>208.59360647277657</v>
      </c>
      <c r="P40" s="98">
        <v>226.18593074034987</v>
      </c>
      <c r="Q40" s="98">
        <v>180.90545950156624</v>
      </c>
      <c r="R40" s="98">
        <v>187.46786947157401</v>
      </c>
      <c r="S40" s="98">
        <v>212.53132902575305</v>
      </c>
      <c r="T40" s="98">
        <v>179.51806234845614</v>
      </c>
      <c r="U40" s="98">
        <v>167.3768576588713</v>
      </c>
      <c r="V40" s="98">
        <v>173.12516059337543</v>
      </c>
      <c r="W40" s="98">
        <v>169.32664316729165</v>
      </c>
      <c r="X40" s="98">
        <v>162.62665538448016</v>
      </c>
      <c r="Y40" s="98">
        <v>219.8676963737125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5031.5511368587859</v>
      </c>
      <c r="D43" s="117">
        <f t="shared" si="14"/>
        <v>5267.6714275540162</v>
      </c>
      <c r="E43" s="117">
        <f t="shared" si="14"/>
        <v>4691.5202094954748</v>
      </c>
      <c r="F43" s="117">
        <f t="shared" si="14"/>
        <v>4543.5627812807134</v>
      </c>
      <c r="G43" s="117">
        <f t="shared" si="14"/>
        <v>5302.1857778834265</v>
      </c>
      <c r="H43" s="117">
        <f t="shared" si="14"/>
        <v>5299.7174707010563</v>
      </c>
      <c r="I43" s="117">
        <f t="shared" si="14"/>
        <v>4225.2409848496782</v>
      </c>
      <c r="J43" s="117">
        <f t="shared" si="14"/>
        <v>2996.1176427799196</v>
      </c>
      <c r="K43" s="117">
        <f t="shared" si="14"/>
        <v>5831.0027331065285</v>
      </c>
      <c r="L43" s="117">
        <f t="shared" si="14"/>
        <v>5464.8445839668902</v>
      </c>
      <c r="M43" s="117">
        <f t="shared" si="14"/>
        <v>4714.8584962643472</v>
      </c>
      <c r="N43" s="117">
        <f t="shared" si="14"/>
        <v>4393.7610007348385</v>
      </c>
      <c r="O43" s="117">
        <f t="shared" si="14"/>
        <v>3976.6192632106017</v>
      </c>
      <c r="P43" s="117">
        <f t="shared" si="14"/>
        <v>3489.4257373192841</v>
      </c>
      <c r="Q43" s="117">
        <f t="shared" si="14"/>
        <v>3023.8688543662038</v>
      </c>
      <c r="R43" s="117">
        <f t="shared" ref="R43:V43" si="15">R44+R47+R49+R58</f>
        <v>2965.8721350204873</v>
      </c>
      <c r="S43" s="117">
        <f t="shared" si="15"/>
        <v>3041.1647647603618</v>
      </c>
      <c r="T43" s="117">
        <f t="shared" si="15"/>
        <v>3067.1825924545774</v>
      </c>
      <c r="U43" s="117">
        <f t="shared" si="15"/>
        <v>2702.221921285588</v>
      </c>
      <c r="V43" s="117">
        <f t="shared" si="15"/>
        <v>2714.3098631704247</v>
      </c>
      <c r="W43" s="117">
        <f t="shared" ref="W43:Y43" si="16">W44+W47+W49+W58</f>
        <v>2297.5350603352422</v>
      </c>
      <c r="X43" s="117">
        <f t="shared" si="16"/>
        <v>1944.9063826548074</v>
      </c>
      <c r="Y43" s="117">
        <f t="shared" si="16"/>
        <v>1575.1313225506033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4261.959654398629</v>
      </c>
      <c r="D44" s="122">
        <f t="shared" si="17"/>
        <v>4490.5905406045922</v>
      </c>
      <c r="E44" s="122">
        <f t="shared" si="17"/>
        <v>3991.9066436575799</v>
      </c>
      <c r="F44" s="122">
        <f t="shared" si="17"/>
        <v>3838.3596522995349</v>
      </c>
      <c r="G44" s="122">
        <f t="shared" si="17"/>
        <v>4468.4072561724179</v>
      </c>
      <c r="H44" s="122">
        <f t="shared" si="17"/>
        <v>4456.9800471519366</v>
      </c>
      <c r="I44" s="122">
        <f t="shared" si="17"/>
        <v>3561.7096036783082</v>
      </c>
      <c r="J44" s="122">
        <f t="shared" si="17"/>
        <v>2532.6541018153507</v>
      </c>
      <c r="K44" s="122">
        <f t="shared" si="17"/>
        <v>4858.1947212510031</v>
      </c>
      <c r="L44" s="122">
        <f t="shared" si="17"/>
        <v>4390.0762775838457</v>
      </c>
      <c r="M44" s="122">
        <f t="shared" si="17"/>
        <v>3804.637247620351</v>
      </c>
      <c r="N44" s="122">
        <f t="shared" si="17"/>
        <v>3515.5094125901664</v>
      </c>
      <c r="O44" s="122">
        <f t="shared" si="17"/>
        <v>3155.7643917809419</v>
      </c>
      <c r="P44" s="122">
        <f t="shared" si="17"/>
        <v>2828.6913085762803</v>
      </c>
      <c r="Q44" s="122">
        <f t="shared" si="17"/>
        <v>2425.0858940862822</v>
      </c>
      <c r="R44" s="122">
        <f t="shared" ref="R44:V44" si="18">SUM(R45:R46)</f>
        <v>2371.4973762033251</v>
      </c>
      <c r="S44" s="122">
        <f t="shared" si="18"/>
        <v>2410.8090274715469</v>
      </c>
      <c r="T44" s="122">
        <f t="shared" si="18"/>
        <v>2397.3381383975902</v>
      </c>
      <c r="U44" s="122">
        <f t="shared" si="18"/>
        <v>2212.4850931840169</v>
      </c>
      <c r="V44" s="122">
        <f t="shared" si="18"/>
        <v>2021.9307055889894</v>
      </c>
      <c r="W44" s="122">
        <f t="shared" ref="W44:Y44" si="19">SUM(W45:W46)</f>
        <v>1645.2077876367448</v>
      </c>
      <c r="X44" s="122">
        <f t="shared" si="19"/>
        <v>1306.1627900748217</v>
      </c>
      <c r="Y44" s="122">
        <f t="shared" si="19"/>
        <v>897.89587792491977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4261.959654398629</v>
      </c>
      <c r="D45" s="98">
        <v>4490.5905406045922</v>
      </c>
      <c r="E45" s="98">
        <v>3991.9066436575799</v>
      </c>
      <c r="F45" s="98">
        <v>3838.3596522995349</v>
      </c>
      <c r="G45" s="98">
        <v>4468.4072561724179</v>
      </c>
      <c r="H45" s="98">
        <v>4456.9800471519366</v>
      </c>
      <c r="I45" s="98">
        <v>3561.7096036783082</v>
      </c>
      <c r="J45" s="98">
        <v>2532.6541018153507</v>
      </c>
      <c r="K45" s="98">
        <v>4858.1947212510031</v>
      </c>
      <c r="L45" s="98">
        <v>4390.0762775838457</v>
      </c>
      <c r="M45" s="98">
        <v>3804.637247620351</v>
      </c>
      <c r="N45" s="98">
        <v>3515.5094125901664</v>
      </c>
      <c r="O45" s="98">
        <v>3155.7643917809419</v>
      </c>
      <c r="P45" s="98">
        <v>2828.6913085762803</v>
      </c>
      <c r="Q45" s="98">
        <v>2425.0858940862822</v>
      </c>
      <c r="R45" s="98">
        <v>2371.4973762033251</v>
      </c>
      <c r="S45" s="98">
        <v>2410.8090274715469</v>
      </c>
      <c r="T45" s="98">
        <v>2397.3381383975902</v>
      </c>
      <c r="U45" s="98">
        <v>2212.4850931840169</v>
      </c>
      <c r="V45" s="98">
        <v>2021.9307055889894</v>
      </c>
      <c r="W45" s="98">
        <v>1645.2077876367448</v>
      </c>
      <c r="X45" s="98">
        <v>1306.1627900748217</v>
      </c>
      <c r="Y45" s="98">
        <v>897.89587792491977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660.14209455670004</v>
      </c>
      <c r="D49" s="122">
        <v>670.28610651637155</v>
      </c>
      <c r="E49" s="122">
        <v>576.04373980144987</v>
      </c>
      <c r="F49" s="122">
        <v>558.03743496514141</v>
      </c>
      <c r="G49" s="122">
        <v>687.29618501328719</v>
      </c>
      <c r="H49" s="122">
        <v>713.49900043900811</v>
      </c>
      <c r="I49" s="122">
        <v>593.20230739056103</v>
      </c>
      <c r="J49" s="122">
        <v>405.67260813944404</v>
      </c>
      <c r="K49" s="122">
        <v>865.52805966525796</v>
      </c>
      <c r="L49" s="122">
        <v>893.64864488675187</v>
      </c>
      <c r="M49" s="122">
        <v>786.21151827870767</v>
      </c>
      <c r="N49" s="122">
        <v>745.43834033263192</v>
      </c>
      <c r="O49" s="122">
        <v>702.89159052781383</v>
      </c>
      <c r="P49" s="122">
        <v>554.72111931092979</v>
      </c>
      <c r="Q49" s="122">
        <v>536.77337406405309</v>
      </c>
      <c r="R49" s="122">
        <v>515.69971851433763</v>
      </c>
      <c r="S49" s="122">
        <v>543.75973593955587</v>
      </c>
      <c r="T49" s="122">
        <v>550.80917973991052</v>
      </c>
      <c r="U49" s="122">
        <v>421.05773705132776</v>
      </c>
      <c r="V49" s="122">
        <v>573.03548178777703</v>
      </c>
      <c r="W49" s="122">
        <v>553.03505065073841</v>
      </c>
      <c r="X49" s="122">
        <v>527.51600653320486</v>
      </c>
      <c r="Y49" s="122">
        <v>495.8161148458197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701.03585262658407</v>
      </c>
      <c r="D50" s="98">
        <v>740.84253878125276</v>
      </c>
      <c r="E50" s="98">
        <v>631.43256093620471</v>
      </c>
      <c r="F50" s="98">
        <v>591.5196810630498</v>
      </c>
      <c r="G50" s="98">
        <v>721.37698757592955</v>
      </c>
      <c r="H50" s="98">
        <v>753.00067520379753</v>
      </c>
      <c r="I50" s="98">
        <v>615.17276321984104</v>
      </c>
      <c r="J50" s="98">
        <v>516.02558964260038</v>
      </c>
      <c r="K50" s="98">
        <v>865.52805966525796</v>
      </c>
      <c r="L50" s="98">
        <v>924.67811172309746</v>
      </c>
      <c r="M50" s="98">
        <v>800.05327036107929</v>
      </c>
      <c r="N50" s="98">
        <v>745.43834033263192</v>
      </c>
      <c r="O50" s="98">
        <v>710.23888938350524</v>
      </c>
      <c r="P50" s="98">
        <v>627.20736357660485</v>
      </c>
      <c r="Q50" s="98">
        <v>600.71686889791295</v>
      </c>
      <c r="R50" s="98">
        <v>612.01717566876653</v>
      </c>
      <c r="S50" s="98">
        <v>563.43741034026345</v>
      </c>
      <c r="T50" s="98">
        <v>572.70469992832932</v>
      </c>
      <c r="U50" s="98">
        <v>558.37566571131026</v>
      </c>
      <c r="V50" s="98">
        <v>592.311904722534</v>
      </c>
      <c r="W50" s="98">
        <v>553.03505065073841</v>
      </c>
      <c r="X50" s="98">
        <v>527.51600653320486</v>
      </c>
      <c r="Y50" s="98">
        <v>501.00790662430995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109.44938790345729</v>
      </c>
      <c r="D58" s="122">
        <v>106.79478043305251</v>
      </c>
      <c r="E58" s="122">
        <v>123.56982603644498</v>
      </c>
      <c r="F58" s="122">
        <v>147.16569401603755</v>
      </c>
      <c r="G58" s="122">
        <v>146.48233669772142</v>
      </c>
      <c r="H58" s="122">
        <v>129.2384231101116</v>
      </c>
      <c r="I58" s="122">
        <v>70.329073780809239</v>
      </c>
      <c r="J58" s="122">
        <v>57.790932825125068</v>
      </c>
      <c r="K58" s="122">
        <v>107.27995219026685</v>
      </c>
      <c r="L58" s="122">
        <v>181.11966149629293</v>
      </c>
      <c r="M58" s="122">
        <v>124.00973036528798</v>
      </c>
      <c r="N58" s="122">
        <v>132.81324781203926</v>
      </c>
      <c r="O58" s="122">
        <v>117.96328090184606</v>
      </c>
      <c r="P58" s="122">
        <v>106.01330943207411</v>
      </c>
      <c r="Q58" s="122">
        <v>62.009586215868907</v>
      </c>
      <c r="R58" s="122">
        <v>78.675040302824499</v>
      </c>
      <c r="S58" s="122">
        <v>86.596001349259112</v>
      </c>
      <c r="T58" s="122">
        <v>119.03527431707666</v>
      </c>
      <c r="U58" s="122">
        <v>68.6790910502434</v>
      </c>
      <c r="V58" s="122">
        <v>119.34367579365819</v>
      </c>
      <c r="W58" s="122">
        <v>99.292222047758784</v>
      </c>
      <c r="X58" s="122">
        <v>111.22758604678101</v>
      </c>
      <c r="Y58" s="122">
        <v>181.4193297798638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172.81482300545886</v>
      </c>
      <c r="D59" s="98">
        <v>186.89086575784188</v>
      </c>
      <c r="E59" s="98">
        <v>195.65222455770456</v>
      </c>
      <c r="F59" s="98">
        <v>210.80491304999973</v>
      </c>
      <c r="G59" s="98">
        <v>220.1568847409541</v>
      </c>
      <c r="H59" s="98">
        <v>229.17278516618629</v>
      </c>
      <c r="I59" s="98">
        <v>210.54490012368049</v>
      </c>
      <c r="J59" s="98">
        <v>218.17402621595383</v>
      </c>
      <c r="K59" s="98">
        <v>203.06163687210761</v>
      </c>
      <c r="L59" s="98">
        <v>204.05920274440567</v>
      </c>
      <c r="M59" s="98">
        <v>212.06397677851021</v>
      </c>
      <c r="N59" s="98">
        <v>213.52283686704777</v>
      </c>
      <c r="O59" s="98">
        <v>208.59360647277657</v>
      </c>
      <c r="P59" s="98">
        <v>226.1859307403499</v>
      </c>
      <c r="Q59" s="98">
        <v>180.90545950156627</v>
      </c>
      <c r="R59" s="98">
        <v>187.46786947157401</v>
      </c>
      <c r="S59" s="98">
        <v>212.53132902575308</v>
      </c>
      <c r="T59" s="98">
        <v>179.51806234845614</v>
      </c>
      <c r="U59" s="98">
        <v>167.37685765887133</v>
      </c>
      <c r="V59" s="98">
        <v>173.1251605933754</v>
      </c>
      <c r="W59" s="98">
        <v>169.32664316729168</v>
      </c>
      <c r="X59" s="98">
        <v>162.62665538448019</v>
      </c>
      <c r="Y59" s="98">
        <v>219.86769637371248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3540.6671699456779</v>
      </c>
      <c r="D62" s="117">
        <f t="shared" si="21"/>
        <v>3644.9748686496109</v>
      </c>
      <c r="E62" s="117">
        <f t="shared" si="21"/>
        <v>3785.6787808435115</v>
      </c>
      <c r="F62" s="117">
        <f t="shared" si="21"/>
        <v>3811.8788941023995</v>
      </c>
      <c r="G62" s="117">
        <f t="shared" si="21"/>
        <v>3790.4347948527011</v>
      </c>
      <c r="H62" s="117">
        <f t="shared" si="21"/>
        <v>3693.9179035298002</v>
      </c>
      <c r="I62" s="117">
        <f t="shared" si="21"/>
        <v>3776.5943516460065</v>
      </c>
      <c r="J62" s="117">
        <f t="shared" si="21"/>
        <v>3735.0269923540936</v>
      </c>
      <c r="K62" s="117">
        <f t="shared" si="21"/>
        <v>3309.9614051918365</v>
      </c>
      <c r="L62" s="117">
        <f t="shared" si="21"/>
        <v>3942.7823655381344</v>
      </c>
      <c r="M62" s="117">
        <f t="shared" si="21"/>
        <v>3174.0400520306603</v>
      </c>
      <c r="N62" s="117">
        <f t="shared" si="21"/>
        <v>3030.8920215830822</v>
      </c>
      <c r="O62" s="117">
        <f t="shared" si="21"/>
        <v>2830.9986844070822</v>
      </c>
      <c r="P62" s="117">
        <f t="shared" si="21"/>
        <v>2556.701700876476</v>
      </c>
      <c r="Q62" s="117">
        <f t="shared" si="21"/>
        <v>2258.6394151395016</v>
      </c>
      <c r="R62" s="117">
        <f t="shared" ref="R62:V62" si="22">R63+R66+R68+R77</f>
        <v>2263.9731405373655</v>
      </c>
      <c r="S62" s="117">
        <f t="shared" si="22"/>
        <v>2220.0024977692865</v>
      </c>
      <c r="T62" s="117">
        <f t="shared" si="22"/>
        <v>2230.760274435132</v>
      </c>
      <c r="U62" s="117">
        <f t="shared" si="22"/>
        <v>1956.470224502656</v>
      </c>
      <c r="V62" s="117">
        <f t="shared" si="22"/>
        <v>1837.9446973850243</v>
      </c>
      <c r="W62" s="117">
        <f t="shared" ref="W62:Y62" si="23">W63+W66+W68+W77</f>
        <v>1790.552733063389</v>
      </c>
      <c r="X62" s="117">
        <f t="shared" si="23"/>
        <v>1427.723817964074</v>
      </c>
      <c r="Y62" s="117">
        <f t="shared" si="23"/>
        <v>997.81562584625294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2948.3865367591789</v>
      </c>
      <c r="D63" s="122">
        <f t="shared" si="24"/>
        <v>3024.7309552791812</v>
      </c>
      <c r="E63" s="122">
        <f t="shared" si="24"/>
        <v>3158.5206887694903</v>
      </c>
      <c r="F63" s="122">
        <f t="shared" si="24"/>
        <v>3180.6012608672331</v>
      </c>
      <c r="G63" s="122">
        <f t="shared" si="24"/>
        <v>3154.9038729256572</v>
      </c>
      <c r="H63" s="122">
        <f t="shared" si="24"/>
        <v>3056.2090606093011</v>
      </c>
      <c r="I63" s="122">
        <f t="shared" si="24"/>
        <v>3115.6694407113446</v>
      </c>
      <c r="J63" s="122">
        <f t="shared" si="24"/>
        <v>3020.4854243809618</v>
      </c>
      <c r="K63" s="122">
        <f t="shared" si="24"/>
        <v>2719.4081153081197</v>
      </c>
      <c r="L63" s="122">
        <f t="shared" si="24"/>
        <v>3115.209129400997</v>
      </c>
      <c r="M63" s="122">
        <f t="shared" si="24"/>
        <v>2604.0081971222085</v>
      </c>
      <c r="N63" s="122">
        <f t="shared" si="24"/>
        <v>2473.0759791129562</v>
      </c>
      <c r="O63" s="122">
        <f t="shared" si="24"/>
        <v>2190.9780946840369</v>
      </c>
      <c r="P63" s="122">
        <f t="shared" si="24"/>
        <v>1967.3729060252288</v>
      </c>
      <c r="Q63" s="122">
        <f t="shared" si="24"/>
        <v>1693.7024977486644</v>
      </c>
      <c r="R63" s="122">
        <f t="shared" ref="R63:V63" si="25">SUM(R64:R65)</f>
        <v>1681.4725837814765</v>
      </c>
      <c r="S63" s="122">
        <f t="shared" si="25"/>
        <v>1678.2119268920028</v>
      </c>
      <c r="T63" s="122">
        <f t="shared" si="25"/>
        <v>1675.2851643168869</v>
      </c>
      <c r="U63" s="122">
        <f t="shared" si="25"/>
        <v>1461.1823669892799</v>
      </c>
      <c r="V63" s="122">
        <f t="shared" si="25"/>
        <v>1314.1396167347461</v>
      </c>
      <c r="W63" s="122">
        <f t="shared" ref="W63:Y63" si="26">SUM(W64:W65)</f>
        <v>1197.9834850393443</v>
      </c>
      <c r="X63" s="122">
        <f t="shared" si="26"/>
        <v>886.481631670056</v>
      </c>
      <c r="Y63" s="122">
        <f t="shared" si="26"/>
        <v>526.84894630522842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2948.3865367591789</v>
      </c>
      <c r="D64" s="98">
        <v>3024.7309552791812</v>
      </c>
      <c r="E64" s="98">
        <v>3158.5206887694903</v>
      </c>
      <c r="F64" s="98">
        <v>3180.6012608672331</v>
      </c>
      <c r="G64" s="98">
        <v>3154.9038729256572</v>
      </c>
      <c r="H64" s="98">
        <v>3056.2090606093011</v>
      </c>
      <c r="I64" s="98">
        <v>3115.6694407113446</v>
      </c>
      <c r="J64" s="98">
        <v>3020.4854243809618</v>
      </c>
      <c r="K64" s="98">
        <v>2719.4081153081197</v>
      </c>
      <c r="L64" s="98">
        <v>3115.209129400997</v>
      </c>
      <c r="M64" s="98">
        <v>2604.0081971222085</v>
      </c>
      <c r="N64" s="98">
        <v>2473.0759791129562</v>
      </c>
      <c r="O64" s="98">
        <v>2190.9780946840369</v>
      </c>
      <c r="P64" s="98">
        <v>1967.3729060252288</v>
      </c>
      <c r="Q64" s="98">
        <v>1693.7024977486644</v>
      </c>
      <c r="R64" s="98">
        <v>1681.4725837814765</v>
      </c>
      <c r="S64" s="98">
        <v>1678.2119268920028</v>
      </c>
      <c r="T64" s="98">
        <v>1675.2851643168869</v>
      </c>
      <c r="U64" s="98">
        <v>1461.1823669892799</v>
      </c>
      <c r="V64" s="98">
        <v>1314.1396167347461</v>
      </c>
      <c r="W64" s="98">
        <v>1197.9834850393443</v>
      </c>
      <c r="X64" s="98">
        <v>886.481631670056</v>
      </c>
      <c r="Y64" s="98">
        <v>526.84894630522842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450.72398444639435</v>
      </c>
      <c r="D68" s="122">
        <v>463.57253254588687</v>
      </c>
      <c r="E68" s="122">
        <v>460.58975079489062</v>
      </c>
      <c r="F68" s="122">
        <v>448.44829293740219</v>
      </c>
      <c r="G68" s="122">
        <v>459.35046464197018</v>
      </c>
      <c r="H68" s="122">
        <v>458.5006540749236</v>
      </c>
      <c r="I68" s="122">
        <v>481.38319743067058</v>
      </c>
      <c r="J68" s="122">
        <v>520.68709673391095</v>
      </c>
      <c r="K68" s="122">
        <v>426.42974117354521</v>
      </c>
      <c r="L68" s="122">
        <v>606.67871258410287</v>
      </c>
      <c r="M68" s="122">
        <v>390.20358518145383</v>
      </c>
      <c r="N68" s="122">
        <v>403.05348613832484</v>
      </c>
      <c r="O68" s="122">
        <v>466.9791638513006</v>
      </c>
      <c r="P68" s="122">
        <v>418.7276117364907</v>
      </c>
      <c r="Q68" s="122">
        <v>405.53331236908343</v>
      </c>
      <c r="R68" s="122">
        <v>418.46222815729743</v>
      </c>
      <c r="S68" s="122">
        <v>386.6224107519414</v>
      </c>
      <c r="T68" s="122">
        <v>399.72874783024298</v>
      </c>
      <c r="U68" s="122">
        <v>352.92258411311155</v>
      </c>
      <c r="V68" s="122">
        <v>387.18719220749017</v>
      </c>
      <c r="W68" s="122">
        <v>441.08313929786135</v>
      </c>
      <c r="X68" s="122">
        <v>401.12643193740519</v>
      </c>
      <c r="Y68" s="122">
        <v>339.10602454727928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481.29256636411515</v>
      </c>
      <c r="D69" s="98">
        <v>491.22422746967658</v>
      </c>
      <c r="E69" s="98">
        <v>488.41929545650225</v>
      </c>
      <c r="F69" s="98">
        <v>475.94171689133009</v>
      </c>
      <c r="G69" s="98">
        <v>491.2987171115924</v>
      </c>
      <c r="H69" s="98">
        <v>494.87576534832613</v>
      </c>
      <c r="I69" s="98">
        <v>513.60175788862887</v>
      </c>
      <c r="J69" s="98">
        <v>548.47471816062534</v>
      </c>
      <c r="K69" s="98">
        <v>456.99379945719954</v>
      </c>
      <c r="L69" s="98">
        <v>606.67871258410287</v>
      </c>
      <c r="M69" s="98">
        <v>508.75198381842023</v>
      </c>
      <c r="N69" s="98">
        <v>498.87374888064357</v>
      </c>
      <c r="O69" s="98">
        <v>476.37442273653539</v>
      </c>
      <c r="P69" s="98">
        <v>429.2477104115232</v>
      </c>
      <c r="Q69" s="98">
        <v>419.41674360403516</v>
      </c>
      <c r="R69" s="98">
        <v>440.47292703933346</v>
      </c>
      <c r="S69" s="98">
        <v>406.1025597518327</v>
      </c>
      <c r="T69" s="98">
        <v>422.95219666556056</v>
      </c>
      <c r="U69" s="98">
        <v>389.25285012475541</v>
      </c>
      <c r="V69" s="98">
        <v>411.0346053465131</v>
      </c>
      <c r="W69" s="98">
        <v>441.47731547239022</v>
      </c>
      <c r="X69" s="98">
        <v>401.12643193740519</v>
      </c>
      <c r="Y69" s="98">
        <v>339.10602454727928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141.55664874010458</v>
      </c>
      <c r="D77" s="122">
        <v>156.67138082454252</v>
      </c>
      <c r="E77" s="122">
        <v>166.56834127913058</v>
      </c>
      <c r="F77" s="122">
        <v>182.82934029776419</v>
      </c>
      <c r="G77" s="122">
        <v>176.18045728507391</v>
      </c>
      <c r="H77" s="122">
        <v>179.20818884557553</v>
      </c>
      <c r="I77" s="122">
        <v>179.5417135039915</v>
      </c>
      <c r="J77" s="122">
        <v>193.85447123922094</v>
      </c>
      <c r="K77" s="122">
        <v>164.12354871017155</v>
      </c>
      <c r="L77" s="122">
        <v>220.89452355303445</v>
      </c>
      <c r="M77" s="122">
        <v>179.82826972699803</v>
      </c>
      <c r="N77" s="122">
        <v>154.76255633180097</v>
      </c>
      <c r="O77" s="122">
        <v>173.04142587174476</v>
      </c>
      <c r="P77" s="122">
        <v>170.60118311475668</v>
      </c>
      <c r="Q77" s="122">
        <v>159.40360502175366</v>
      </c>
      <c r="R77" s="122">
        <v>164.03832859859139</v>
      </c>
      <c r="S77" s="122">
        <v>155.16816012534224</v>
      </c>
      <c r="T77" s="122">
        <v>155.74636228800233</v>
      </c>
      <c r="U77" s="122">
        <v>142.36527340026473</v>
      </c>
      <c r="V77" s="122">
        <v>136.61788844278797</v>
      </c>
      <c r="W77" s="122">
        <v>151.48610872618337</v>
      </c>
      <c r="X77" s="122">
        <v>140.11575435661283</v>
      </c>
      <c r="Y77" s="122">
        <v>131.86065499374519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150.18196425473462</v>
      </c>
      <c r="D78" s="98">
        <v>166.93714670518293</v>
      </c>
      <c r="E78" s="98">
        <v>177.96636368850949</v>
      </c>
      <c r="F78" s="98">
        <v>196.08635533541758</v>
      </c>
      <c r="G78" s="98">
        <v>190.30997404742772</v>
      </c>
      <c r="H78" s="98">
        <v>195.46855739661433</v>
      </c>
      <c r="I78" s="98">
        <v>192.95097564936563</v>
      </c>
      <c r="J78" s="98">
        <v>203.42450209786605</v>
      </c>
      <c r="K78" s="98">
        <v>173.10773845333557</v>
      </c>
      <c r="L78" s="98">
        <v>228.38517478463086</v>
      </c>
      <c r="M78" s="98">
        <v>189.95483895776448</v>
      </c>
      <c r="N78" s="98">
        <v>186.79712410977265</v>
      </c>
      <c r="O78" s="98">
        <v>183.49629126136219</v>
      </c>
      <c r="P78" s="98">
        <v>182.1116243851499</v>
      </c>
      <c r="Q78" s="98">
        <v>167.62381671174526</v>
      </c>
      <c r="R78" s="98">
        <v>171.39385561806139</v>
      </c>
      <c r="S78" s="98">
        <v>161.96074716229293</v>
      </c>
      <c r="T78" s="98">
        <v>163.20576697489153</v>
      </c>
      <c r="U78" s="98">
        <v>145.70433098534556</v>
      </c>
      <c r="V78" s="98">
        <v>158.42651083524305</v>
      </c>
      <c r="W78" s="98">
        <v>162.20309920968009</v>
      </c>
      <c r="X78" s="98">
        <v>161.53472317545811</v>
      </c>
      <c r="Y78" s="98">
        <v>166.43387551039788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21.106098163619823</v>
      </c>
      <c r="D81" s="117">
        <f t="shared" si="28"/>
        <v>16.411972935788395</v>
      </c>
      <c r="E81" s="117">
        <f t="shared" si="28"/>
        <v>22.408574925879474</v>
      </c>
      <c r="F81" s="117">
        <f t="shared" si="28"/>
        <v>58.535230219772266</v>
      </c>
      <c r="G81" s="117">
        <f t="shared" si="28"/>
        <v>81.869797133531179</v>
      </c>
      <c r="H81" s="117">
        <f t="shared" si="28"/>
        <v>92.360370786865218</v>
      </c>
      <c r="I81" s="117">
        <f t="shared" si="28"/>
        <v>33.35762781445213</v>
      </c>
      <c r="J81" s="117">
        <f t="shared" si="28"/>
        <v>2.4832068537049441</v>
      </c>
      <c r="K81" s="117">
        <f t="shared" si="28"/>
        <v>7.4865497895063751</v>
      </c>
      <c r="L81" s="117">
        <f t="shared" si="28"/>
        <v>22.594306526132591</v>
      </c>
      <c r="M81" s="117">
        <f t="shared" si="28"/>
        <v>5.930740342198888</v>
      </c>
      <c r="N81" s="117">
        <f t="shared" si="28"/>
        <v>37.509040896891022</v>
      </c>
      <c r="O81" s="117">
        <f t="shared" si="28"/>
        <v>66.952588376228519</v>
      </c>
      <c r="P81" s="117">
        <f t="shared" si="28"/>
        <v>57.522052273278263</v>
      </c>
      <c r="Q81" s="117">
        <f t="shared" si="28"/>
        <v>28.943573639155545</v>
      </c>
      <c r="R81" s="117">
        <f t="shared" ref="R81:V81" si="29">R82+R85+R87+R100</f>
        <v>5.6438137188399349</v>
      </c>
      <c r="S81" s="117">
        <f t="shared" si="29"/>
        <v>30.206220988050575</v>
      </c>
      <c r="T81" s="117">
        <f t="shared" si="29"/>
        <v>20.80670275137452</v>
      </c>
      <c r="U81" s="117">
        <f t="shared" si="29"/>
        <v>23.327454237777506</v>
      </c>
      <c r="V81" s="117">
        <f t="shared" si="29"/>
        <v>11.056293654544787</v>
      </c>
      <c r="W81" s="117">
        <f t="shared" ref="W81:Y81" si="30">W82+W85+W87+W100</f>
        <v>41.282034041079498</v>
      </c>
      <c r="X81" s="117">
        <f t="shared" si="30"/>
        <v>67.028799870330275</v>
      </c>
      <c r="Y81" s="117">
        <f t="shared" si="30"/>
        <v>128.2590859602563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11.801343687470673</v>
      </c>
      <c r="D87" s="122">
        <v>6.6145451944150313</v>
      </c>
      <c r="E87" s="122">
        <v>8.6747288326772392</v>
      </c>
      <c r="F87" s="122">
        <v>11.009101764463715</v>
      </c>
      <c r="G87" s="122">
        <v>12.527635178009685</v>
      </c>
      <c r="H87" s="122">
        <v>17.3287979716251</v>
      </c>
      <c r="I87" s="122">
        <v>3.9385455681712873</v>
      </c>
      <c r="J87" s="122">
        <v>1.2683361240078128</v>
      </c>
      <c r="K87" s="122">
        <v>4.5069102654100073</v>
      </c>
      <c r="L87" s="122">
        <v>11.19010369019338</v>
      </c>
      <c r="M87" s="122">
        <v>0.15265419805301328</v>
      </c>
      <c r="N87" s="122">
        <v>7.8659572537433933</v>
      </c>
      <c r="O87" s="122">
        <v>8.4743044884712067</v>
      </c>
      <c r="P87" s="122">
        <v>9.8246861904075935</v>
      </c>
      <c r="Q87" s="122">
        <v>2.4062203999093268</v>
      </c>
      <c r="R87" s="122">
        <v>3.8791917124193716</v>
      </c>
      <c r="S87" s="122">
        <v>5.404122738803089</v>
      </c>
      <c r="T87" s="122">
        <v>4.6524776804523249</v>
      </c>
      <c r="U87" s="122">
        <v>4.8405249196995213</v>
      </c>
      <c r="V87" s="122">
        <v>8.2509771001900809</v>
      </c>
      <c r="W87" s="122">
        <v>9.9765672807466554</v>
      </c>
      <c r="X87" s="122">
        <v>8.3564146540520206</v>
      </c>
      <c r="Y87" s="122">
        <v>11.811035242152718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510.80064844696028</v>
      </c>
      <c r="D92" s="101">
        <v>511.56982527418023</v>
      </c>
      <c r="E92" s="101">
        <v>539.94106566009737</v>
      </c>
      <c r="F92" s="101">
        <v>536.32178190394177</v>
      </c>
      <c r="G92" s="101">
        <v>578.67313320377821</v>
      </c>
      <c r="H92" s="101">
        <v>612.7385080528561</v>
      </c>
      <c r="I92" s="101">
        <v>575.93245396191219</v>
      </c>
      <c r="J92" s="101">
        <v>629.09471750787509</v>
      </c>
      <c r="K92" s="101">
        <v>611.02196194026737</v>
      </c>
      <c r="L92" s="101">
        <v>484.42319845933929</v>
      </c>
      <c r="M92" s="101">
        <v>591.07705486126747</v>
      </c>
      <c r="N92" s="101">
        <v>581.30024559915876</v>
      </c>
      <c r="O92" s="101">
        <v>547.3909435524082</v>
      </c>
      <c r="P92" s="101">
        <v>565.02397388663246</v>
      </c>
      <c r="Q92" s="101">
        <v>441.31007603721633</v>
      </c>
      <c r="R92" s="101">
        <v>453.92165052281166</v>
      </c>
      <c r="S92" s="101">
        <v>479.36206306134551</v>
      </c>
      <c r="T92" s="101">
        <v>434.90403493816473</v>
      </c>
      <c r="U92" s="101">
        <v>407.33881578721417</v>
      </c>
      <c r="V92" s="101">
        <v>435.53742642701479</v>
      </c>
      <c r="W92" s="101">
        <v>408.69914826240563</v>
      </c>
      <c r="X92" s="101">
        <v>365.35698157020488</v>
      </c>
      <c r="Y92" s="101">
        <v>453.64667103313951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9.3047544761491494</v>
      </c>
      <c r="D100" s="122">
        <v>9.7974277413733635</v>
      </c>
      <c r="E100" s="122">
        <v>13.733846093202235</v>
      </c>
      <c r="F100" s="122">
        <v>47.526128455308552</v>
      </c>
      <c r="G100" s="122">
        <v>69.34216195552149</v>
      </c>
      <c r="H100" s="122">
        <v>75.031572815240111</v>
      </c>
      <c r="I100" s="122">
        <v>29.419082246280841</v>
      </c>
      <c r="J100" s="122">
        <v>1.2148707296971315</v>
      </c>
      <c r="K100" s="122">
        <v>2.9796395240963682</v>
      </c>
      <c r="L100" s="122">
        <v>11.404202835939211</v>
      </c>
      <c r="M100" s="122">
        <v>5.7780861441458748</v>
      </c>
      <c r="N100" s="122">
        <v>29.64308364314763</v>
      </c>
      <c r="O100" s="122">
        <v>58.478283887757307</v>
      </c>
      <c r="P100" s="122">
        <v>47.697366082870673</v>
      </c>
      <c r="Q100" s="122">
        <v>26.537353239246219</v>
      </c>
      <c r="R100" s="122">
        <v>1.7646220064205629</v>
      </c>
      <c r="S100" s="122">
        <v>24.802098249247486</v>
      </c>
      <c r="T100" s="122">
        <v>16.154225070922195</v>
      </c>
      <c r="U100" s="122">
        <v>18.486929318077983</v>
      </c>
      <c r="V100" s="122">
        <v>2.8053165543547061</v>
      </c>
      <c r="W100" s="122">
        <v>31.305466760332841</v>
      </c>
      <c r="X100" s="122">
        <v>58.672385216278251</v>
      </c>
      <c r="Y100" s="122">
        <v>116.44805071810359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172.81482300545889</v>
      </c>
      <c r="D102" s="98">
        <v>186.89086575784191</v>
      </c>
      <c r="E102" s="98">
        <v>195.65222455770456</v>
      </c>
      <c r="F102" s="98">
        <v>210.80491304999978</v>
      </c>
      <c r="G102" s="98">
        <v>220.15688474095413</v>
      </c>
      <c r="H102" s="98">
        <v>229.17278516618632</v>
      </c>
      <c r="I102" s="98">
        <v>210.54490012368055</v>
      </c>
      <c r="J102" s="98">
        <v>218.1740262159538</v>
      </c>
      <c r="K102" s="98">
        <v>203.06163687210758</v>
      </c>
      <c r="L102" s="98">
        <v>204.05920274440561</v>
      </c>
      <c r="M102" s="98">
        <v>212.06397677851021</v>
      </c>
      <c r="N102" s="98">
        <v>213.52283686704777</v>
      </c>
      <c r="O102" s="98">
        <v>208.59360647277657</v>
      </c>
      <c r="P102" s="98">
        <v>226.18593074034987</v>
      </c>
      <c r="Q102" s="98">
        <v>180.90545950156624</v>
      </c>
      <c r="R102" s="98">
        <v>187.46786947157401</v>
      </c>
      <c r="S102" s="98">
        <v>212.53132902575305</v>
      </c>
      <c r="T102" s="98">
        <v>179.51806234845617</v>
      </c>
      <c r="U102" s="98">
        <v>167.37685765887127</v>
      </c>
      <c r="V102" s="98">
        <v>173.12516059337537</v>
      </c>
      <c r="W102" s="98">
        <v>169.32664316729168</v>
      </c>
      <c r="X102" s="98">
        <v>162.62665538448019</v>
      </c>
      <c r="Y102" s="98">
        <v>219.86769637371256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109.94477483417984</v>
      </c>
      <c r="D124" s="117">
        <f t="shared" si="42"/>
        <v>106.00383004564524</v>
      </c>
      <c r="E124" s="117">
        <f t="shared" si="42"/>
        <v>123.86411740404134</v>
      </c>
      <c r="F124" s="117">
        <f t="shared" si="42"/>
        <v>147.78823969587185</v>
      </c>
      <c r="G124" s="117">
        <f t="shared" si="42"/>
        <v>146.1742723860587</v>
      </c>
      <c r="H124" s="117">
        <f t="shared" si="42"/>
        <v>129.57713669127253</v>
      </c>
      <c r="I124" s="117">
        <f t="shared" si="42"/>
        <v>70.181633374560178</v>
      </c>
      <c r="J124" s="117">
        <f t="shared" si="42"/>
        <v>57.669338740222003</v>
      </c>
      <c r="K124" s="117">
        <f t="shared" si="42"/>
        <v>107.27226453222582</v>
      </c>
      <c r="L124" s="117">
        <f t="shared" si="42"/>
        <v>181.15751948779592</v>
      </c>
      <c r="M124" s="117">
        <f t="shared" si="42"/>
        <v>124.13961931406108</v>
      </c>
      <c r="N124" s="117">
        <f t="shared" si="42"/>
        <v>133.30076224780424</v>
      </c>
      <c r="O124" s="117">
        <f t="shared" si="42"/>
        <v>117.67232389886998</v>
      </c>
      <c r="P124" s="117">
        <f t="shared" si="42"/>
        <v>106.18406733245243</v>
      </c>
      <c r="Q124" s="117">
        <f t="shared" si="42"/>
        <v>61.978931731769698</v>
      </c>
      <c r="R124" s="117">
        <f t="shared" ref="R124:V124" si="43">R125+R128+R130+R139</f>
        <v>78.752786180872747</v>
      </c>
      <c r="S124" s="117">
        <f t="shared" si="43"/>
        <v>86.654171623842004</v>
      </c>
      <c r="T124" s="117">
        <f t="shared" si="43"/>
        <v>119.05703001613708</v>
      </c>
      <c r="U124" s="117">
        <f t="shared" si="43"/>
        <v>68.593093926583265</v>
      </c>
      <c r="V124" s="117">
        <f t="shared" si="43"/>
        <v>119.26205007686538</v>
      </c>
      <c r="W124" s="117">
        <f t="shared" ref="W124:Y124" si="44">W125+W128+W130+W139</f>
        <v>99.279249746178209</v>
      </c>
      <c r="X124" s="117">
        <f t="shared" si="44"/>
        <v>111.14888423389839</v>
      </c>
      <c r="Y124" s="117">
        <f t="shared" si="44"/>
        <v>181.49044445274444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109.94477483417984</v>
      </c>
      <c r="D139" s="122">
        <v>106.00383004564524</v>
      </c>
      <c r="E139" s="122">
        <v>123.86411740404134</v>
      </c>
      <c r="F139" s="122">
        <v>147.78823969587185</v>
      </c>
      <c r="G139" s="122">
        <v>146.1742723860587</v>
      </c>
      <c r="H139" s="122">
        <v>129.57713669127253</v>
      </c>
      <c r="I139" s="122">
        <v>70.181633374560178</v>
      </c>
      <c r="J139" s="122">
        <v>57.669338740222003</v>
      </c>
      <c r="K139" s="122">
        <v>107.27226453222582</v>
      </c>
      <c r="L139" s="122">
        <v>181.15751948779592</v>
      </c>
      <c r="M139" s="122">
        <v>124.13961931406108</v>
      </c>
      <c r="N139" s="122">
        <v>133.30076224780424</v>
      </c>
      <c r="O139" s="122">
        <v>117.67232389886998</v>
      </c>
      <c r="P139" s="122">
        <v>106.18406733245243</v>
      </c>
      <c r="Q139" s="122">
        <v>61.978931731769698</v>
      </c>
      <c r="R139" s="122">
        <v>78.752786180872747</v>
      </c>
      <c r="S139" s="122">
        <v>86.654171623842004</v>
      </c>
      <c r="T139" s="122">
        <v>119.05703001613708</v>
      </c>
      <c r="U139" s="122">
        <v>68.593093926583265</v>
      </c>
      <c r="V139" s="122">
        <v>119.26205007686538</v>
      </c>
      <c r="W139" s="122">
        <v>99.279249746178209</v>
      </c>
      <c r="X139" s="122">
        <v>111.14888423389839</v>
      </c>
      <c r="Y139" s="122">
        <v>181.49044445274444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172.81482300545892</v>
      </c>
      <c r="D140" s="98">
        <v>186.89086575784191</v>
      </c>
      <c r="E140" s="98">
        <v>195.65222455770456</v>
      </c>
      <c r="F140" s="98">
        <v>210.80491304999975</v>
      </c>
      <c r="G140" s="98">
        <v>220.1568847409541</v>
      </c>
      <c r="H140" s="98">
        <v>229.17278516618629</v>
      </c>
      <c r="I140" s="98">
        <v>210.54490012368055</v>
      </c>
      <c r="J140" s="98">
        <v>218.17402621595377</v>
      </c>
      <c r="K140" s="98">
        <v>203.06163687210758</v>
      </c>
      <c r="L140" s="98">
        <v>204.05920274440567</v>
      </c>
      <c r="M140" s="98">
        <v>212.06397677851024</v>
      </c>
      <c r="N140" s="98">
        <v>213.5228368670478</v>
      </c>
      <c r="O140" s="98">
        <v>208.59360647277657</v>
      </c>
      <c r="P140" s="98">
        <v>226.1859307403499</v>
      </c>
      <c r="Q140" s="98">
        <v>180.9054595015663</v>
      </c>
      <c r="R140" s="98">
        <v>187.46786947157403</v>
      </c>
      <c r="S140" s="98">
        <v>212.53132902575308</v>
      </c>
      <c r="T140" s="98">
        <v>179.5180623484562</v>
      </c>
      <c r="U140" s="98">
        <v>167.37685765887124</v>
      </c>
      <c r="V140" s="98">
        <v>173.1251605933754</v>
      </c>
      <c r="W140" s="98">
        <v>169.32664316729162</v>
      </c>
      <c r="X140" s="98">
        <v>162.62665538448019</v>
      </c>
      <c r="Y140" s="98">
        <v>219.86769637371253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82.485862567492575</v>
      </c>
      <c r="S143" s="117">
        <f t="shared" si="50"/>
        <v>104.34098823498627</v>
      </c>
      <c r="T143" s="117">
        <f t="shared" si="50"/>
        <v>159.81257467144076</v>
      </c>
      <c r="U143" s="117">
        <f t="shared" si="50"/>
        <v>81.193908903398807</v>
      </c>
      <c r="V143" s="117">
        <f t="shared" si="50"/>
        <v>128.94260899603674</v>
      </c>
      <c r="W143" s="117">
        <f t="shared" ref="W143:Y143" si="51">W144+W146+W148+W157</f>
        <v>113.47589171466076</v>
      </c>
      <c r="X143" s="117">
        <f t="shared" si="51"/>
        <v>136.28687330493921</v>
      </c>
      <c r="Y143" s="117">
        <f t="shared" si="51"/>
        <v>221.41339396101409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17.754150483753534</v>
      </c>
      <c r="T148" s="122">
        <v>38.37388543572041</v>
      </c>
      <c r="U148" s="122">
        <v>10.719442520716159</v>
      </c>
      <c r="V148" s="122">
        <v>9.6786094761558861</v>
      </c>
      <c r="W148" s="122">
        <v>17.769528185321988</v>
      </c>
      <c r="X148" s="122">
        <v>21.491587151188522</v>
      </c>
      <c r="Y148" s="122">
        <v>50.405185670348821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479.3620630613454</v>
      </c>
      <c r="T149" s="98">
        <v>434.90403493816461</v>
      </c>
      <c r="U149" s="98">
        <v>407.33881578721406</v>
      </c>
      <c r="V149" s="98">
        <v>435.53742642701485</v>
      </c>
      <c r="W149" s="98">
        <v>408.69914826240574</v>
      </c>
      <c r="X149" s="98">
        <v>365.35698157020488</v>
      </c>
      <c r="Y149" s="98">
        <v>453.6466710331394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82.485862567492575</v>
      </c>
      <c r="S157" s="122">
        <v>86.586837751232736</v>
      </c>
      <c r="T157" s="122">
        <v>121.43868923572036</v>
      </c>
      <c r="U157" s="122">
        <v>70.47446638268265</v>
      </c>
      <c r="V157" s="122">
        <v>119.26399951988084</v>
      </c>
      <c r="W157" s="122">
        <v>95.706363529338773</v>
      </c>
      <c r="X157" s="122">
        <v>114.79528615375068</v>
      </c>
      <c r="Y157" s="122">
        <v>171.00820829066527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187.46786947157401</v>
      </c>
      <c r="S158" s="98">
        <v>212.53132902575308</v>
      </c>
      <c r="T158" s="98">
        <v>179.5180623484562</v>
      </c>
      <c r="U158" s="98">
        <v>167.3768576588713</v>
      </c>
      <c r="V158" s="98">
        <v>173.12516059337543</v>
      </c>
      <c r="W158" s="98">
        <v>169.32664316729168</v>
      </c>
      <c r="X158" s="98">
        <v>162.62665538448013</v>
      </c>
      <c r="Y158" s="98">
        <v>219.8676963737125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115.20988200363924</v>
      </c>
      <c r="D161" s="117">
        <f t="shared" si="54"/>
        <v>93.44543287892094</v>
      </c>
      <c r="E161" s="117">
        <f t="shared" si="54"/>
        <v>122.28264034856538</v>
      </c>
      <c r="F161" s="117">
        <f t="shared" si="54"/>
        <v>140.53660869999985</v>
      </c>
      <c r="G161" s="117">
        <f t="shared" si="54"/>
        <v>178.91976389417931</v>
      </c>
      <c r="H161" s="117">
        <f t="shared" si="54"/>
        <v>150.5158007942544</v>
      </c>
      <c r="I161" s="117">
        <f t="shared" si="54"/>
        <v>72.374809417515166</v>
      </c>
      <c r="J161" s="117">
        <f t="shared" si="54"/>
        <v>57.41421742525101</v>
      </c>
      <c r="K161" s="117">
        <f t="shared" si="54"/>
        <v>101.53081843605379</v>
      </c>
      <c r="L161" s="117">
        <f t="shared" si="54"/>
        <v>208.54771997796612</v>
      </c>
      <c r="M161" s="117">
        <f t="shared" si="54"/>
        <v>131.2279974153457</v>
      </c>
      <c r="N161" s="117">
        <f t="shared" si="54"/>
        <v>154.8497957740357</v>
      </c>
      <c r="O161" s="117">
        <f t="shared" si="54"/>
        <v>136.3118823549766</v>
      </c>
      <c r="P161" s="117">
        <f t="shared" si="54"/>
        <v>123.68165421849629</v>
      </c>
      <c r="Q161" s="117">
        <f t="shared" si="54"/>
        <v>60.301819833855426</v>
      </c>
      <c r="R161" s="117">
        <f t="shared" ref="R161:V161" si="55">R162+R164+R166+R175</f>
        <v>78.615558165498783</v>
      </c>
      <c r="S161" s="117">
        <f t="shared" si="55"/>
        <v>97.839226943747718</v>
      </c>
      <c r="T161" s="117">
        <f t="shared" si="55"/>
        <v>156.69958843907438</v>
      </c>
      <c r="U161" s="117">
        <f t="shared" si="55"/>
        <v>86.77715650898763</v>
      </c>
      <c r="V161" s="117">
        <f t="shared" si="55"/>
        <v>132.32406781281668</v>
      </c>
      <c r="W161" s="117">
        <f t="shared" ref="W161:Y161" si="56">W162+W164+W166+W175</f>
        <v>113.35352007263322</v>
      </c>
      <c r="X161" s="117">
        <f t="shared" si="56"/>
        <v>128.7153803435537</v>
      </c>
      <c r="Y161" s="117">
        <f t="shared" si="56"/>
        <v>209.96674594783906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32.148507400209908</v>
      </c>
      <c r="H166" s="122">
        <v>18.567833577359284</v>
      </c>
      <c r="I166" s="122">
        <v>0</v>
      </c>
      <c r="J166" s="122">
        <v>0</v>
      </c>
      <c r="K166" s="122">
        <v>0</v>
      </c>
      <c r="L166" s="122">
        <v>28.495482262314077</v>
      </c>
      <c r="M166" s="122">
        <v>6.2218637353817625</v>
      </c>
      <c r="N166" s="122">
        <v>21.618604175175328</v>
      </c>
      <c r="O166" s="122">
        <v>19.206699773768708</v>
      </c>
      <c r="P166" s="122">
        <v>17.656999183957268</v>
      </c>
      <c r="Q166" s="122">
        <v>0</v>
      </c>
      <c r="R166" s="122">
        <v>0</v>
      </c>
      <c r="S166" s="122">
        <v>10.894592342303305</v>
      </c>
      <c r="T166" s="122">
        <v>38.535800564141184</v>
      </c>
      <c r="U166" s="122">
        <v>17.333566629243151</v>
      </c>
      <c r="V166" s="122">
        <v>12.098261845194857</v>
      </c>
      <c r="W166" s="122">
        <v>14.093074078013991</v>
      </c>
      <c r="X166" s="122">
        <v>20.297610087233604</v>
      </c>
      <c r="Y166" s="122">
        <v>29.747322690697665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578.67313320377832</v>
      </c>
      <c r="H167" s="98">
        <v>612.73850805285633</v>
      </c>
      <c r="I167" s="98">
        <v>0</v>
      </c>
      <c r="J167" s="98">
        <v>0</v>
      </c>
      <c r="K167" s="98">
        <v>0</v>
      </c>
      <c r="L167" s="98">
        <v>484.42319845933929</v>
      </c>
      <c r="M167" s="98">
        <v>591.07705486126747</v>
      </c>
      <c r="N167" s="98">
        <v>581.30024559915876</v>
      </c>
      <c r="O167" s="98">
        <v>547.3909435524082</v>
      </c>
      <c r="P167" s="98">
        <v>565.02397388663258</v>
      </c>
      <c r="Q167" s="98">
        <v>0</v>
      </c>
      <c r="R167" s="98">
        <v>0</v>
      </c>
      <c r="S167" s="98">
        <v>479.3620630613454</v>
      </c>
      <c r="T167" s="98">
        <v>434.90403493816478</v>
      </c>
      <c r="U167" s="98">
        <v>407.33881578721406</v>
      </c>
      <c r="V167" s="98">
        <v>435.53742642701485</v>
      </c>
      <c r="W167" s="98">
        <v>408.69914826240574</v>
      </c>
      <c r="X167" s="98">
        <v>365.35698157020488</v>
      </c>
      <c r="Y167" s="98">
        <v>453.6466710331394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115.20988200363924</v>
      </c>
      <c r="D175" s="122">
        <v>93.44543287892094</v>
      </c>
      <c r="E175" s="122">
        <v>122.28264034856538</v>
      </c>
      <c r="F175" s="122">
        <v>140.53660869999985</v>
      </c>
      <c r="G175" s="122">
        <v>146.77125649396942</v>
      </c>
      <c r="H175" s="122">
        <v>131.94796721689511</v>
      </c>
      <c r="I175" s="122">
        <v>72.374809417515166</v>
      </c>
      <c r="J175" s="122">
        <v>57.41421742525101</v>
      </c>
      <c r="K175" s="122">
        <v>101.53081843605379</v>
      </c>
      <c r="L175" s="122">
        <v>180.05223771565204</v>
      </c>
      <c r="M175" s="122">
        <v>125.00613367996394</v>
      </c>
      <c r="N175" s="122">
        <v>133.23119159886036</v>
      </c>
      <c r="O175" s="122">
        <v>117.10518258120788</v>
      </c>
      <c r="P175" s="122">
        <v>106.02465503453902</v>
      </c>
      <c r="Q175" s="122">
        <v>60.301819833855426</v>
      </c>
      <c r="R175" s="122">
        <v>78.615558165498783</v>
      </c>
      <c r="S175" s="122">
        <v>86.94463460144442</v>
      </c>
      <c r="T175" s="122">
        <v>118.16378787493318</v>
      </c>
      <c r="U175" s="122">
        <v>69.443589879744479</v>
      </c>
      <c r="V175" s="122">
        <v>120.22580596762181</v>
      </c>
      <c r="W175" s="122">
        <v>99.260445994619232</v>
      </c>
      <c r="X175" s="122">
        <v>108.4177702563201</v>
      </c>
      <c r="Y175" s="122">
        <v>180.21942325714139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172.81482300545886</v>
      </c>
      <c r="D176" s="98">
        <v>186.89086575784188</v>
      </c>
      <c r="E176" s="98">
        <v>195.65222455770461</v>
      </c>
      <c r="F176" s="98">
        <v>210.80491304999975</v>
      </c>
      <c r="G176" s="98">
        <v>220.1568847409541</v>
      </c>
      <c r="H176" s="98">
        <v>229.17278516618626</v>
      </c>
      <c r="I176" s="98">
        <v>210.54490012368049</v>
      </c>
      <c r="J176" s="98">
        <v>218.17402621595383</v>
      </c>
      <c r="K176" s="98">
        <v>203.06163687210758</v>
      </c>
      <c r="L176" s="98">
        <v>204.05920274440567</v>
      </c>
      <c r="M176" s="98">
        <v>212.06397677851027</v>
      </c>
      <c r="N176" s="98">
        <v>213.52283686704774</v>
      </c>
      <c r="O176" s="98">
        <v>208.59360647277654</v>
      </c>
      <c r="P176" s="98">
        <v>226.1859307403499</v>
      </c>
      <c r="Q176" s="98">
        <v>180.90545950156627</v>
      </c>
      <c r="R176" s="98">
        <v>187.46786947157401</v>
      </c>
      <c r="S176" s="98">
        <v>212.53132902575305</v>
      </c>
      <c r="T176" s="98">
        <v>179.51806234845617</v>
      </c>
      <c r="U176" s="98">
        <v>167.3768576588713</v>
      </c>
      <c r="V176" s="98">
        <v>173.1251605933754</v>
      </c>
      <c r="W176" s="98">
        <v>169.32664316729165</v>
      </c>
      <c r="X176" s="98">
        <v>162.62665538448013</v>
      </c>
      <c r="Y176" s="98">
        <v>219.8676963737125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353.36990716453505</v>
      </c>
      <c r="D3" s="118">
        <f t="shared" si="0"/>
        <v>234.98369089683692</v>
      </c>
      <c r="E3" s="118">
        <f t="shared" si="0"/>
        <v>225.73028309622435</v>
      </c>
      <c r="F3" s="118">
        <f t="shared" si="0"/>
        <v>223.19465985236567</v>
      </c>
      <c r="G3" s="118">
        <f t="shared" si="0"/>
        <v>258.92237857600298</v>
      </c>
      <c r="H3" s="118">
        <f t="shared" si="0"/>
        <v>230.98985185471648</v>
      </c>
      <c r="I3" s="118">
        <f t="shared" si="0"/>
        <v>227.17366991506822</v>
      </c>
      <c r="J3" s="118">
        <f t="shared" si="0"/>
        <v>224.84046047719906</v>
      </c>
      <c r="K3" s="118">
        <f t="shared" si="0"/>
        <v>216.39361280077881</v>
      </c>
      <c r="L3" s="118">
        <f t="shared" si="0"/>
        <v>275.24417722825615</v>
      </c>
      <c r="M3" s="118">
        <f t="shared" si="0"/>
        <v>249.32541703344236</v>
      </c>
      <c r="N3" s="118">
        <f t="shared" si="0"/>
        <v>166.35985144363659</v>
      </c>
      <c r="O3" s="118">
        <f t="shared" si="0"/>
        <v>0</v>
      </c>
      <c r="P3" s="118">
        <f t="shared" si="0"/>
        <v>0</v>
      </c>
      <c r="Q3" s="118">
        <f t="shared" si="0"/>
        <v>157.61279959260392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61.535292192305278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299.52787846421757</v>
      </c>
      <c r="D4" s="123">
        <f t="shared" si="3"/>
        <v>190.1170182446638</v>
      </c>
      <c r="E4" s="123">
        <f t="shared" si="3"/>
        <v>180.73578935456348</v>
      </c>
      <c r="F4" s="123">
        <f t="shared" si="3"/>
        <v>180.06980539632019</v>
      </c>
      <c r="G4" s="123">
        <f t="shared" si="3"/>
        <v>214.06361342425507</v>
      </c>
      <c r="H4" s="123">
        <f t="shared" si="3"/>
        <v>184.3093287467093</v>
      </c>
      <c r="I4" s="123">
        <f t="shared" si="3"/>
        <v>182.33120072079157</v>
      </c>
      <c r="J4" s="123">
        <f t="shared" si="3"/>
        <v>173.90887807410476</v>
      </c>
      <c r="K4" s="123">
        <f t="shared" si="3"/>
        <v>171.5891041281115</v>
      </c>
      <c r="L4" s="123">
        <f t="shared" si="3"/>
        <v>222.33377481403181</v>
      </c>
      <c r="M4" s="123">
        <f t="shared" si="3"/>
        <v>206.63249510189721</v>
      </c>
      <c r="N4" s="123">
        <f t="shared" si="3"/>
        <v>125.27049018454642</v>
      </c>
      <c r="O4" s="123">
        <f t="shared" si="3"/>
        <v>0</v>
      </c>
      <c r="P4" s="123">
        <f t="shared" si="3"/>
        <v>0</v>
      </c>
      <c r="Q4" s="123">
        <f t="shared" si="3"/>
        <v>117.09914462114466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30.21159408519425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297.83847257799937</v>
      </c>
      <c r="D5" s="99">
        <v>189.07118326745362</v>
      </c>
      <c r="E5" s="99">
        <v>179.75263187785654</v>
      </c>
      <c r="F5" s="99">
        <v>179.10897481563688</v>
      </c>
      <c r="G5" s="99">
        <v>212.92873011330323</v>
      </c>
      <c r="H5" s="99">
        <v>183.34316181784055</v>
      </c>
      <c r="I5" s="99">
        <v>181.38792952531955</v>
      </c>
      <c r="J5" s="99">
        <v>173.00879804173479</v>
      </c>
      <c r="K5" s="99">
        <v>170.69873503624342</v>
      </c>
      <c r="L5" s="99">
        <v>221.21919080018131</v>
      </c>
      <c r="M5" s="99">
        <v>205.58418182624115</v>
      </c>
      <c r="N5" s="99">
        <v>124.63491480459619</v>
      </c>
      <c r="O5" s="99">
        <v>0</v>
      </c>
      <c r="P5" s="99">
        <v>0</v>
      </c>
      <c r="Q5" s="99">
        <v>116.5088374666195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30.038306149415934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1.6894058862181756</v>
      </c>
      <c r="D6" s="99">
        <v>1.0458349772101792</v>
      </c>
      <c r="E6" s="99">
        <v>0.9831574767069291</v>
      </c>
      <c r="F6" s="99">
        <v>0.96083058068331717</v>
      </c>
      <c r="G6" s="99">
        <v>1.1348833109518419</v>
      </c>
      <c r="H6" s="99">
        <v>0.96616692886875233</v>
      </c>
      <c r="I6" s="99">
        <v>0.94327119547201066</v>
      </c>
      <c r="J6" s="99">
        <v>0.90008003236997169</v>
      </c>
      <c r="K6" s="99">
        <v>0.89036909186807622</v>
      </c>
      <c r="L6" s="99">
        <v>1.1145840138504945</v>
      </c>
      <c r="M6" s="99">
        <v>1.0483132756560454</v>
      </c>
      <c r="N6" s="99">
        <v>0.63557537995022129</v>
      </c>
      <c r="O6" s="99">
        <v>0</v>
      </c>
      <c r="P6" s="99">
        <v>0</v>
      </c>
      <c r="Q6" s="99">
        <v>0.59030715452516314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0.17328793577831436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2.4873117196428252E-3</v>
      </c>
      <c r="G7" s="123">
        <f t="shared" si="6"/>
        <v>2.0269915152741438E-3</v>
      </c>
      <c r="H7" s="123">
        <f t="shared" si="6"/>
        <v>5.6462768364522698E-3</v>
      </c>
      <c r="I7" s="123">
        <f t="shared" si="6"/>
        <v>8.3349789270043498E-3</v>
      </c>
      <c r="J7" s="123">
        <f t="shared" si="6"/>
        <v>1.069247262537637E-2</v>
      </c>
      <c r="K7" s="123">
        <f t="shared" si="6"/>
        <v>9.8071340302039005E-3</v>
      </c>
      <c r="L7" s="123">
        <f t="shared" si="6"/>
        <v>3.5040365150625051E-2</v>
      </c>
      <c r="M7" s="123">
        <f t="shared" si="6"/>
        <v>1.7599816015182974E-2</v>
      </c>
      <c r="N7" s="123">
        <f t="shared" si="6"/>
        <v>1.4982226387200388E-2</v>
      </c>
      <c r="O7" s="123">
        <f t="shared" si="6"/>
        <v>0</v>
      </c>
      <c r="P7" s="123">
        <f t="shared" si="6"/>
        <v>0</v>
      </c>
      <c r="Q7" s="123">
        <f t="shared" si="6"/>
        <v>9.4460540744874654E-3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2.4873117196428252E-3</v>
      </c>
      <c r="G8" s="99">
        <f>RES_hhdet_in_fech!G8/RES_summary!G$21</f>
        <v>2.0269915152741438E-3</v>
      </c>
      <c r="H8" s="99">
        <f>RES_hhdet_in_fech!H8/RES_summary!H$21</f>
        <v>5.6462768364522698E-3</v>
      </c>
      <c r="I8" s="99">
        <f>RES_hhdet_in_fech!I8/RES_summary!I$21</f>
        <v>8.3349789270043498E-3</v>
      </c>
      <c r="J8" s="99">
        <f>RES_hhdet_in_fech!J8/RES_summary!J$21</f>
        <v>1.069247262537637E-2</v>
      </c>
      <c r="K8" s="99">
        <f>RES_hhdet_in_fech!K8/RES_summary!K$21</f>
        <v>9.8071340302039005E-3</v>
      </c>
      <c r="L8" s="99">
        <f>RES_hhdet_in_fech!L8/RES_summary!L$21</f>
        <v>3.5040365150625051E-2</v>
      </c>
      <c r="M8" s="99">
        <f>RES_hhdet_in_fech!M8/RES_summary!M$21</f>
        <v>1.7599816015182974E-2</v>
      </c>
      <c r="N8" s="99">
        <f>RES_hhdet_in_fech!N8/RES_summary!N$21</f>
        <v>1.4982226387200388E-2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9.4460540744874654E-3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42.698985690404143</v>
      </c>
      <c r="D9" s="123">
        <v>33.308234776358546</v>
      </c>
      <c r="E9" s="123">
        <v>32.846646492571402</v>
      </c>
      <c r="F9" s="123">
        <v>30.64348578953852</v>
      </c>
      <c r="G9" s="123">
        <v>32.229428251877394</v>
      </c>
      <c r="H9" s="123">
        <v>33.797126995844557</v>
      </c>
      <c r="I9" s="123">
        <v>34.028919138290917</v>
      </c>
      <c r="J9" s="123">
        <v>38.428951439973687</v>
      </c>
      <c r="K9" s="123">
        <v>33.301487665862957</v>
      </c>
      <c r="L9" s="123">
        <v>40.749790572928241</v>
      </c>
      <c r="M9" s="123">
        <v>31.604392649186106</v>
      </c>
      <c r="N9" s="123">
        <v>29.971671593054264</v>
      </c>
      <c r="O9" s="123">
        <v>0</v>
      </c>
      <c r="P9" s="123">
        <v>0</v>
      </c>
      <c r="Q9" s="123">
        <v>31.376653071521851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21.125727340282957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53.042451435759091</v>
      </c>
      <c r="D10" s="99">
        <v>34.023484022086841</v>
      </c>
      <c r="E10" s="99">
        <v>30.984890765686156</v>
      </c>
      <c r="F10" s="99">
        <v>31.690735345488257</v>
      </c>
      <c r="G10" s="99">
        <v>37.631078454662813</v>
      </c>
      <c r="H10" s="99">
        <v>33.319038579991023</v>
      </c>
      <c r="I10" s="99">
        <v>34.455640873642253</v>
      </c>
      <c r="J10" s="99">
        <v>34.534751512017131</v>
      </c>
      <c r="K10" s="99">
        <v>32.821831961588856</v>
      </c>
      <c r="L10" s="99">
        <v>45.353882718927331</v>
      </c>
      <c r="M10" s="99">
        <v>35.646600247883782</v>
      </c>
      <c r="N10" s="99">
        <v>28.681948846165501</v>
      </c>
      <c r="O10" s="99">
        <v>0</v>
      </c>
      <c r="P10" s="99">
        <v>0</v>
      </c>
      <c r="Q10" s="99">
        <v>31.155758971540166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21.08044943636207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35.84927078942863</v>
      </c>
      <c r="D11" s="99">
        <v>34.469705612425237</v>
      </c>
      <c r="E11" s="99">
        <v>35.503503340888351</v>
      </c>
      <c r="F11" s="99">
        <v>34.344793528544081</v>
      </c>
      <c r="G11" s="99">
        <v>36.691548411092036</v>
      </c>
      <c r="H11" s="99">
        <v>38.49591574242713</v>
      </c>
      <c r="I11" s="99">
        <v>35.712292934425143</v>
      </c>
      <c r="J11" s="99">
        <v>38.284151679815551</v>
      </c>
      <c r="K11" s="99">
        <v>36.603193629839666</v>
      </c>
      <c r="L11" s="99">
        <v>28.587851510979878</v>
      </c>
      <c r="M11" s="99">
        <v>34.344377856941762</v>
      </c>
      <c r="N11" s="99">
        <v>33.464427885211656</v>
      </c>
      <c r="O11" s="99">
        <v>0</v>
      </c>
      <c r="P11" s="99">
        <v>0</v>
      </c>
      <c r="Q11" s="99">
        <v>24.353833324400831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22.601311881438654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32.898363152992182</v>
      </c>
      <c r="D15" s="102">
        <v>32.590417502587535</v>
      </c>
      <c r="E15" s="102">
        <v>34.343660122781159</v>
      </c>
      <c r="F15" s="102">
        <v>29.601567283568649</v>
      </c>
      <c r="G15" s="102">
        <v>30.21292403853019</v>
      </c>
      <c r="H15" s="102">
        <v>33.778818562574706</v>
      </c>
      <c r="I15" s="102">
        <v>33.477811352288498</v>
      </c>
      <c r="J15" s="102">
        <v>44.933635088027629</v>
      </c>
      <c r="K15" s="102">
        <v>38.617038599161404</v>
      </c>
      <c r="L15" s="102">
        <v>36.256225208180332</v>
      </c>
      <c r="M15" s="102">
        <v>29.81193770043998</v>
      </c>
      <c r="N15" s="102">
        <v>30.189462851905461</v>
      </c>
      <c r="O15" s="102">
        <v>0</v>
      </c>
      <c r="P15" s="102">
        <v>0</v>
      </c>
      <c r="Q15" s="102">
        <v>31.477971058399984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21.030150403166193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11.143043009913347</v>
      </c>
      <c r="D19" s="123">
        <v>11.558437875814567</v>
      </c>
      <c r="E19" s="123">
        <v>12.147847249089459</v>
      </c>
      <c r="F19" s="123">
        <v>12.478881354787324</v>
      </c>
      <c r="G19" s="123">
        <v>12.627309908355235</v>
      </c>
      <c r="H19" s="123">
        <v>12.877749835326167</v>
      </c>
      <c r="I19" s="123">
        <v>10.805215077058728</v>
      </c>
      <c r="J19" s="123">
        <v>12.491938490495244</v>
      </c>
      <c r="K19" s="123">
        <v>11.493213872774147</v>
      </c>
      <c r="L19" s="123">
        <v>12.125571476145479</v>
      </c>
      <c r="M19" s="123">
        <v>11.070929466343882</v>
      </c>
      <c r="N19" s="123">
        <v>11.1027074396487</v>
      </c>
      <c r="O19" s="123">
        <v>0</v>
      </c>
      <c r="P19" s="123">
        <v>0</v>
      </c>
      <c r="Q19" s="123">
        <v>9.1275558458629309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10.197970766828069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13.177802575104357</v>
      </c>
      <c r="K20" s="99">
        <v>13.442227586230405</v>
      </c>
      <c r="L20" s="99">
        <v>21.938941338286813</v>
      </c>
      <c r="M20" s="99">
        <v>19.223052867992831</v>
      </c>
      <c r="N20" s="99">
        <v>12.510070548906468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12.128577763528765</v>
      </c>
      <c r="D21" s="99">
        <v>12.592754314372254</v>
      </c>
      <c r="E21" s="99">
        <v>12.864995552328574</v>
      </c>
      <c r="F21" s="99">
        <v>13.499453980412191</v>
      </c>
      <c r="G21" s="99">
        <v>13.959343420326576</v>
      </c>
      <c r="H21" s="99">
        <v>14.398011733014561</v>
      </c>
      <c r="I21" s="99">
        <v>13.055421859528364</v>
      </c>
      <c r="J21" s="99">
        <v>13.277185898708602</v>
      </c>
      <c r="K21" s="99">
        <v>12.164381767260528</v>
      </c>
      <c r="L21" s="99">
        <v>12.042392284389448</v>
      </c>
      <c r="M21" s="99">
        <v>12.321921970116618</v>
      </c>
      <c r="N21" s="99">
        <v>12.292132388174368</v>
      </c>
      <c r="O21" s="99">
        <v>0</v>
      </c>
      <c r="P21" s="99">
        <v>0</v>
      </c>
      <c r="Q21" s="99">
        <v>9.9833238518754026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10.954116266473655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9.4238323841620044</v>
      </c>
      <c r="D22" s="110">
        <v>10.211218985256233</v>
      </c>
      <c r="E22" s="110">
        <v>10.899477980488037</v>
      </c>
      <c r="F22" s="110">
        <v>10.06661878512854</v>
      </c>
      <c r="G22" s="110">
        <v>9.9962685086763106</v>
      </c>
      <c r="H22" s="110">
        <v>10.889715046041346</v>
      </c>
      <c r="I22" s="110">
        <v>9.6752411083726759</v>
      </c>
      <c r="J22" s="110">
        <v>12.207420452646142</v>
      </c>
      <c r="K22" s="110">
        <v>10.733866982969115</v>
      </c>
      <c r="L22" s="110">
        <v>12.54745106207654</v>
      </c>
      <c r="M22" s="110">
        <v>9.2443150338186832</v>
      </c>
      <c r="N22" s="110">
        <v>9.1047804004174662</v>
      </c>
      <c r="O22" s="110">
        <v>0</v>
      </c>
      <c r="P22" s="110">
        <v>0</v>
      </c>
      <c r="Q22" s="110">
        <v>8.6869624170248247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6.5012594352274418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279.33736958774125</v>
      </c>
      <c r="D24" s="118">
        <f t="shared" si="7"/>
        <v>252.96743652262319</v>
      </c>
      <c r="E24" s="118">
        <f t="shared" si="7"/>
        <v>265.11223764590738</v>
      </c>
      <c r="F24" s="118">
        <f t="shared" si="7"/>
        <v>254.7518519194243</v>
      </c>
      <c r="G24" s="118">
        <f t="shared" si="7"/>
        <v>275.9528231659923</v>
      </c>
      <c r="H24" s="118">
        <f t="shared" si="7"/>
        <v>284.5525897955049</v>
      </c>
      <c r="I24" s="118">
        <f t="shared" si="7"/>
        <v>249.42684615318086</v>
      </c>
      <c r="J24" s="118">
        <f t="shared" si="7"/>
        <v>267.81322380516053</v>
      </c>
      <c r="K24" s="118">
        <f t="shared" si="7"/>
        <v>0</v>
      </c>
      <c r="L24" s="118">
        <f t="shared" si="7"/>
        <v>218.78019899079058</v>
      </c>
      <c r="M24" s="118">
        <f t="shared" si="7"/>
        <v>209.7522615750654</v>
      </c>
      <c r="N24" s="118">
        <f t="shared" si="7"/>
        <v>201.95294506192397</v>
      </c>
      <c r="O24" s="118">
        <f t="shared" si="7"/>
        <v>193.8573648054371</v>
      </c>
      <c r="P24" s="118">
        <f t="shared" si="7"/>
        <v>189.76043941862804</v>
      </c>
      <c r="Q24" s="118">
        <f t="shared" si="7"/>
        <v>150.75212084056466</v>
      </c>
      <c r="R24" s="118">
        <f t="shared" ref="R24:V24" si="8">R25+R28+R30+R39</f>
        <v>149.21844133188682</v>
      </c>
      <c r="S24" s="118">
        <f t="shared" si="8"/>
        <v>143.48525552922752</v>
      </c>
      <c r="T24" s="118">
        <f t="shared" si="8"/>
        <v>130.47489078225649</v>
      </c>
      <c r="U24" s="118">
        <f t="shared" si="8"/>
        <v>116.65877314395118</v>
      </c>
      <c r="V24" s="118">
        <f t="shared" si="8"/>
        <v>118.67405660192067</v>
      </c>
      <c r="W24" s="118">
        <f t="shared" ref="W24:Y24" si="9">W25+W28+W30+W39</f>
        <v>101.15674886121744</v>
      </c>
      <c r="X24" s="118">
        <f t="shared" si="9"/>
        <v>78.14848107457199</v>
      </c>
      <c r="Y24" s="118">
        <f t="shared" si="9"/>
        <v>74.713842209690625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235.10339011575013</v>
      </c>
      <c r="D25" s="123">
        <f t="shared" si="10"/>
        <v>208.79455448827773</v>
      </c>
      <c r="E25" s="123">
        <f t="shared" si="10"/>
        <v>218.59456224379929</v>
      </c>
      <c r="F25" s="123">
        <f t="shared" si="10"/>
        <v>212.50809750114354</v>
      </c>
      <c r="G25" s="123">
        <f t="shared" si="10"/>
        <v>232.84751697680088</v>
      </c>
      <c r="H25" s="123">
        <f t="shared" si="10"/>
        <v>237.74885816238296</v>
      </c>
      <c r="I25" s="123">
        <f t="shared" si="10"/>
        <v>205.14706677546781</v>
      </c>
      <c r="J25" s="123">
        <f t="shared" si="10"/>
        <v>210.35123863066804</v>
      </c>
      <c r="K25" s="123">
        <f t="shared" si="10"/>
        <v>0</v>
      </c>
      <c r="L25" s="123">
        <f t="shared" si="10"/>
        <v>170.79864131449824</v>
      </c>
      <c r="M25" s="123">
        <f t="shared" si="10"/>
        <v>168.86397415902658</v>
      </c>
      <c r="N25" s="123">
        <f t="shared" si="10"/>
        <v>160.53824383770609</v>
      </c>
      <c r="O25" s="123">
        <f t="shared" si="10"/>
        <v>150.66465674334813</v>
      </c>
      <c r="P25" s="123">
        <f t="shared" si="10"/>
        <v>152.43311542973419</v>
      </c>
      <c r="Q25" s="123">
        <f t="shared" si="10"/>
        <v>110.13186016764313</v>
      </c>
      <c r="R25" s="123">
        <f t="shared" ref="R25:V25" si="11">SUM(R26:R27)</f>
        <v>106.4405066871265</v>
      </c>
      <c r="S25" s="123">
        <f t="shared" si="11"/>
        <v>111.09204816060493</v>
      </c>
      <c r="T25" s="123">
        <f t="shared" si="11"/>
        <v>96.804477434485861</v>
      </c>
      <c r="U25" s="123">
        <f t="shared" si="11"/>
        <v>86.421067698448482</v>
      </c>
      <c r="V25" s="123">
        <f t="shared" si="11"/>
        <v>83.360207512556599</v>
      </c>
      <c r="W25" s="123">
        <f t="shared" ref="W25:Y25" si="12">SUM(W26:W27)</f>
        <v>66.136887376402385</v>
      </c>
      <c r="X25" s="123">
        <f t="shared" si="12"/>
        <v>47.686440251622862</v>
      </c>
      <c r="Y25" s="123">
        <f t="shared" si="12"/>
        <v>43.401624557092603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232.27070787274457</v>
      </c>
      <c r="D26" s="99">
        <v>206.33542068663277</v>
      </c>
      <c r="E26" s="99">
        <v>216.04284311925656</v>
      </c>
      <c r="F26" s="99">
        <v>210.06987002416773</v>
      </c>
      <c r="G26" s="99">
        <v>230.18764786888647</v>
      </c>
      <c r="H26" s="99">
        <v>235.0577562886125</v>
      </c>
      <c r="I26" s="99">
        <v>202.85011128380341</v>
      </c>
      <c r="J26" s="99">
        <v>207.98836876599046</v>
      </c>
      <c r="K26" s="99">
        <v>0</v>
      </c>
      <c r="L26" s="99">
        <v>168.92399160039631</v>
      </c>
      <c r="M26" s="99">
        <v>166.96017259474567</v>
      </c>
      <c r="N26" s="99">
        <v>158.67767378513594</v>
      </c>
      <c r="O26" s="99">
        <v>148.85104137758881</v>
      </c>
      <c r="P26" s="99">
        <v>150.52226490506547</v>
      </c>
      <c r="Q26" s="99">
        <v>108.71051692666751</v>
      </c>
      <c r="R26" s="99">
        <v>105.06131312198045</v>
      </c>
      <c r="S26" s="99">
        <v>109.6609663764025</v>
      </c>
      <c r="T26" s="99">
        <v>95.561645970692382</v>
      </c>
      <c r="U26" s="99">
        <v>85.312688315450117</v>
      </c>
      <c r="V26" s="99">
        <v>82.287690849050662</v>
      </c>
      <c r="W26" s="99">
        <v>65.287562534962376</v>
      </c>
      <c r="X26" s="99">
        <v>47.07083572294723</v>
      </c>
      <c r="Y26" s="99">
        <v>42.831648102060825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2.8326822430055549</v>
      </c>
      <c r="D27" s="99">
        <v>2.4591338016449553</v>
      </c>
      <c r="E27" s="99">
        <v>2.5517191245427315</v>
      </c>
      <c r="F27" s="99">
        <v>2.4382274769757988</v>
      </c>
      <c r="G27" s="99">
        <v>2.6598691079143939</v>
      </c>
      <c r="H27" s="99">
        <v>2.6911018737704766</v>
      </c>
      <c r="I27" s="99">
        <v>2.2969554916643933</v>
      </c>
      <c r="J27" s="99">
        <v>2.362869864677565</v>
      </c>
      <c r="K27" s="99">
        <v>0</v>
      </c>
      <c r="L27" s="99">
        <v>1.8746497141019407</v>
      </c>
      <c r="M27" s="99">
        <v>1.9038015642809121</v>
      </c>
      <c r="N27" s="99">
        <v>1.8605700525701565</v>
      </c>
      <c r="O27" s="99">
        <v>1.8136153657593139</v>
      </c>
      <c r="P27" s="99">
        <v>1.9108505246687113</v>
      </c>
      <c r="Q27" s="99">
        <v>1.4213432409756215</v>
      </c>
      <c r="R27" s="99">
        <v>1.3791935651460587</v>
      </c>
      <c r="S27" s="99">
        <v>1.4310817842024277</v>
      </c>
      <c r="T27" s="99">
        <v>1.2428314637934832</v>
      </c>
      <c r="U27" s="99">
        <v>1.1083793829983684</v>
      </c>
      <c r="V27" s="99">
        <v>1.0725166635059367</v>
      </c>
      <c r="W27" s="99">
        <v>0.84932484144000508</v>
      </c>
      <c r="X27" s="99">
        <v>0.61560452867563287</v>
      </c>
      <c r="Y27" s="99">
        <v>0.56997645503177741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1.7035719348029672E-2</v>
      </c>
      <c r="N28" s="123">
        <f t="shared" si="13"/>
        <v>1.2296732978173904E-2</v>
      </c>
      <c r="O28" s="123">
        <f t="shared" si="13"/>
        <v>1.0717200262642486E-2</v>
      </c>
      <c r="P28" s="123">
        <f t="shared" si="13"/>
        <v>1.7649811524651362E-2</v>
      </c>
      <c r="Q28" s="123">
        <f t="shared" si="13"/>
        <v>8.3060130654975979E-3</v>
      </c>
      <c r="R28" s="123">
        <f t="shared" si="13"/>
        <v>1.7105016818782352E-2</v>
      </c>
      <c r="S28" s="123">
        <f t="shared" si="13"/>
        <v>0</v>
      </c>
      <c r="T28" s="123">
        <f t="shared" si="13"/>
        <v>0</v>
      </c>
      <c r="U28" s="123">
        <f t="shared" si="13"/>
        <v>1.7991382666153185E-2</v>
      </c>
      <c r="V28" s="123">
        <f t="shared" si="13"/>
        <v>2.040222625765499E-2</v>
      </c>
      <c r="W28" s="123">
        <f t="shared" si="13"/>
        <v>2.6002584348204079E-2</v>
      </c>
      <c r="X28" s="123">
        <f t="shared" si="13"/>
        <v>5.0982130783797298E-2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1.7035719348029672E-2</v>
      </c>
      <c r="N29" s="99">
        <f>RES_hhdet_in_fech!N29/RES_summary!N$21</f>
        <v>1.2296732978173904E-2</v>
      </c>
      <c r="O29" s="99">
        <f>RES_hhdet_in_fech!O29/RES_summary!O$21</f>
        <v>1.0717200262642486E-2</v>
      </c>
      <c r="P29" s="99">
        <f>RES_hhdet_in_fech!P29/RES_summary!P$21</f>
        <v>1.7649811524651362E-2</v>
      </c>
      <c r="Q29" s="99">
        <f>RES_hhdet_in_fech!Q29/RES_summary!Q$21</f>
        <v>8.3060130654975979E-3</v>
      </c>
      <c r="R29" s="99">
        <f>RES_hhdet_in_fech!R29/RES_summary!R$21</f>
        <v>1.7105016818782352E-2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1.7991382666153185E-2</v>
      </c>
      <c r="V29" s="99">
        <f>RES_hhdet_in_fech!V29/RES_summary!V$21</f>
        <v>2.040222625765499E-2</v>
      </c>
      <c r="W29" s="99">
        <f>RES_hhdet_in_fech!W29/RES_summary!W$21</f>
        <v>2.6002584348204079E-2</v>
      </c>
      <c r="X29" s="99">
        <f>RES_hhdet_in_fech!X29/RES_summary!X$21</f>
        <v>5.0982130783797298E-2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33.119681225724918</v>
      </c>
      <c r="D30" s="123">
        <v>32.628003264784276</v>
      </c>
      <c r="E30" s="123">
        <v>34.395208710252597</v>
      </c>
      <c r="F30" s="123">
        <v>29.795168354792132</v>
      </c>
      <c r="G30" s="123">
        <v>30.466987739414968</v>
      </c>
      <c r="H30" s="123">
        <v>33.896745992071018</v>
      </c>
      <c r="I30" s="123">
        <v>33.477811352288491</v>
      </c>
      <c r="J30" s="123">
        <v>44.933635088027629</v>
      </c>
      <c r="K30" s="123">
        <v>0</v>
      </c>
      <c r="L30" s="123">
        <v>35.891064555932694</v>
      </c>
      <c r="M30" s="123">
        <v>29.81193770043998</v>
      </c>
      <c r="N30" s="123">
        <v>30.313046438067953</v>
      </c>
      <c r="O30" s="123">
        <v>32.427478253490079</v>
      </c>
      <c r="P30" s="123">
        <v>27.234923425262021</v>
      </c>
      <c r="Q30" s="123">
        <v>31.47797105839998</v>
      </c>
      <c r="R30" s="123">
        <v>33.242795300981314</v>
      </c>
      <c r="S30" s="123">
        <v>24.432579756607147</v>
      </c>
      <c r="T30" s="123">
        <v>25.15620110064928</v>
      </c>
      <c r="U30" s="123">
        <v>23.330375048381708</v>
      </c>
      <c r="V30" s="123">
        <v>26.997668989787357</v>
      </c>
      <c r="W30" s="123">
        <v>27.115004824691745</v>
      </c>
      <c r="X30" s="123">
        <v>22.805294193718805</v>
      </c>
      <c r="Y30" s="123">
        <v>21.143899650461936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35.849270789428623</v>
      </c>
      <c r="D31" s="99">
        <v>34.469705612425237</v>
      </c>
      <c r="E31" s="99">
        <v>35.503503340888351</v>
      </c>
      <c r="F31" s="99">
        <v>34.344793528544074</v>
      </c>
      <c r="G31" s="99">
        <v>36.691548411092029</v>
      </c>
      <c r="H31" s="99">
        <v>38.495915742427137</v>
      </c>
      <c r="I31" s="99">
        <v>0</v>
      </c>
      <c r="J31" s="99">
        <v>0</v>
      </c>
      <c r="K31" s="99">
        <v>0</v>
      </c>
      <c r="L31" s="99">
        <v>28.587851510979878</v>
      </c>
      <c r="M31" s="99">
        <v>0</v>
      </c>
      <c r="N31" s="99">
        <v>33.464427885211656</v>
      </c>
      <c r="O31" s="99">
        <v>31.021756180790288</v>
      </c>
      <c r="P31" s="99">
        <v>31.649128548784084</v>
      </c>
      <c r="Q31" s="99">
        <v>0</v>
      </c>
      <c r="R31" s="99">
        <v>0</v>
      </c>
      <c r="S31" s="99">
        <v>0</v>
      </c>
      <c r="T31" s="99">
        <v>23.076736306237692</v>
      </c>
      <c r="U31" s="99">
        <v>21.385390754447254</v>
      </c>
      <c r="V31" s="99">
        <v>22.657966448246174</v>
      </c>
      <c r="W31" s="99">
        <v>20.895675141030182</v>
      </c>
      <c r="X31" s="99">
        <v>18.394940783643158</v>
      </c>
      <c r="Y31" s="99">
        <v>22.601311881438658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32.898363152992189</v>
      </c>
      <c r="D35" s="102">
        <v>32.590417502587528</v>
      </c>
      <c r="E35" s="102">
        <v>34.343660122781159</v>
      </c>
      <c r="F35" s="102">
        <v>29.601567283568649</v>
      </c>
      <c r="G35" s="102">
        <v>30.212924038530193</v>
      </c>
      <c r="H35" s="102">
        <v>33.778818562574706</v>
      </c>
      <c r="I35" s="102">
        <v>33.477811352288491</v>
      </c>
      <c r="J35" s="102">
        <v>44.933635088027629</v>
      </c>
      <c r="K35" s="102">
        <v>0</v>
      </c>
      <c r="L35" s="102">
        <v>36.256225208180332</v>
      </c>
      <c r="M35" s="102">
        <v>29.81193770043998</v>
      </c>
      <c r="N35" s="102">
        <v>30.189462851905454</v>
      </c>
      <c r="O35" s="102">
        <v>32.486050006519235</v>
      </c>
      <c r="P35" s="102">
        <v>27.118760132537755</v>
      </c>
      <c r="Q35" s="102">
        <v>31.47797105839998</v>
      </c>
      <c r="R35" s="102">
        <v>33.242795300981314</v>
      </c>
      <c r="S35" s="102">
        <v>24.432579756607147</v>
      </c>
      <c r="T35" s="102">
        <v>25.387252744472793</v>
      </c>
      <c r="U35" s="102">
        <v>23.414939582900594</v>
      </c>
      <c r="V35" s="102">
        <v>27.147313905012911</v>
      </c>
      <c r="W35" s="102">
        <v>27.377793402874627</v>
      </c>
      <c r="X35" s="102">
        <v>23.035000100493569</v>
      </c>
      <c r="Y35" s="102">
        <v>21.030150403166193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11.114298246266232</v>
      </c>
      <c r="D39" s="123">
        <v>11.544878769561205</v>
      </c>
      <c r="E39" s="123">
        <v>12.122466691855481</v>
      </c>
      <c r="F39" s="123">
        <v>12.448586063488627</v>
      </c>
      <c r="G39" s="123">
        <v>12.638318449776486</v>
      </c>
      <c r="H39" s="123">
        <v>12.906985641050944</v>
      </c>
      <c r="I39" s="123">
        <v>10.801968025424573</v>
      </c>
      <c r="J39" s="123">
        <v>12.528350086464881</v>
      </c>
      <c r="K39" s="123">
        <v>0</v>
      </c>
      <c r="L39" s="123">
        <v>12.090493120359646</v>
      </c>
      <c r="M39" s="123">
        <v>11.059313996250797</v>
      </c>
      <c r="N39" s="123">
        <v>11.089358053171763</v>
      </c>
      <c r="O39" s="123">
        <v>10.75451260833627</v>
      </c>
      <c r="P39" s="123">
        <v>10.074750752107187</v>
      </c>
      <c r="Q39" s="123">
        <v>9.1339836014560589</v>
      </c>
      <c r="R39" s="123">
        <v>9.5180343269602279</v>
      </c>
      <c r="S39" s="123">
        <v>7.9606276120154389</v>
      </c>
      <c r="T39" s="123">
        <v>8.5142122471213568</v>
      </c>
      <c r="U39" s="123">
        <v>6.8893390144548405</v>
      </c>
      <c r="V39" s="123">
        <v>8.2957778733190537</v>
      </c>
      <c r="W39" s="123">
        <v>7.8788540757751075</v>
      </c>
      <c r="X39" s="123">
        <v>7.6057644984465282</v>
      </c>
      <c r="Y39" s="123">
        <v>10.16831800213609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12.128577763528765</v>
      </c>
      <c r="D40" s="99">
        <v>12.592754314372257</v>
      </c>
      <c r="E40" s="99">
        <v>12.864995552328573</v>
      </c>
      <c r="F40" s="99">
        <v>13.499453980412195</v>
      </c>
      <c r="G40" s="99">
        <v>13.959343420326572</v>
      </c>
      <c r="H40" s="99">
        <v>14.398011733014558</v>
      </c>
      <c r="I40" s="99">
        <v>13.055421859528366</v>
      </c>
      <c r="J40" s="99">
        <v>13.2771858987086</v>
      </c>
      <c r="K40" s="99">
        <v>0</v>
      </c>
      <c r="L40" s="99">
        <v>12.042392284389448</v>
      </c>
      <c r="M40" s="99">
        <v>12.321921970116618</v>
      </c>
      <c r="N40" s="99">
        <v>12.292132388174368</v>
      </c>
      <c r="O40" s="99">
        <v>11.821423202356385</v>
      </c>
      <c r="P40" s="99">
        <v>12.669528955888197</v>
      </c>
      <c r="Q40" s="99">
        <v>9.9833238518754044</v>
      </c>
      <c r="R40" s="99">
        <v>10.201654467227057</v>
      </c>
      <c r="S40" s="99">
        <v>11.42339124469385</v>
      </c>
      <c r="T40" s="99">
        <v>9.5255289770100067</v>
      </c>
      <c r="U40" s="99">
        <v>8.7873273195655379</v>
      </c>
      <c r="V40" s="99">
        <v>9.006491387553055</v>
      </c>
      <c r="W40" s="99">
        <v>8.6572104282271773</v>
      </c>
      <c r="X40" s="99">
        <v>8.1879034657631831</v>
      </c>
      <c r="Y40" s="99">
        <v>10.954116266473658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9.423832384162008</v>
      </c>
      <c r="D41" s="110">
        <v>10.211218985256233</v>
      </c>
      <c r="E41" s="110">
        <v>10.899477980488035</v>
      </c>
      <c r="F41" s="110">
        <v>10.06661878512854</v>
      </c>
      <c r="G41" s="110">
        <v>9.9962685086763106</v>
      </c>
      <c r="H41" s="110">
        <v>10.889715046041346</v>
      </c>
      <c r="I41" s="110">
        <v>9.6752411083726777</v>
      </c>
      <c r="J41" s="110">
        <v>12.207420452646145</v>
      </c>
      <c r="K41" s="110">
        <v>0</v>
      </c>
      <c r="L41" s="110">
        <v>12.547451062076542</v>
      </c>
      <c r="M41" s="110">
        <v>9.2443150338186797</v>
      </c>
      <c r="N41" s="110">
        <v>9.1047804004174644</v>
      </c>
      <c r="O41" s="110">
        <v>9.3966263977652105</v>
      </c>
      <c r="P41" s="110">
        <v>7.8506551488663217</v>
      </c>
      <c r="Q41" s="110">
        <v>8.686962417024823</v>
      </c>
      <c r="R41" s="110">
        <v>9.005319221760109</v>
      </c>
      <c r="S41" s="110">
        <v>5.9819055361992062</v>
      </c>
      <c r="T41" s="110">
        <v>6.1544732107145075</v>
      </c>
      <c r="U41" s="110">
        <v>5.5336330822329138</v>
      </c>
      <c r="V41" s="110">
        <v>6.7621329215509407</v>
      </c>
      <c r="W41" s="110">
        <v>6.7991984901157849</v>
      </c>
      <c r="X41" s="110">
        <v>6.3505273501699904</v>
      </c>
      <c r="Y41" s="110">
        <v>6.5012594352274418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318.6838024903758</v>
      </c>
      <c r="D43" s="118">
        <f t="shared" si="14"/>
        <v>322.2869293819216</v>
      </c>
      <c r="E43" s="118">
        <f t="shared" si="14"/>
        <v>282.11691507713124</v>
      </c>
      <c r="F43" s="118">
        <f t="shared" si="14"/>
        <v>264.32896753427912</v>
      </c>
      <c r="G43" s="118">
        <f t="shared" si="14"/>
        <v>306.98615047284432</v>
      </c>
      <c r="H43" s="118">
        <f t="shared" si="14"/>
        <v>306.49914823779375</v>
      </c>
      <c r="I43" s="118">
        <f t="shared" si="14"/>
        <v>243.45020956092881</v>
      </c>
      <c r="J43" s="118">
        <f t="shared" si="14"/>
        <v>182.75987841404464</v>
      </c>
      <c r="K43" s="118">
        <f t="shared" si="14"/>
        <v>310.66451897426077</v>
      </c>
      <c r="L43" s="118">
        <f t="shared" si="14"/>
        <v>284.61768016765052</v>
      </c>
      <c r="M43" s="118">
        <f t="shared" si="14"/>
        <v>243.69632167339626</v>
      </c>
      <c r="N43" s="118">
        <f t="shared" si="14"/>
        <v>224.6060004076906</v>
      </c>
      <c r="O43" s="118">
        <f t="shared" si="14"/>
        <v>201.51628514946444</v>
      </c>
      <c r="P43" s="118">
        <f t="shared" si="14"/>
        <v>178.37704168767834</v>
      </c>
      <c r="Q43" s="118">
        <f t="shared" si="14"/>
        <v>154.66214911184088</v>
      </c>
      <c r="R43" s="118">
        <f t="shared" ref="R43:V43" si="15">R44+R47+R49+R58</f>
        <v>151.32935935341476</v>
      </c>
      <c r="S43" s="118">
        <f t="shared" si="15"/>
        <v>146.98384642393103</v>
      </c>
      <c r="T43" s="118">
        <f t="shared" si="15"/>
        <v>145.12578317734997</v>
      </c>
      <c r="U43" s="118">
        <f t="shared" si="15"/>
        <v>132.65947249964674</v>
      </c>
      <c r="V43" s="118">
        <f t="shared" si="15"/>
        <v>126.33167326347133</v>
      </c>
      <c r="W43" s="118">
        <f t="shared" ref="W43:Y43" si="16">W44+W47+W49+W58</f>
        <v>105.31323613214033</v>
      </c>
      <c r="X43" s="118">
        <f t="shared" si="16"/>
        <v>87.636843187025917</v>
      </c>
      <c r="Y43" s="118">
        <f t="shared" si="16"/>
        <v>70.502702629697438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265.02537715758302</v>
      </c>
      <c r="D44" s="123">
        <f t="shared" si="17"/>
        <v>268.03064482960684</v>
      </c>
      <c r="E44" s="123">
        <f t="shared" si="17"/>
        <v>233.61009800487884</v>
      </c>
      <c r="F44" s="123">
        <f t="shared" si="17"/>
        <v>218.72308373989185</v>
      </c>
      <c r="G44" s="123">
        <f t="shared" si="17"/>
        <v>254.22636160193565</v>
      </c>
      <c r="H44" s="123">
        <f t="shared" si="17"/>
        <v>251.93710011113296</v>
      </c>
      <c r="I44" s="123">
        <f t="shared" si="17"/>
        <v>198.68937457876106</v>
      </c>
      <c r="J44" s="123">
        <f t="shared" si="17"/>
        <v>138.66630263465009</v>
      </c>
      <c r="K44" s="123">
        <f t="shared" si="17"/>
        <v>254.32429018775881</v>
      </c>
      <c r="L44" s="123">
        <f t="shared" si="17"/>
        <v>225.77344241213839</v>
      </c>
      <c r="M44" s="123">
        <f t="shared" si="17"/>
        <v>192.71028209611313</v>
      </c>
      <c r="N44" s="123">
        <f t="shared" si="17"/>
        <v>176.48284009434369</v>
      </c>
      <c r="O44" s="123">
        <f t="shared" si="17"/>
        <v>156.03372048599414</v>
      </c>
      <c r="P44" s="123">
        <f t="shared" si="17"/>
        <v>138.31331363256513</v>
      </c>
      <c r="Q44" s="123">
        <f t="shared" si="17"/>
        <v>116.66225376382111</v>
      </c>
      <c r="R44" s="123">
        <f t="shared" ref="R44:V44" si="18">SUM(R45:R46)</f>
        <v>112.42794087390548</v>
      </c>
      <c r="S44" s="123">
        <f t="shared" si="18"/>
        <v>112.79146948551215</v>
      </c>
      <c r="T44" s="123">
        <f t="shared" si="18"/>
        <v>110.64103395944105</v>
      </c>
      <c r="U44" s="123">
        <f t="shared" si="18"/>
        <v>101.02897325849266</v>
      </c>
      <c r="V44" s="123">
        <f t="shared" si="18"/>
        <v>91.500569473633433</v>
      </c>
      <c r="W44" s="123">
        <f t="shared" ref="W44:Y44" si="19">SUM(W45:W46)</f>
        <v>73.120721996247767</v>
      </c>
      <c r="X44" s="123">
        <f t="shared" si="19"/>
        <v>57.169919490077454</v>
      </c>
      <c r="Y44" s="123">
        <f t="shared" si="19"/>
        <v>38.896611492313923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262.13490703103446</v>
      </c>
      <c r="D45" s="99">
        <v>265.16899866435648</v>
      </c>
      <c r="E45" s="99">
        <v>231.13434175353206</v>
      </c>
      <c r="F45" s="99">
        <v>216.44142811552689</v>
      </c>
      <c r="G45" s="99">
        <v>251.58199704996534</v>
      </c>
      <c r="H45" s="99">
        <v>249.33646725740712</v>
      </c>
      <c r="I45" s="99">
        <v>196.65741329224323</v>
      </c>
      <c r="J45" s="99">
        <v>137.24119829346247</v>
      </c>
      <c r="K45" s="99">
        <v>251.68916636562767</v>
      </c>
      <c r="L45" s="99">
        <v>223.49771108258506</v>
      </c>
      <c r="M45" s="99">
        <v>190.70814287063348</v>
      </c>
      <c r="N45" s="99">
        <v>174.58848322599482</v>
      </c>
      <c r="O45" s="99">
        <v>154.28289252259853</v>
      </c>
      <c r="P45" s="99">
        <v>136.68626166691317</v>
      </c>
      <c r="Q45" s="99">
        <v>115.24252971229116</v>
      </c>
      <c r="R45" s="99">
        <v>111.05176048566813</v>
      </c>
      <c r="S45" s="99">
        <v>111.41751401901374</v>
      </c>
      <c r="T45" s="99">
        <v>109.29724277435305</v>
      </c>
      <c r="U45" s="99">
        <v>99.803147831896354</v>
      </c>
      <c r="V45" s="99">
        <v>90.387061896786562</v>
      </c>
      <c r="W45" s="99">
        <v>72.233129879666436</v>
      </c>
      <c r="X45" s="99">
        <v>56.473188536050486</v>
      </c>
      <c r="Y45" s="99">
        <v>38.415074421603983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2.8904701265485726</v>
      </c>
      <c r="D46" s="99">
        <v>2.8616461652503649</v>
      </c>
      <c r="E46" s="99">
        <v>2.475756251346779</v>
      </c>
      <c r="F46" s="99">
        <v>2.2816556243649582</v>
      </c>
      <c r="G46" s="99">
        <v>2.6443645519703098</v>
      </c>
      <c r="H46" s="99">
        <v>2.6006328537258434</v>
      </c>
      <c r="I46" s="99">
        <v>2.0319612865178165</v>
      </c>
      <c r="J46" s="99">
        <v>1.425104341187629</v>
      </c>
      <c r="K46" s="99">
        <v>2.6351238221311224</v>
      </c>
      <c r="L46" s="99">
        <v>2.2757313295533455</v>
      </c>
      <c r="M46" s="99">
        <v>2.0021392254796599</v>
      </c>
      <c r="N46" s="99">
        <v>1.8943568683488556</v>
      </c>
      <c r="O46" s="99">
        <v>1.750827963395601</v>
      </c>
      <c r="P46" s="99">
        <v>1.6270519656519495</v>
      </c>
      <c r="Q46" s="99">
        <v>1.4197240515299552</v>
      </c>
      <c r="R46" s="99">
        <v>1.3761803882373651</v>
      </c>
      <c r="S46" s="99">
        <v>1.3739554664984213</v>
      </c>
      <c r="T46" s="99">
        <v>1.3437911850879967</v>
      </c>
      <c r="U46" s="99">
        <v>1.2258254265963016</v>
      </c>
      <c r="V46" s="99">
        <v>1.1135075768468643</v>
      </c>
      <c r="W46" s="99">
        <v>0.88759211658133308</v>
      </c>
      <c r="X46" s="99">
        <v>0.69673095402696661</v>
      </c>
      <c r="Y46" s="99">
        <v>0.48153707070993712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2.87290136023107E-3</v>
      </c>
      <c r="H47" s="123">
        <f t="shared" si="20"/>
        <v>6.664457905320712E-3</v>
      </c>
      <c r="I47" s="123">
        <f t="shared" si="20"/>
        <v>7.5951619949330557E-3</v>
      </c>
      <c r="J47" s="123">
        <f t="shared" si="20"/>
        <v>1.0788289132803041E-2</v>
      </c>
      <c r="K47" s="123">
        <f t="shared" si="20"/>
        <v>1.0071317409797078E-2</v>
      </c>
      <c r="L47" s="123">
        <f t="shared" si="20"/>
        <v>3.2982625586410484E-2</v>
      </c>
      <c r="M47" s="123">
        <f t="shared" si="20"/>
        <v>1.7242034288230724E-2</v>
      </c>
      <c r="N47" s="123">
        <f t="shared" si="20"/>
        <v>1.5591551383809014E-2</v>
      </c>
      <c r="O47" s="123">
        <f t="shared" si="20"/>
        <v>1.4782345189851704E-2</v>
      </c>
      <c r="P47" s="123">
        <f t="shared" si="20"/>
        <v>1.5468374145200072E-2</v>
      </c>
      <c r="Q47" s="123">
        <f t="shared" si="20"/>
        <v>9.8796131970469488E-3</v>
      </c>
      <c r="R47" s="123">
        <f t="shared" si="20"/>
        <v>1.3347521320885899E-2</v>
      </c>
      <c r="S47" s="123">
        <f t="shared" si="20"/>
        <v>9.7420891642630656E-3</v>
      </c>
      <c r="T47" s="123">
        <f t="shared" si="20"/>
        <v>1.2401069651214215E-2</v>
      </c>
      <c r="U47" s="123">
        <f t="shared" si="20"/>
        <v>9.9734838692805677E-3</v>
      </c>
      <c r="V47" s="123">
        <f t="shared" si="20"/>
        <v>2.1730181812886981E-2</v>
      </c>
      <c r="W47" s="123">
        <f t="shared" si="20"/>
        <v>2.2688876320156301E-2</v>
      </c>
      <c r="X47" s="123">
        <f t="shared" si="20"/>
        <v>5.2077827652728469E-2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2.87290136023107E-3</v>
      </c>
      <c r="H48" s="99">
        <f>RES_hhdet_in_fech!H48/RES_summary!H$21</f>
        <v>6.664457905320712E-3</v>
      </c>
      <c r="I48" s="99">
        <f>RES_hhdet_in_fech!I48/RES_summary!I$21</f>
        <v>7.5951619949330557E-3</v>
      </c>
      <c r="J48" s="99">
        <f>RES_hhdet_in_fech!J48/RES_summary!J$21</f>
        <v>1.0788289132803041E-2</v>
      </c>
      <c r="K48" s="99">
        <f>RES_hhdet_in_fech!K48/RES_summary!K$21</f>
        <v>1.0071317409797078E-2</v>
      </c>
      <c r="L48" s="99">
        <f>RES_hhdet_in_fech!L48/RES_summary!L$21</f>
        <v>3.2982625586410484E-2</v>
      </c>
      <c r="M48" s="99">
        <f>RES_hhdet_in_fech!M48/RES_summary!M$21</f>
        <v>1.7242034288230724E-2</v>
      </c>
      <c r="N48" s="99">
        <f>RES_hhdet_in_fech!N48/RES_summary!N$21</f>
        <v>1.5591551383809014E-2</v>
      </c>
      <c r="O48" s="99">
        <f>RES_hhdet_in_fech!O48/RES_summary!O$21</f>
        <v>1.4782345189851704E-2</v>
      </c>
      <c r="P48" s="99">
        <f>RES_hhdet_in_fech!P48/RES_summary!P$21</f>
        <v>1.5468374145200072E-2</v>
      </c>
      <c r="Q48" s="99">
        <f>RES_hhdet_in_fech!Q48/RES_summary!Q$21</f>
        <v>9.8796131970469488E-3</v>
      </c>
      <c r="R48" s="99">
        <f>RES_hhdet_in_fech!R48/RES_summary!R$21</f>
        <v>1.3347521320885899E-2</v>
      </c>
      <c r="S48" s="99">
        <f>RES_hhdet_in_fech!S48/RES_summary!S$21</f>
        <v>9.7420891642630656E-3</v>
      </c>
      <c r="T48" s="99">
        <f>RES_hhdet_in_fech!T48/RES_summary!T$21</f>
        <v>1.2401069651214215E-2</v>
      </c>
      <c r="U48" s="99">
        <f>RES_hhdet_in_fech!U48/RES_summary!U$21</f>
        <v>9.9734838692805677E-3</v>
      </c>
      <c r="V48" s="99">
        <f>RES_hhdet_in_fech!V48/RES_summary!V$21</f>
        <v>2.1730181812886981E-2</v>
      </c>
      <c r="W48" s="99">
        <f>RES_hhdet_in_fech!W48/RES_summary!W$21</f>
        <v>2.2688876320156301E-2</v>
      </c>
      <c r="X48" s="99">
        <f>RES_hhdet_in_fech!X48/RES_summary!X$21</f>
        <v>5.2077827652728469E-2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42.521587541698487</v>
      </c>
      <c r="D49" s="123">
        <v>42.684188236135078</v>
      </c>
      <c r="E49" s="123">
        <v>36.365959572707176</v>
      </c>
      <c r="F49" s="123">
        <v>33.142757420098441</v>
      </c>
      <c r="G49" s="123">
        <v>40.123798405482752</v>
      </c>
      <c r="H49" s="123">
        <v>41.687219343503038</v>
      </c>
      <c r="I49" s="123">
        <v>33.948904721393085</v>
      </c>
      <c r="J49" s="123">
        <v>31.592002678877311</v>
      </c>
      <c r="K49" s="123">
        <v>44.840531988209889</v>
      </c>
      <c r="L49" s="123">
        <v>46.712086103749314</v>
      </c>
      <c r="M49" s="123">
        <v>39.924774646773578</v>
      </c>
      <c r="N49" s="123">
        <v>37.020224924184902</v>
      </c>
      <c r="O49" s="123">
        <v>34.699891520677483</v>
      </c>
      <c r="P49" s="123">
        <v>29.938999152245529</v>
      </c>
      <c r="Q49" s="123">
        <v>28.858695052531747</v>
      </c>
      <c r="R49" s="123">
        <v>29.380683174396278</v>
      </c>
      <c r="S49" s="123">
        <v>25.983593110525561</v>
      </c>
      <c r="T49" s="123">
        <v>26.082587063834726</v>
      </c>
      <c r="U49" s="123">
        <v>24.751817050494218</v>
      </c>
      <c r="V49" s="123">
        <v>26.50009416996966</v>
      </c>
      <c r="W49" s="123">
        <v>24.281098680577696</v>
      </c>
      <c r="X49" s="123">
        <v>22.807655461558213</v>
      </c>
      <c r="Y49" s="123">
        <v>21.430648021451621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43.11771648613162</v>
      </c>
      <c r="D50" s="99">
        <v>43.746690418613767</v>
      </c>
      <c r="E50" s="99">
        <v>36.560411442892381</v>
      </c>
      <c r="F50" s="99">
        <v>33.35522882829023</v>
      </c>
      <c r="G50" s="99">
        <v>40.615246721199391</v>
      </c>
      <c r="H50" s="99">
        <v>42.12505468085547</v>
      </c>
      <c r="I50" s="99">
        <v>33.966352623952524</v>
      </c>
      <c r="J50" s="99">
        <v>27.962748731411381</v>
      </c>
      <c r="K50" s="99">
        <v>44.840531988209889</v>
      </c>
      <c r="L50" s="99">
        <v>47.075136829289896</v>
      </c>
      <c r="M50" s="99">
        <v>40.102817550758317</v>
      </c>
      <c r="N50" s="99">
        <v>37.020224924184902</v>
      </c>
      <c r="O50" s="99">
        <v>34.723032721173901</v>
      </c>
      <c r="P50" s="99">
        <v>30.307524033223675</v>
      </c>
      <c r="Q50" s="99">
        <v>28.546672009209736</v>
      </c>
      <c r="R50" s="99">
        <v>28.659354839469891</v>
      </c>
      <c r="S50" s="99">
        <v>26.039721458677015</v>
      </c>
      <c r="T50" s="99">
        <v>26.110227682741037</v>
      </c>
      <c r="U50" s="99">
        <v>25.18780772010583</v>
      </c>
      <c r="V50" s="99">
        <v>26.478322252277074</v>
      </c>
      <c r="W50" s="99">
        <v>24.281098680577696</v>
      </c>
      <c r="X50" s="99">
        <v>22.807655461558213</v>
      </c>
      <c r="Y50" s="99">
        <v>21.434841713789691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32.898363152992175</v>
      </c>
      <c r="D54" s="102">
        <v>32.590417502587535</v>
      </c>
      <c r="E54" s="102">
        <v>34.343660122781159</v>
      </c>
      <c r="F54" s="102">
        <v>29.601567283568642</v>
      </c>
      <c r="G54" s="102">
        <v>30.21292403853019</v>
      </c>
      <c r="H54" s="102">
        <v>33.778818562574713</v>
      </c>
      <c r="I54" s="102">
        <v>33.477811352288498</v>
      </c>
      <c r="J54" s="102">
        <v>44.93363508802765</v>
      </c>
      <c r="K54" s="102">
        <v>0</v>
      </c>
      <c r="L54" s="102">
        <v>36.256225208180332</v>
      </c>
      <c r="M54" s="102">
        <v>29.811937700439987</v>
      </c>
      <c r="N54" s="102">
        <v>0</v>
      </c>
      <c r="O54" s="102">
        <v>32.486050006519235</v>
      </c>
      <c r="P54" s="102">
        <v>27.118760132537751</v>
      </c>
      <c r="Q54" s="102">
        <v>31.47797105839998</v>
      </c>
      <c r="R54" s="102">
        <v>33.242795300981314</v>
      </c>
      <c r="S54" s="102">
        <v>24.432579756607151</v>
      </c>
      <c r="T54" s="102">
        <v>25.387252744472789</v>
      </c>
      <c r="U54" s="102">
        <v>23.41493958290059</v>
      </c>
      <c r="V54" s="102">
        <v>27.147313905012911</v>
      </c>
      <c r="W54" s="102">
        <v>0</v>
      </c>
      <c r="X54" s="102">
        <v>0</v>
      </c>
      <c r="Y54" s="102">
        <v>21.030150403166193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11.136837791094283</v>
      </c>
      <c r="D58" s="123">
        <v>11.572096316179675</v>
      </c>
      <c r="E58" s="123">
        <v>12.140857499545213</v>
      </c>
      <c r="F58" s="123">
        <v>12.463126374288827</v>
      </c>
      <c r="G58" s="123">
        <v>12.633117564065657</v>
      </c>
      <c r="H58" s="123">
        <v>12.86816432525247</v>
      </c>
      <c r="I58" s="123">
        <v>10.804335098779722</v>
      </c>
      <c r="J58" s="123">
        <v>12.490784811384437</v>
      </c>
      <c r="K58" s="123">
        <v>11.48962548088228</v>
      </c>
      <c r="L58" s="123">
        <v>12.099169026176419</v>
      </c>
      <c r="M58" s="123">
        <v>11.04402289622128</v>
      </c>
      <c r="N58" s="123">
        <v>11.087343837778217</v>
      </c>
      <c r="O58" s="123">
        <v>10.767890797602979</v>
      </c>
      <c r="P58" s="123">
        <v>10.109260528722482</v>
      </c>
      <c r="Q58" s="123">
        <v>9.1313206822909887</v>
      </c>
      <c r="R58" s="123">
        <v>9.5073877837921401</v>
      </c>
      <c r="S58" s="123">
        <v>8.1990417387290382</v>
      </c>
      <c r="T58" s="123">
        <v>8.3897610844229931</v>
      </c>
      <c r="U58" s="123">
        <v>6.8687087067905948</v>
      </c>
      <c r="V58" s="123">
        <v>8.3092794380553539</v>
      </c>
      <c r="W58" s="123">
        <v>7.8887265789947127</v>
      </c>
      <c r="X58" s="123">
        <v>7.6071904077375212</v>
      </c>
      <c r="Y58" s="123">
        <v>10.175443115931895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12.128577763528764</v>
      </c>
      <c r="D59" s="99">
        <v>12.592754314372256</v>
      </c>
      <c r="E59" s="99">
        <v>12.864995552328571</v>
      </c>
      <c r="F59" s="99">
        <v>13.499453980412193</v>
      </c>
      <c r="G59" s="99">
        <v>13.959343420326572</v>
      </c>
      <c r="H59" s="99">
        <v>14.398011733014563</v>
      </c>
      <c r="I59" s="99">
        <v>13.055421859528362</v>
      </c>
      <c r="J59" s="99">
        <v>13.277185898708602</v>
      </c>
      <c r="K59" s="99">
        <v>12.164381767260529</v>
      </c>
      <c r="L59" s="99">
        <v>12.042392284389448</v>
      </c>
      <c r="M59" s="99">
        <v>12.321921970116614</v>
      </c>
      <c r="N59" s="99">
        <v>12.292132388174364</v>
      </c>
      <c r="O59" s="99">
        <v>11.821423202356385</v>
      </c>
      <c r="P59" s="99">
        <v>12.669528955888195</v>
      </c>
      <c r="Q59" s="99">
        <v>9.9833238518754044</v>
      </c>
      <c r="R59" s="99">
        <v>10.201654467227055</v>
      </c>
      <c r="S59" s="99">
        <v>11.423391244693851</v>
      </c>
      <c r="T59" s="99">
        <v>9.5255289770100067</v>
      </c>
      <c r="U59" s="99">
        <v>8.7873273195655397</v>
      </c>
      <c r="V59" s="99">
        <v>9.0064913875530515</v>
      </c>
      <c r="W59" s="99">
        <v>8.6572104282271773</v>
      </c>
      <c r="X59" s="99">
        <v>8.1879034657631831</v>
      </c>
      <c r="Y59" s="99">
        <v>10.954116266473655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9.4238323841620044</v>
      </c>
      <c r="D60" s="110">
        <v>10.211218985256233</v>
      </c>
      <c r="E60" s="110">
        <v>10.899477980488035</v>
      </c>
      <c r="F60" s="110">
        <v>10.06661878512854</v>
      </c>
      <c r="G60" s="110">
        <v>9.9962685086763106</v>
      </c>
      <c r="H60" s="110">
        <v>10.889715046041346</v>
      </c>
      <c r="I60" s="110">
        <v>9.6752411083726759</v>
      </c>
      <c r="J60" s="110">
        <v>12.207420452646142</v>
      </c>
      <c r="K60" s="110">
        <v>10.733866982969115</v>
      </c>
      <c r="L60" s="110">
        <v>12.54745106207654</v>
      </c>
      <c r="M60" s="110">
        <v>9.2443150338186797</v>
      </c>
      <c r="N60" s="110">
        <v>9.1047804004174644</v>
      </c>
      <c r="O60" s="110">
        <v>9.3966263977652105</v>
      </c>
      <c r="P60" s="110">
        <v>7.8506551488663199</v>
      </c>
      <c r="Q60" s="110">
        <v>8.6869624170248247</v>
      </c>
      <c r="R60" s="110">
        <v>9.005319221760109</v>
      </c>
      <c r="S60" s="110">
        <v>5.9819055361992053</v>
      </c>
      <c r="T60" s="110">
        <v>6.1544732107145075</v>
      </c>
      <c r="U60" s="110">
        <v>5.5336330822329129</v>
      </c>
      <c r="V60" s="110">
        <v>6.7621329215509398</v>
      </c>
      <c r="W60" s="110">
        <v>6.7991984901157867</v>
      </c>
      <c r="X60" s="110">
        <v>6.3505273501699921</v>
      </c>
      <c r="Y60" s="110">
        <v>6.50125943522744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284.92883458433499</v>
      </c>
      <c r="D62" s="118">
        <f t="shared" si="21"/>
        <v>281.40296630420926</v>
      </c>
      <c r="E62" s="118">
        <f t="shared" si="21"/>
        <v>285.36472620622675</v>
      </c>
      <c r="F62" s="118">
        <f t="shared" si="21"/>
        <v>279.58086842927423</v>
      </c>
      <c r="G62" s="118">
        <f t="shared" si="21"/>
        <v>275.60514653083322</v>
      </c>
      <c r="H62" s="118">
        <f t="shared" si="21"/>
        <v>266.87422260437307</v>
      </c>
      <c r="I62" s="118">
        <f t="shared" si="21"/>
        <v>268.61542892329436</v>
      </c>
      <c r="J62" s="118">
        <f t="shared" si="21"/>
        <v>260.85028463548991</v>
      </c>
      <c r="K62" s="118">
        <f t="shared" si="21"/>
        <v>228.25376390580271</v>
      </c>
      <c r="L62" s="118">
        <f t="shared" si="21"/>
        <v>264.44041794265843</v>
      </c>
      <c r="M62" s="118">
        <f t="shared" si="21"/>
        <v>216.83285304001703</v>
      </c>
      <c r="N62" s="118">
        <f t="shared" si="21"/>
        <v>205.51447164519183</v>
      </c>
      <c r="O62" s="118">
        <f t="shared" si="21"/>
        <v>183.37014820204107</v>
      </c>
      <c r="P62" s="118">
        <f t="shared" si="21"/>
        <v>163.86430950795076</v>
      </c>
      <c r="Q62" s="118">
        <f t="shared" si="21"/>
        <v>143.09209653159846</v>
      </c>
      <c r="R62" s="118">
        <f t="shared" ref="R62:V62" si="22">R63+R66+R68+R77</f>
        <v>142.0414565641853</v>
      </c>
      <c r="S62" s="118">
        <f t="shared" si="22"/>
        <v>137.03953787869042</v>
      </c>
      <c r="T62" s="118">
        <f t="shared" si="22"/>
        <v>136.21219002058953</v>
      </c>
      <c r="U62" s="118">
        <f t="shared" si="22"/>
        <v>119.0636001983649</v>
      </c>
      <c r="V62" s="118">
        <f t="shared" si="22"/>
        <v>111.16473712182888</v>
      </c>
      <c r="W62" s="118">
        <f t="shared" ref="W62:Y62" si="23">W63+W66+W68+W77</f>
        <v>104.44615541055882</v>
      </c>
      <c r="X62" s="118">
        <f t="shared" si="23"/>
        <v>82.466441595324156</v>
      </c>
      <c r="Y62" s="118">
        <f t="shared" si="23"/>
        <v>57.697267233224991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235.54366424551401</v>
      </c>
      <c r="D63" s="123">
        <f t="shared" si="24"/>
        <v>231.93307820973939</v>
      </c>
      <c r="E63" s="123">
        <f t="shared" si="24"/>
        <v>236.32500781040378</v>
      </c>
      <c r="F63" s="123">
        <f t="shared" si="24"/>
        <v>231.71931895850955</v>
      </c>
      <c r="G63" s="123">
        <f t="shared" si="24"/>
        <v>227.57161610347075</v>
      </c>
      <c r="H63" s="123">
        <f t="shared" si="24"/>
        <v>218.41401437144543</v>
      </c>
      <c r="I63" s="123">
        <f t="shared" si="24"/>
        <v>219.73878710660551</v>
      </c>
      <c r="J63" s="123">
        <f t="shared" si="24"/>
        <v>209.07886402920127</v>
      </c>
      <c r="K63" s="123">
        <f t="shared" si="24"/>
        <v>185.31253120330618</v>
      </c>
      <c r="L63" s="123">
        <f t="shared" si="24"/>
        <v>209.0628304306797</v>
      </c>
      <c r="M63" s="123">
        <f t="shared" si="24"/>
        <v>172.12123955953589</v>
      </c>
      <c r="N63" s="123">
        <f t="shared" si="24"/>
        <v>162.01968333708507</v>
      </c>
      <c r="O63" s="123">
        <f t="shared" si="24"/>
        <v>141.382096431213</v>
      </c>
      <c r="P63" s="123">
        <f t="shared" si="24"/>
        <v>125.55799595366992</v>
      </c>
      <c r="Q63" s="123">
        <f t="shared" si="24"/>
        <v>106.54787309620285</v>
      </c>
      <c r="R63" s="123">
        <f t="shared" ref="R63:V63" si="25">SUM(R64:R65)</f>
        <v>104.3270059105423</v>
      </c>
      <c r="S63" s="123">
        <f t="shared" si="25"/>
        <v>102.85248492457819</v>
      </c>
      <c r="T63" s="123">
        <f t="shared" si="25"/>
        <v>101.37220844765733</v>
      </c>
      <c r="U63" s="123">
        <f t="shared" si="25"/>
        <v>87.494212112049439</v>
      </c>
      <c r="V63" s="123">
        <f t="shared" si="25"/>
        <v>77.987293219156356</v>
      </c>
      <c r="W63" s="123">
        <f t="shared" ref="W63:Y63" si="26">SUM(W64:W65)</f>
        <v>69.872812163613943</v>
      </c>
      <c r="X63" s="123">
        <f t="shared" si="26"/>
        <v>50.921427384045813</v>
      </c>
      <c r="Y63" s="123">
        <f t="shared" si="26"/>
        <v>29.954745971916417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232.74470185221872</v>
      </c>
      <c r="D64" s="99">
        <v>229.23762661232911</v>
      </c>
      <c r="E64" s="99">
        <v>233.60120255374284</v>
      </c>
      <c r="F64" s="99">
        <v>229.09267277791182</v>
      </c>
      <c r="G64" s="99">
        <v>225.00146695725331</v>
      </c>
      <c r="H64" s="99">
        <v>215.96781638813633</v>
      </c>
      <c r="I64" s="99">
        <v>217.30216641476258</v>
      </c>
      <c r="J64" s="99">
        <v>206.75033984958318</v>
      </c>
      <c r="K64" s="99">
        <v>183.23272742379146</v>
      </c>
      <c r="L64" s="99">
        <v>206.78083739029466</v>
      </c>
      <c r="M64" s="99">
        <v>170.18465472820606</v>
      </c>
      <c r="N64" s="99">
        <v>160.13521799740695</v>
      </c>
      <c r="O64" s="99">
        <v>139.66040779473559</v>
      </c>
      <c r="P64" s="99">
        <v>123.9504378370906</v>
      </c>
      <c r="Q64" s="99">
        <v>105.13010834790663</v>
      </c>
      <c r="R64" s="99">
        <v>102.92006565583681</v>
      </c>
      <c r="S64" s="99">
        <v>101.45778919159798</v>
      </c>
      <c r="T64" s="99">
        <v>99.985308529777726</v>
      </c>
      <c r="U64" s="99">
        <v>86.28440611983352</v>
      </c>
      <c r="V64" s="99">
        <v>76.895947877147194</v>
      </c>
      <c r="W64" s="99">
        <v>68.892192149521591</v>
      </c>
      <c r="X64" s="99">
        <v>50.201561125817655</v>
      </c>
      <c r="Y64" s="99">
        <v>29.523547052276712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2.7989623932952878</v>
      </c>
      <c r="D65" s="99">
        <v>2.6954515974102784</v>
      </c>
      <c r="E65" s="99">
        <v>2.7238052566609472</v>
      </c>
      <c r="F65" s="99">
        <v>2.6266461805977341</v>
      </c>
      <c r="G65" s="99">
        <v>2.5701491462174206</v>
      </c>
      <c r="H65" s="99">
        <v>2.4461979833091041</v>
      </c>
      <c r="I65" s="99">
        <v>2.4366206918429238</v>
      </c>
      <c r="J65" s="99">
        <v>2.3285241796180953</v>
      </c>
      <c r="K65" s="99">
        <v>2.0798037795147164</v>
      </c>
      <c r="L65" s="99">
        <v>2.2819930403850375</v>
      </c>
      <c r="M65" s="99">
        <v>1.9365848313298359</v>
      </c>
      <c r="N65" s="99">
        <v>1.8844653396781204</v>
      </c>
      <c r="O65" s="99">
        <v>1.721688636477398</v>
      </c>
      <c r="P65" s="99">
        <v>1.6075581165793142</v>
      </c>
      <c r="Q65" s="99">
        <v>1.4177647482962148</v>
      </c>
      <c r="R65" s="99">
        <v>1.4069402547054877</v>
      </c>
      <c r="S65" s="99">
        <v>1.3946957329802037</v>
      </c>
      <c r="T65" s="99">
        <v>1.3868999178796011</v>
      </c>
      <c r="U65" s="99">
        <v>1.2098059922159217</v>
      </c>
      <c r="V65" s="99">
        <v>1.0913453420091639</v>
      </c>
      <c r="W65" s="99">
        <v>0.980620014092348</v>
      </c>
      <c r="X65" s="99">
        <v>0.71986625822815742</v>
      </c>
      <c r="Y65" s="99">
        <v>0.43119891963970441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4.8568754553392657E-4</v>
      </c>
      <c r="E66" s="123">
        <f t="shared" si="27"/>
        <v>7.7135718869276353E-4</v>
      </c>
      <c r="F66" s="123">
        <f t="shared" si="27"/>
        <v>1.2601527924934123E-3</v>
      </c>
      <c r="G66" s="123">
        <f t="shared" si="27"/>
        <v>1.8681949449531278E-3</v>
      </c>
      <c r="H66" s="123">
        <f t="shared" si="27"/>
        <v>7.6045805983908201E-3</v>
      </c>
      <c r="I66" s="123">
        <f t="shared" si="27"/>
        <v>8.0043478441065713E-3</v>
      </c>
      <c r="J66" s="123">
        <f t="shared" si="27"/>
        <v>1.071020742617238E-2</v>
      </c>
      <c r="K66" s="123">
        <f t="shared" si="27"/>
        <v>1.0151954152033285E-2</v>
      </c>
      <c r="L66" s="123">
        <f t="shared" si="27"/>
        <v>3.353246388222178E-2</v>
      </c>
      <c r="M66" s="123">
        <f t="shared" si="27"/>
        <v>1.7709531119318896E-2</v>
      </c>
      <c r="N66" s="123">
        <f t="shared" si="27"/>
        <v>1.5399033752393081E-2</v>
      </c>
      <c r="O66" s="123">
        <f t="shared" si="27"/>
        <v>1.4874127464587817E-2</v>
      </c>
      <c r="P66" s="123">
        <f t="shared" si="27"/>
        <v>1.598215761406676E-2</v>
      </c>
      <c r="Q66" s="123">
        <f t="shared" si="27"/>
        <v>9.94209737181956E-3</v>
      </c>
      <c r="R66" s="123">
        <f t="shared" si="27"/>
        <v>1.2951946891588281E-2</v>
      </c>
      <c r="S66" s="123">
        <f t="shared" si="27"/>
        <v>9.7491825741686002E-3</v>
      </c>
      <c r="T66" s="123">
        <f t="shared" si="27"/>
        <v>1.2548530944973688E-2</v>
      </c>
      <c r="U66" s="123">
        <f t="shared" si="27"/>
        <v>9.8952604663842536E-3</v>
      </c>
      <c r="V66" s="123">
        <f t="shared" si="27"/>
        <v>2.1468288530577511E-2</v>
      </c>
      <c r="W66" s="123">
        <f t="shared" si="27"/>
        <v>2.2907038592465494E-2</v>
      </c>
      <c r="X66" s="123">
        <f t="shared" si="27"/>
        <v>5.2345409861109894E-2</v>
      </c>
      <c r="Y66" s="123">
        <f t="shared" si="27"/>
        <v>0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4.8568754553392657E-4</v>
      </c>
      <c r="E67" s="99">
        <f>RES_hhdet_in_fech!E67/RES_summary!E$21</f>
        <v>7.7135718869276353E-4</v>
      </c>
      <c r="F67" s="99">
        <f>RES_hhdet_in_fech!F67/RES_summary!F$21</f>
        <v>1.2601527924934123E-3</v>
      </c>
      <c r="G67" s="99">
        <f>RES_hhdet_in_fech!G67/RES_summary!G$21</f>
        <v>1.8681949449531278E-3</v>
      </c>
      <c r="H67" s="99">
        <f>RES_hhdet_in_fech!H67/RES_summary!H$21</f>
        <v>7.6045805983908201E-3</v>
      </c>
      <c r="I67" s="99">
        <f>RES_hhdet_in_fech!I67/RES_summary!I$21</f>
        <v>8.0043478441065713E-3</v>
      </c>
      <c r="J67" s="99">
        <f>RES_hhdet_in_fech!J67/RES_summary!J$21</f>
        <v>1.071020742617238E-2</v>
      </c>
      <c r="K67" s="99">
        <f>RES_hhdet_in_fech!K67/RES_summary!K$21</f>
        <v>1.0151954152033285E-2</v>
      </c>
      <c r="L67" s="99">
        <f>RES_hhdet_in_fech!L67/RES_summary!L$21</f>
        <v>3.353246388222178E-2</v>
      </c>
      <c r="M67" s="99">
        <f>RES_hhdet_in_fech!M67/RES_summary!M$21</f>
        <v>1.7709531119318896E-2</v>
      </c>
      <c r="N67" s="99">
        <f>RES_hhdet_in_fech!N67/RES_summary!N$21</f>
        <v>1.5399033752393081E-2</v>
      </c>
      <c r="O67" s="99">
        <f>RES_hhdet_in_fech!O67/RES_summary!O$21</f>
        <v>1.4874127464587817E-2</v>
      </c>
      <c r="P67" s="99">
        <f>RES_hhdet_in_fech!P67/RES_summary!P$21</f>
        <v>1.598215761406676E-2</v>
      </c>
      <c r="Q67" s="99">
        <f>RES_hhdet_in_fech!Q67/RES_summary!Q$21</f>
        <v>9.94209737181956E-3</v>
      </c>
      <c r="R67" s="99">
        <f>RES_hhdet_in_fech!R67/RES_summary!R$21</f>
        <v>1.2951946891588281E-2</v>
      </c>
      <c r="S67" s="99">
        <f>RES_hhdet_in_fech!S67/RES_summary!S$21</f>
        <v>9.7491825741686002E-3</v>
      </c>
      <c r="T67" s="99">
        <f>RES_hhdet_in_fech!T67/RES_summary!T$21</f>
        <v>1.2548530944973688E-2</v>
      </c>
      <c r="U67" s="99">
        <f>RES_hhdet_in_fech!U67/RES_summary!U$21</f>
        <v>9.8952604663842536E-3</v>
      </c>
      <c r="V67" s="99">
        <f>RES_hhdet_in_fech!V67/RES_summary!V$21</f>
        <v>2.1468288530577511E-2</v>
      </c>
      <c r="W67" s="99">
        <f>RES_hhdet_in_fech!W67/RES_summary!W$21</f>
        <v>2.2907038592465494E-2</v>
      </c>
      <c r="X67" s="99">
        <f>RES_hhdet_in_fech!X67/RES_summary!X$21</f>
        <v>5.2345409861109894E-2</v>
      </c>
      <c r="Y67" s="99">
        <f>RES_hhdet_in_fech!Y67/RES_summary!Y$21</f>
        <v>0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37.669499586647802</v>
      </c>
      <c r="D68" s="123">
        <v>36.967690341096862</v>
      </c>
      <c r="E68" s="123">
        <v>36.021642798128802</v>
      </c>
      <c r="F68" s="123">
        <v>34.010854493137195</v>
      </c>
      <c r="G68" s="123">
        <v>34.724652089179578</v>
      </c>
      <c r="H68" s="123">
        <v>34.882931310292257</v>
      </c>
      <c r="I68" s="123">
        <v>35.674124507567754</v>
      </c>
      <c r="J68" s="123">
        <v>37.917199374932203</v>
      </c>
      <c r="K68" s="123">
        <v>31.315414490029859</v>
      </c>
      <c r="L68" s="123">
        <v>40.270019444610618</v>
      </c>
      <c r="M68" s="123">
        <v>32.448429997192036</v>
      </c>
      <c r="N68" s="123">
        <v>31.896877378061269</v>
      </c>
      <c r="O68" s="123">
        <v>30.407546458105148</v>
      </c>
      <c r="P68" s="123">
        <v>27.045737422281725</v>
      </c>
      <c r="Q68" s="123">
        <v>26.213906365762849</v>
      </c>
      <c r="R68" s="123">
        <v>27.274521051172282</v>
      </c>
      <c r="S68" s="123">
        <v>24.545595755147719</v>
      </c>
      <c r="T68" s="123">
        <v>25.25079791152827</v>
      </c>
      <c r="U68" s="123">
        <v>23.025856348866004</v>
      </c>
      <c r="V68" s="123">
        <v>24.231017362636056</v>
      </c>
      <c r="W68" s="123">
        <v>25.389722666236903</v>
      </c>
      <c r="X68" s="123">
        <v>22.715837951599809</v>
      </c>
      <c r="Y68" s="123">
        <v>19.002814263259246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37.993083154298333</v>
      </c>
      <c r="D69" s="99">
        <v>37.228790826200928</v>
      </c>
      <c r="E69" s="99">
        <v>36.12302910497651</v>
      </c>
      <c r="F69" s="99">
        <v>34.281178640862777</v>
      </c>
      <c r="G69" s="99">
        <v>35.038446975506233</v>
      </c>
      <c r="H69" s="99">
        <v>34.970526003341583</v>
      </c>
      <c r="I69" s="99">
        <v>35.821121844732119</v>
      </c>
      <c r="J69" s="99">
        <v>37.542751725694572</v>
      </c>
      <c r="K69" s="99">
        <v>30.792075606061143</v>
      </c>
      <c r="L69" s="99">
        <v>40.270019444610618</v>
      </c>
      <c r="M69" s="99">
        <v>33.249427096317383</v>
      </c>
      <c r="N69" s="99">
        <v>32.302791020128502</v>
      </c>
      <c r="O69" s="99">
        <v>30.36572857747387</v>
      </c>
      <c r="P69" s="99">
        <v>27.043902802123217</v>
      </c>
      <c r="Q69" s="99">
        <v>26.033691133259211</v>
      </c>
      <c r="R69" s="99">
        <v>26.960595734814753</v>
      </c>
      <c r="S69" s="99">
        <v>24.551290118510305</v>
      </c>
      <c r="T69" s="99">
        <v>25.242870155897929</v>
      </c>
      <c r="U69" s="99">
        <v>22.985803663009502</v>
      </c>
      <c r="V69" s="99">
        <v>24.051398486078032</v>
      </c>
      <c r="W69" s="99">
        <v>25.387946016785037</v>
      </c>
      <c r="X69" s="99">
        <v>22.715837951599809</v>
      </c>
      <c r="Y69" s="99">
        <v>19.002814263259246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32.898363152992182</v>
      </c>
      <c r="D73" s="102">
        <v>32.590417502587535</v>
      </c>
      <c r="E73" s="102">
        <v>34.343660122781159</v>
      </c>
      <c r="F73" s="102">
        <v>29.601567283568649</v>
      </c>
      <c r="G73" s="102">
        <v>30.2129240385302</v>
      </c>
      <c r="H73" s="102">
        <v>33.778818562574713</v>
      </c>
      <c r="I73" s="102">
        <v>33.477811352288498</v>
      </c>
      <c r="J73" s="102">
        <v>44.933635088027636</v>
      </c>
      <c r="K73" s="102">
        <v>38.617038599161404</v>
      </c>
      <c r="L73" s="102">
        <v>0</v>
      </c>
      <c r="M73" s="102">
        <v>29.81193770043998</v>
      </c>
      <c r="N73" s="102">
        <v>30.189462851905461</v>
      </c>
      <c r="O73" s="102">
        <v>32.486050006519243</v>
      </c>
      <c r="P73" s="102">
        <v>27.118760132537755</v>
      </c>
      <c r="Q73" s="102">
        <v>31.47797105839998</v>
      </c>
      <c r="R73" s="102">
        <v>33.242795300981314</v>
      </c>
      <c r="S73" s="102">
        <v>24.432579756607151</v>
      </c>
      <c r="T73" s="102">
        <v>25.387252744472789</v>
      </c>
      <c r="U73" s="102">
        <v>23.41493958290059</v>
      </c>
      <c r="V73" s="102">
        <v>27.147313905012911</v>
      </c>
      <c r="W73" s="102">
        <v>27.377793402874627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11.715670752173175</v>
      </c>
      <c r="D77" s="123">
        <v>12.501712065827464</v>
      </c>
      <c r="E77" s="123">
        <v>13.017304240505499</v>
      </c>
      <c r="F77" s="123">
        <v>13.849434824835015</v>
      </c>
      <c r="G77" s="123">
        <v>13.307010143237958</v>
      </c>
      <c r="H77" s="123">
        <v>13.569672342037016</v>
      </c>
      <c r="I77" s="123">
        <v>13.194512961276963</v>
      </c>
      <c r="J77" s="123">
        <v>13.843511023930279</v>
      </c>
      <c r="K77" s="123">
        <v>11.615666258314631</v>
      </c>
      <c r="L77" s="123">
        <v>15.074035603485916</v>
      </c>
      <c r="M77" s="123">
        <v>12.245473952169787</v>
      </c>
      <c r="N77" s="123">
        <v>11.582511896293088</v>
      </c>
      <c r="O77" s="123">
        <v>11.565631185258313</v>
      </c>
      <c r="P77" s="123">
        <v>11.244593974385058</v>
      </c>
      <c r="Q77" s="123">
        <v>10.320374972260947</v>
      </c>
      <c r="R77" s="123">
        <v>10.426977655579137</v>
      </c>
      <c r="S77" s="123">
        <v>9.6317080163903448</v>
      </c>
      <c r="T77" s="123">
        <v>9.5766351304589747</v>
      </c>
      <c r="U77" s="123">
        <v>8.5336364769830819</v>
      </c>
      <c r="V77" s="123">
        <v>8.9249582515059025</v>
      </c>
      <c r="W77" s="123">
        <v>9.1607135421155039</v>
      </c>
      <c r="X77" s="123">
        <v>8.776830849817415</v>
      </c>
      <c r="Y77" s="123">
        <v>8.7397069980493285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11.855316817607548</v>
      </c>
      <c r="D78" s="99">
        <v>12.651794777760053</v>
      </c>
      <c r="E78" s="99">
        <v>13.162223923234395</v>
      </c>
      <c r="F78" s="99">
        <v>14.123728048457604</v>
      </c>
      <c r="G78" s="99">
        <v>13.572528692469948</v>
      </c>
      <c r="H78" s="99">
        <v>13.812836974270899</v>
      </c>
      <c r="I78" s="99">
        <v>13.457353489616811</v>
      </c>
      <c r="J78" s="99">
        <v>13.924280052132916</v>
      </c>
      <c r="K78" s="99">
        <v>11.663936308940201</v>
      </c>
      <c r="L78" s="99">
        <v>15.15971343425521</v>
      </c>
      <c r="M78" s="99">
        <v>12.414476543393919</v>
      </c>
      <c r="N78" s="99">
        <v>12.09538180114315</v>
      </c>
      <c r="O78" s="99">
        <v>11.696678724704062</v>
      </c>
      <c r="P78" s="99">
        <v>11.473582618034513</v>
      </c>
      <c r="Q78" s="99">
        <v>10.404607678160529</v>
      </c>
      <c r="R78" s="99">
        <v>10.490725238913774</v>
      </c>
      <c r="S78" s="99">
        <v>9.7914804915833908</v>
      </c>
      <c r="T78" s="99">
        <v>9.7405380960783656</v>
      </c>
      <c r="U78" s="99">
        <v>8.6039990299516358</v>
      </c>
      <c r="V78" s="99">
        <v>9.2702149485567968</v>
      </c>
      <c r="W78" s="99">
        <v>9.3277805725629026</v>
      </c>
      <c r="X78" s="99">
        <v>9.1477307478526875</v>
      </c>
      <c r="Y78" s="99">
        <v>9.3266170297648223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9.4238323841620044</v>
      </c>
      <c r="D79" s="110">
        <v>10.211218985256235</v>
      </c>
      <c r="E79" s="110">
        <v>10.899477980488035</v>
      </c>
      <c r="F79" s="110">
        <v>10.066618785128538</v>
      </c>
      <c r="G79" s="110">
        <v>9.9962685086763088</v>
      </c>
      <c r="H79" s="110">
        <v>10.889715046041347</v>
      </c>
      <c r="I79" s="110">
        <v>9.6752411083726777</v>
      </c>
      <c r="J79" s="110">
        <v>12.207420452646144</v>
      </c>
      <c r="K79" s="110">
        <v>10.733866982969113</v>
      </c>
      <c r="L79" s="110">
        <v>12.547451062076538</v>
      </c>
      <c r="M79" s="110">
        <v>9.2443150338186779</v>
      </c>
      <c r="N79" s="110">
        <v>9.1047804004174644</v>
      </c>
      <c r="O79" s="110">
        <v>9.3966263977652105</v>
      </c>
      <c r="P79" s="110">
        <v>7.8506551488663217</v>
      </c>
      <c r="Q79" s="110">
        <v>8.686962417024823</v>
      </c>
      <c r="R79" s="110">
        <v>9.005319221760109</v>
      </c>
      <c r="S79" s="110">
        <v>5.9819055361992062</v>
      </c>
      <c r="T79" s="110">
        <v>6.1544732107145075</v>
      </c>
      <c r="U79" s="110">
        <v>5.5336330822329138</v>
      </c>
      <c r="V79" s="110">
        <v>6.7621329215509398</v>
      </c>
      <c r="W79" s="110">
        <v>6.7991984901157867</v>
      </c>
      <c r="X79" s="110">
        <v>6.3505273501699921</v>
      </c>
      <c r="Y79" s="110">
        <v>6.5012594352274418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280.11547572619855</v>
      </c>
      <c r="D81" s="118">
        <f t="shared" si="28"/>
        <v>265.69052655961696</v>
      </c>
      <c r="E81" s="118">
        <f t="shared" si="28"/>
        <v>271.92145333263807</v>
      </c>
      <c r="F81" s="118">
        <f t="shared" si="28"/>
        <v>259.77077123910226</v>
      </c>
      <c r="G81" s="118">
        <f t="shared" si="28"/>
        <v>253.30899969045234</v>
      </c>
      <c r="H81" s="118">
        <f t="shared" si="28"/>
        <v>249.3078316095004</v>
      </c>
      <c r="I81" s="118">
        <f t="shared" si="28"/>
        <v>237.75256542704633</v>
      </c>
      <c r="J81" s="118">
        <f t="shared" si="28"/>
        <v>237.32633834928015</v>
      </c>
      <c r="K81" s="118">
        <f t="shared" si="28"/>
        <v>255.74573639994929</v>
      </c>
      <c r="L81" s="118">
        <f t="shared" si="28"/>
        <v>191.61167075749321</v>
      </c>
      <c r="M81" s="118">
        <f t="shared" si="28"/>
        <v>196.44410831213867</v>
      </c>
      <c r="N81" s="118">
        <f t="shared" si="28"/>
        <v>206.31828514500592</v>
      </c>
      <c r="O81" s="118">
        <f t="shared" si="28"/>
        <v>181.15700092543057</v>
      </c>
      <c r="P81" s="118">
        <f t="shared" si="28"/>
        <v>170.92163064399111</v>
      </c>
      <c r="Q81" s="118">
        <f t="shared" si="28"/>
        <v>143.31285370852004</v>
      </c>
      <c r="R81" s="118">
        <f t="shared" ref="R81:V81" si="29">R82+R85+R87+R100</f>
        <v>138.00791872585921</v>
      </c>
      <c r="S81" s="118">
        <f t="shared" si="29"/>
        <v>140.04644165072676</v>
      </c>
      <c r="T81" s="118">
        <f t="shared" si="29"/>
        <v>141.05706349920632</v>
      </c>
      <c r="U81" s="118">
        <f t="shared" si="29"/>
        <v>127.89624088314729</v>
      </c>
      <c r="V81" s="118">
        <f t="shared" si="29"/>
        <v>114.83999074020606</v>
      </c>
      <c r="W81" s="118">
        <f t="shared" ref="W81:Y81" si="30">W82+W85+W87+W100</f>
        <v>103.8000067273598</v>
      </c>
      <c r="X81" s="118">
        <f t="shared" si="30"/>
        <v>81.956159260082089</v>
      </c>
      <c r="Y81" s="118">
        <f t="shared" si="30"/>
        <v>64.593700443398319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231.18893474677969</v>
      </c>
      <c r="D82" s="123">
        <f t="shared" si="31"/>
        <v>218.47926495999525</v>
      </c>
      <c r="E82" s="123">
        <f t="shared" si="31"/>
        <v>223.7377280998459</v>
      </c>
      <c r="F82" s="123">
        <f t="shared" si="31"/>
        <v>214.37762120897273</v>
      </c>
      <c r="G82" s="123">
        <f t="shared" si="31"/>
        <v>208.38949810661009</v>
      </c>
      <c r="H82" s="123">
        <f t="shared" si="31"/>
        <v>202.17991170144501</v>
      </c>
      <c r="I82" s="123">
        <f t="shared" si="31"/>
        <v>192.89504538186134</v>
      </c>
      <c r="J82" s="123">
        <f t="shared" si="31"/>
        <v>188.79300056278848</v>
      </c>
      <c r="K82" s="123">
        <f t="shared" si="31"/>
        <v>206.21846137709431</v>
      </c>
      <c r="L82" s="123">
        <f t="shared" si="31"/>
        <v>145.98583011936515</v>
      </c>
      <c r="M82" s="123">
        <f t="shared" si="31"/>
        <v>152.35266612179294</v>
      </c>
      <c r="N82" s="123">
        <f t="shared" si="31"/>
        <v>160.83942910736508</v>
      </c>
      <c r="O82" s="123">
        <f t="shared" si="31"/>
        <v>139.04523189067334</v>
      </c>
      <c r="P82" s="123">
        <f t="shared" si="31"/>
        <v>132.16544269784592</v>
      </c>
      <c r="Q82" s="123">
        <f t="shared" si="31"/>
        <v>104.46767704651057</v>
      </c>
      <c r="R82" s="123">
        <f t="shared" ref="R82:V82" si="32">SUM(R83:R84)</f>
        <v>98.58054088439556</v>
      </c>
      <c r="S82" s="123">
        <f t="shared" si="32"/>
        <v>104.81040852074447</v>
      </c>
      <c r="T82" s="123">
        <f t="shared" si="32"/>
        <v>104.54187658767488</v>
      </c>
      <c r="U82" s="123">
        <f t="shared" si="32"/>
        <v>94.269965548008201</v>
      </c>
      <c r="V82" s="123">
        <f t="shared" si="32"/>
        <v>79.759371560950996</v>
      </c>
      <c r="W82" s="123">
        <f t="shared" ref="W82:Y82" si="33">SUM(W83:W84)</f>
        <v>68.685956354696941</v>
      </c>
      <c r="X82" s="123">
        <f t="shared" si="33"/>
        <v>50.898955530142615</v>
      </c>
      <c r="Y82" s="123">
        <f t="shared" si="33"/>
        <v>33.753501019673756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230.03593736410551</v>
      </c>
      <c r="D83" s="99">
        <v>217.40145456667702</v>
      </c>
      <c r="E83" s="99">
        <v>222.6313087448473</v>
      </c>
      <c r="F83" s="99">
        <v>213.32394009772528</v>
      </c>
      <c r="G83" s="99">
        <v>207.35881945517224</v>
      </c>
      <c r="H83" s="99">
        <v>201.17900589613458</v>
      </c>
      <c r="I83" s="99">
        <v>191.94147636307525</v>
      </c>
      <c r="J83" s="99">
        <v>187.84877029435353</v>
      </c>
      <c r="K83" s="99">
        <v>205.17333442653947</v>
      </c>
      <c r="L83" s="99">
        <v>145.26379862092389</v>
      </c>
      <c r="M83" s="99">
        <v>151.58367537942129</v>
      </c>
      <c r="N83" s="99">
        <v>160.02221207707973</v>
      </c>
      <c r="O83" s="99">
        <v>138.33718589033825</v>
      </c>
      <c r="P83" s="99">
        <v>131.49333288602438</v>
      </c>
      <c r="Q83" s="99">
        <v>103.93577753224049</v>
      </c>
      <c r="R83" s="99">
        <v>98.07539769956</v>
      </c>
      <c r="S83" s="99">
        <v>104.26999136498443</v>
      </c>
      <c r="T83" s="99">
        <v>103.99576018761644</v>
      </c>
      <c r="U83" s="99">
        <v>93.770021604699963</v>
      </c>
      <c r="V83" s="99">
        <v>79.330088994253217</v>
      </c>
      <c r="W83" s="99">
        <v>68.314210296248802</v>
      </c>
      <c r="X83" s="99">
        <v>50.620174715058077</v>
      </c>
      <c r="Y83" s="99">
        <v>33.564199191957123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1.1529973826741786</v>
      </c>
      <c r="D84" s="99">
        <v>1.0778103933182255</v>
      </c>
      <c r="E84" s="99">
        <v>1.1064193549985806</v>
      </c>
      <c r="F84" s="99">
        <v>1.0536811112474476</v>
      </c>
      <c r="G84" s="99">
        <v>1.0306786514378543</v>
      </c>
      <c r="H84" s="99">
        <v>1.0009058053104321</v>
      </c>
      <c r="I84" s="99">
        <v>0.95356901878608658</v>
      </c>
      <c r="J84" s="99">
        <v>0.94423026843495517</v>
      </c>
      <c r="K84" s="99">
        <v>1.0451269505548353</v>
      </c>
      <c r="L84" s="99">
        <v>0.72203149844125869</v>
      </c>
      <c r="M84" s="99">
        <v>0.76899074237163201</v>
      </c>
      <c r="N84" s="99">
        <v>0.81721703028535531</v>
      </c>
      <c r="O84" s="99">
        <v>0.70804600033509679</v>
      </c>
      <c r="P84" s="99">
        <v>0.67210981182154561</v>
      </c>
      <c r="Q84" s="99">
        <v>0.5318995142700742</v>
      </c>
      <c r="R84" s="99">
        <v>0.50514318483555498</v>
      </c>
      <c r="S84" s="99">
        <v>0.54041715576003846</v>
      </c>
      <c r="T84" s="99">
        <v>0.54611640005843687</v>
      </c>
      <c r="U84" s="99">
        <v>0.49994394330823633</v>
      </c>
      <c r="V84" s="99">
        <v>0.42928256669777926</v>
      </c>
      <c r="W84" s="99">
        <v>0.37174605844813158</v>
      </c>
      <c r="X84" s="99">
        <v>0.27878081508453828</v>
      </c>
      <c r="Y84" s="99">
        <v>0.18930182771663465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8.6999814339643879E-5</v>
      </c>
      <c r="D85" s="123">
        <f t="shared" si="34"/>
        <v>4.5155399386873112E-4</v>
      </c>
      <c r="E85" s="123">
        <f t="shared" si="34"/>
        <v>9.1775290738760622E-4</v>
      </c>
      <c r="F85" s="123">
        <f t="shared" si="34"/>
        <v>1.3274861993322589E-3</v>
      </c>
      <c r="G85" s="123">
        <f t="shared" si="34"/>
        <v>2.0192379056690425E-3</v>
      </c>
      <c r="H85" s="123">
        <f t="shared" si="34"/>
        <v>7.3202445162774904E-3</v>
      </c>
      <c r="I85" s="123">
        <f t="shared" si="34"/>
        <v>8.0184022391752395E-3</v>
      </c>
      <c r="J85" s="123">
        <f t="shared" si="34"/>
        <v>1.0753551938088532E-2</v>
      </c>
      <c r="K85" s="123">
        <f t="shared" si="34"/>
        <v>1.0011284419116204E-2</v>
      </c>
      <c r="L85" s="123">
        <f t="shared" si="34"/>
        <v>3.3636197512530781E-2</v>
      </c>
      <c r="M85" s="123">
        <f t="shared" si="34"/>
        <v>1.7673678879399583E-2</v>
      </c>
      <c r="N85" s="123">
        <f t="shared" si="34"/>
        <v>1.5618286199734155E-2</v>
      </c>
      <c r="O85" s="123">
        <f t="shared" si="34"/>
        <v>1.4968492626194631E-2</v>
      </c>
      <c r="P85" s="123">
        <f t="shared" si="34"/>
        <v>1.5958616117738786E-2</v>
      </c>
      <c r="Q85" s="123">
        <f t="shared" si="34"/>
        <v>9.9511906560108571E-3</v>
      </c>
      <c r="R85" s="123">
        <f t="shared" si="34"/>
        <v>1.2990830212134426E-2</v>
      </c>
      <c r="S85" s="123">
        <f t="shared" si="34"/>
        <v>9.7836537546969714E-3</v>
      </c>
      <c r="T85" s="123">
        <f t="shared" si="34"/>
        <v>1.2583137076421865E-2</v>
      </c>
      <c r="U85" s="123">
        <f t="shared" si="34"/>
        <v>9.8041104905424673E-3</v>
      </c>
      <c r="V85" s="123">
        <f t="shared" si="34"/>
        <v>2.1537438894653073E-2</v>
      </c>
      <c r="W85" s="123">
        <f t="shared" si="34"/>
        <v>2.3129437025402051E-2</v>
      </c>
      <c r="X85" s="123">
        <f t="shared" si="34"/>
        <v>5.243412782600889E-2</v>
      </c>
      <c r="Y85" s="123">
        <f t="shared" si="34"/>
        <v>0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8.6999814339643879E-5</v>
      </c>
      <c r="D86" s="99">
        <f>RES_hhdet_in_fech!D86/RES_summary!D$21</f>
        <v>4.5155399386873112E-4</v>
      </c>
      <c r="E86" s="99">
        <f>RES_hhdet_in_fech!E86/RES_summary!E$21</f>
        <v>9.1775290738760622E-4</v>
      </c>
      <c r="F86" s="99">
        <f>RES_hhdet_in_fech!F86/RES_summary!F$21</f>
        <v>1.3274861993322589E-3</v>
      </c>
      <c r="G86" s="99">
        <f>RES_hhdet_in_fech!G86/RES_summary!G$21</f>
        <v>2.0192379056690425E-3</v>
      </c>
      <c r="H86" s="99">
        <f>RES_hhdet_in_fech!H86/RES_summary!H$21</f>
        <v>7.3202445162774904E-3</v>
      </c>
      <c r="I86" s="99">
        <f>RES_hhdet_in_fech!I86/RES_summary!I$21</f>
        <v>8.0184022391752395E-3</v>
      </c>
      <c r="J86" s="99">
        <f>RES_hhdet_in_fech!J86/RES_summary!J$21</f>
        <v>1.0753551938088532E-2</v>
      </c>
      <c r="K86" s="99">
        <f>RES_hhdet_in_fech!K86/RES_summary!K$21</f>
        <v>1.0011284419116204E-2</v>
      </c>
      <c r="L86" s="99">
        <f>RES_hhdet_in_fech!L86/RES_summary!L$21</f>
        <v>3.3636197512530781E-2</v>
      </c>
      <c r="M86" s="99">
        <f>RES_hhdet_in_fech!M86/RES_summary!M$21</f>
        <v>1.7673678879399583E-2</v>
      </c>
      <c r="N86" s="99">
        <f>RES_hhdet_in_fech!N86/RES_summary!N$21</f>
        <v>1.5618286199734155E-2</v>
      </c>
      <c r="O86" s="99">
        <f>RES_hhdet_in_fech!O86/RES_summary!O$21</f>
        <v>1.4968492626194631E-2</v>
      </c>
      <c r="P86" s="99">
        <f>RES_hhdet_in_fech!P86/RES_summary!P$21</f>
        <v>1.5958616117738786E-2</v>
      </c>
      <c r="Q86" s="99">
        <f>RES_hhdet_in_fech!Q86/RES_summary!Q$21</f>
        <v>9.9511906560108571E-3</v>
      </c>
      <c r="R86" s="99">
        <f>RES_hhdet_in_fech!R86/RES_summary!R$21</f>
        <v>1.2990830212134426E-2</v>
      </c>
      <c r="S86" s="99">
        <f>RES_hhdet_in_fech!S86/RES_summary!S$21</f>
        <v>9.7836537546969714E-3</v>
      </c>
      <c r="T86" s="99">
        <f>RES_hhdet_in_fech!T86/RES_summary!T$21</f>
        <v>1.2583137076421865E-2</v>
      </c>
      <c r="U86" s="99">
        <f>RES_hhdet_in_fech!U86/RES_summary!U$21</f>
        <v>9.8041104905424673E-3</v>
      </c>
      <c r="V86" s="99">
        <f>RES_hhdet_in_fech!V86/RES_summary!V$21</f>
        <v>2.1537438894653073E-2</v>
      </c>
      <c r="W86" s="99">
        <f>RES_hhdet_in_fech!W86/RES_summary!W$21</f>
        <v>2.3129437025402051E-2</v>
      </c>
      <c r="X86" s="99">
        <f>RES_hhdet_in_fech!X86/RES_summary!X$21</f>
        <v>5.243412782600889E-2</v>
      </c>
      <c r="Y86" s="99">
        <f>RES_hhdet_in_fech!Y86/RES_summary!Y$21</f>
        <v>0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36.677752056689847</v>
      </c>
      <c r="D87" s="123">
        <v>34.41483120760703</v>
      </c>
      <c r="E87" s="123">
        <v>34.564551200639187</v>
      </c>
      <c r="F87" s="123">
        <v>31.410878421135095</v>
      </c>
      <c r="G87" s="123">
        <v>31.681047666576845</v>
      </c>
      <c r="H87" s="123">
        <v>33.778827121317072</v>
      </c>
      <c r="I87" s="123">
        <v>32.287885552509621</v>
      </c>
      <c r="J87" s="123">
        <v>35.697165637311329</v>
      </c>
      <c r="K87" s="123">
        <v>35.294928241500976</v>
      </c>
      <c r="L87" s="123">
        <v>32.658605723968165</v>
      </c>
      <c r="M87" s="123">
        <v>31.15778466744424</v>
      </c>
      <c r="N87" s="123">
        <v>32.352080682270078</v>
      </c>
      <c r="O87" s="123">
        <v>30.6529321788754</v>
      </c>
      <c r="P87" s="123">
        <v>27.539371172816676</v>
      </c>
      <c r="Q87" s="123">
        <v>29.117092239775051</v>
      </c>
      <c r="R87" s="123">
        <v>29.532190348435208</v>
      </c>
      <c r="S87" s="123">
        <v>25.51804269379058</v>
      </c>
      <c r="T87" s="123">
        <v>26.239840628965219</v>
      </c>
      <c r="U87" s="123">
        <v>24.406420679785352</v>
      </c>
      <c r="V87" s="123">
        <v>25.863849496787527</v>
      </c>
      <c r="W87" s="123">
        <v>25.971779404165304</v>
      </c>
      <c r="X87" s="123">
        <v>22.446541281970312</v>
      </c>
      <c r="Y87" s="123">
        <v>20.762317058975523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38.740032516891254</v>
      </c>
      <c r="D88" s="99">
        <v>36.210708332274521</v>
      </c>
      <c r="E88" s="99">
        <v>34.726829331769054</v>
      </c>
      <c r="F88" s="99">
        <v>33.108638122493993</v>
      </c>
      <c r="G88" s="99">
        <v>34.189409764756796</v>
      </c>
      <c r="H88" s="99">
        <v>32.49242004987407</v>
      </c>
      <c r="I88" s="99">
        <v>31.199017237927968</v>
      </c>
      <c r="J88" s="99">
        <v>28.88763097125987</v>
      </c>
      <c r="K88" s="99">
        <v>32.437027899614741</v>
      </c>
      <c r="L88" s="99">
        <v>30.708573215363252</v>
      </c>
      <c r="M88" s="99">
        <v>31.215898066109123</v>
      </c>
      <c r="N88" s="99">
        <v>33.589211326109165</v>
      </c>
      <c r="O88" s="99">
        <v>29.402683600774754</v>
      </c>
      <c r="P88" s="99">
        <v>29.413423194566739</v>
      </c>
      <c r="Q88" s="99">
        <v>24.231489994572133</v>
      </c>
      <c r="R88" s="99">
        <v>23.823269881409679</v>
      </c>
      <c r="S88" s="99">
        <v>26.051900823132296</v>
      </c>
      <c r="T88" s="99">
        <v>26.388525750232031</v>
      </c>
      <c r="U88" s="99">
        <v>24.89050899972279</v>
      </c>
      <c r="V88" s="99">
        <v>23.078418058487955</v>
      </c>
      <c r="W88" s="99">
        <v>23.65253124278783</v>
      </c>
      <c r="X88" s="99">
        <v>22.058489483180455</v>
      </c>
      <c r="Y88" s="99">
        <v>20.544038944284644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35.84927078942863</v>
      </c>
      <c r="D92" s="102">
        <v>34.469705612425237</v>
      </c>
      <c r="E92" s="102">
        <v>35.503503340888344</v>
      </c>
      <c r="F92" s="102">
        <v>34.344793528544081</v>
      </c>
      <c r="G92" s="102">
        <v>36.691548411092029</v>
      </c>
      <c r="H92" s="102">
        <v>38.495915742427123</v>
      </c>
      <c r="I92" s="102">
        <v>35.712292934425136</v>
      </c>
      <c r="J92" s="102">
        <v>38.284151679815551</v>
      </c>
      <c r="K92" s="102">
        <v>36.603193629839673</v>
      </c>
      <c r="L92" s="102">
        <v>28.587851510979878</v>
      </c>
      <c r="M92" s="102">
        <v>34.344377856941762</v>
      </c>
      <c r="N92" s="102">
        <v>33.464427885211663</v>
      </c>
      <c r="O92" s="102">
        <v>31.02175618079028</v>
      </c>
      <c r="P92" s="102">
        <v>31.649128548784084</v>
      </c>
      <c r="Q92" s="102">
        <v>24.353833324400838</v>
      </c>
      <c r="R92" s="102">
        <v>24.701576045431548</v>
      </c>
      <c r="S92" s="102">
        <v>25.765332665612881</v>
      </c>
      <c r="T92" s="102">
        <v>23.076736306237699</v>
      </c>
      <c r="U92" s="102">
        <v>21.385390754447258</v>
      </c>
      <c r="V92" s="102">
        <v>22.657966448246167</v>
      </c>
      <c r="W92" s="102">
        <v>20.895675141030182</v>
      </c>
      <c r="X92" s="102">
        <v>18.394940783643161</v>
      </c>
      <c r="Y92" s="102">
        <v>22.601311881438665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32.898363152992189</v>
      </c>
      <c r="D96" s="102">
        <v>32.590417502587542</v>
      </c>
      <c r="E96" s="102">
        <v>34.343660122781159</v>
      </c>
      <c r="F96" s="102">
        <v>29.601567283568645</v>
      </c>
      <c r="G96" s="102">
        <v>30.212924038530193</v>
      </c>
      <c r="H96" s="102">
        <v>33.778818562574706</v>
      </c>
      <c r="I96" s="102">
        <v>33.477811352288498</v>
      </c>
      <c r="J96" s="102">
        <v>44.933635088027643</v>
      </c>
      <c r="K96" s="102">
        <v>38.617038599161404</v>
      </c>
      <c r="L96" s="102">
        <v>36.256225208180332</v>
      </c>
      <c r="M96" s="102">
        <v>29.81193770043998</v>
      </c>
      <c r="N96" s="102">
        <v>30.189462851905461</v>
      </c>
      <c r="O96" s="102">
        <v>32.486050006519243</v>
      </c>
      <c r="P96" s="102">
        <v>27.118760132537755</v>
      </c>
      <c r="Q96" s="102">
        <v>31.477971058399973</v>
      </c>
      <c r="R96" s="102">
        <v>33.242795300981321</v>
      </c>
      <c r="S96" s="102">
        <v>24.432579756607151</v>
      </c>
      <c r="T96" s="102">
        <v>25.387252744472789</v>
      </c>
      <c r="U96" s="102">
        <v>23.41493958290059</v>
      </c>
      <c r="V96" s="102">
        <v>27.147313905012908</v>
      </c>
      <c r="W96" s="102">
        <v>27.37779340287463</v>
      </c>
      <c r="X96" s="102">
        <v>23.035000100493569</v>
      </c>
      <c r="Y96" s="102">
        <v>21.0301504031662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12.248701922914695</v>
      </c>
      <c r="D100" s="123">
        <v>12.795978838020806</v>
      </c>
      <c r="E100" s="123">
        <v>13.618256279245612</v>
      </c>
      <c r="F100" s="123">
        <v>13.980944122795083</v>
      </c>
      <c r="G100" s="123">
        <v>13.236434679359755</v>
      </c>
      <c r="H100" s="123">
        <v>13.34177254222203</v>
      </c>
      <c r="I100" s="123">
        <v>12.561616090436219</v>
      </c>
      <c r="J100" s="123">
        <v>12.825418597242288</v>
      </c>
      <c r="K100" s="123">
        <v>14.222335496934894</v>
      </c>
      <c r="L100" s="123">
        <v>12.933598716647369</v>
      </c>
      <c r="M100" s="123">
        <v>12.915983844022094</v>
      </c>
      <c r="N100" s="123">
        <v>13.111157069171057</v>
      </c>
      <c r="O100" s="123">
        <v>11.443868363255637</v>
      </c>
      <c r="P100" s="123">
        <v>11.200858157210762</v>
      </c>
      <c r="Q100" s="123">
        <v>9.718133231578415</v>
      </c>
      <c r="R100" s="123">
        <v>9.8821966628163125</v>
      </c>
      <c r="S100" s="123">
        <v>9.7082067824369993</v>
      </c>
      <c r="T100" s="123">
        <v>10.262763145489799</v>
      </c>
      <c r="U100" s="123">
        <v>9.210050544863174</v>
      </c>
      <c r="V100" s="123">
        <v>9.1952322435728835</v>
      </c>
      <c r="W100" s="123">
        <v>9.119141531472156</v>
      </c>
      <c r="X100" s="123">
        <v>8.5582283201431597</v>
      </c>
      <c r="Y100" s="123">
        <v>10.077882364749051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12.350940233509281</v>
      </c>
      <c r="D101" s="99">
        <v>12.921699670459498</v>
      </c>
      <c r="E101" s="99">
        <v>13.802151965946113</v>
      </c>
      <c r="F101" s="99">
        <v>14.695508098149539</v>
      </c>
      <c r="G101" s="99">
        <v>13.78611394551449</v>
      </c>
      <c r="H101" s="99">
        <v>13.986275127069936</v>
      </c>
      <c r="I101" s="99">
        <v>13.830925229461158</v>
      </c>
      <c r="J101" s="99">
        <v>12.832545210269382</v>
      </c>
      <c r="K101" s="99">
        <v>14.300415528353891</v>
      </c>
      <c r="L101" s="99">
        <v>12.989644283174359</v>
      </c>
      <c r="M101" s="99">
        <v>13.007049080765643</v>
      </c>
      <c r="N101" s="99">
        <v>13.687927512354005</v>
      </c>
      <c r="O101" s="99">
        <v>12.114474260799394</v>
      </c>
      <c r="P101" s="99">
        <v>12.088568714620386</v>
      </c>
      <c r="Q101" s="99">
        <v>10.157564985972684</v>
      </c>
      <c r="R101" s="99">
        <v>9.8908979065589318</v>
      </c>
      <c r="S101" s="99">
        <v>10.312312068533386</v>
      </c>
      <c r="T101" s="99">
        <v>10.556748615169935</v>
      </c>
      <c r="U101" s="99">
        <v>10.073734575730873</v>
      </c>
      <c r="V101" s="99">
        <v>9.216772318543482</v>
      </c>
      <c r="W101" s="99">
        <v>9.6861635255041438</v>
      </c>
      <c r="X101" s="99">
        <v>9.6223555739859314</v>
      </c>
      <c r="Y101" s="99">
        <v>9.9009819350562616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12.128577763528764</v>
      </c>
      <c r="D102" s="99">
        <v>12.592754314372256</v>
      </c>
      <c r="E102" s="99">
        <v>12.864995552328573</v>
      </c>
      <c r="F102" s="99">
        <v>13.499453980412195</v>
      </c>
      <c r="G102" s="99">
        <v>13.959343420326574</v>
      </c>
      <c r="H102" s="99">
        <v>14.398011733014563</v>
      </c>
      <c r="I102" s="99">
        <v>13.055421859528366</v>
      </c>
      <c r="J102" s="99">
        <v>13.277185898708602</v>
      </c>
      <c r="K102" s="99">
        <v>12.164381767260528</v>
      </c>
      <c r="L102" s="99">
        <v>12.042392284389447</v>
      </c>
      <c r="M102" s="99">
        <v>12.321921970116616</v>
      </c>
      <c r="N102" s="99">
        <v>12.292132388174364</v>
      </c>
      <c r="O102" s="99">
        <v>11.821423202356385</v>
      </c>
      <c r="P102" s="99">
        <v>12.669528955888197</v>
      </c>
      <c r="Q102" s="99">
        <v>9.9833238518754026</v>
      </c>
      <c r="R102" s="99">
        <v>10.201654467227053</v>
      </c>
      <c r="S102" s="99">
        <v>11.42339124469385</v>
      </c>
      <c r="T102" s="99">
        <v>9.5255289770100084</v>
      </c>
      <c r="U102" s="99">
        <v>8.7873273195655379</v>
      </c>
      <c r="V102" s="99">
        <v>9.0064913875530515</v>
      </c>
      <c r="W102" s="99">
        <v>8.6572104282271791</v>
      </c>
      <c r="X102" s="99">
        <v>8.1879034657631848</v>
      </c>
      <c r="Y102" s="99">
        <v>10.95411626647366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9.4238323841620044</v>
      </c>
      <c r="D103" s="110">
        <v>10.211218985256231</v>
      </c>
      <c r="E103" s="110">
        <v>10.899477980488033</v>
      </c>
      <c r="F103" s="110">
        <v>10.06661878512854</v>
      </c>
      <c r="G103" s="110">
        <v>9.9962685086763088</v>
      </c>
      <c r="H103" s="110">
        <v>10.889715046041344</v>
      </c>
      <c r="I103" s="110">
        <v>9.6752411083726741</v>
      </c>
      <c r="J103" s="110">
        <v>12.207420452646145</v>
      </c>
      <c r="K103" s="110">
        <v>10.733866982969115</v>
      </c>
      <c r="L103" s="110">
        <v>12.54745106207654</v>
      </c>
      <c r="M103" s="110">
        <v>9.2443150338186779</v>
      </c>
      <c r="N103" s="110">
        <v>9.1047804004174644</v>
      </c>
      <c r="O103" s="110">
        <v>9.3966263977652105</v>
      </c>
      <c r="P103" s="110">
        <v>7.8506551488663199</v>
      </c>
      <c r="Q103" s="110">
        <v>8.6869624170248247</v>
      </c>
      <c r="R103" s="110">
        <v>9.0053192217601072</v>
      </c>
      <c r="S103" s="110">
        <v>5.9819055361992062</v>
      </c>
      <c r="T103" s="110">
        <v>6.1544732107145084</v>
      </c>
      <c r="U103" s="110">
        <v>5.5336330822329147</v>
      </c>
      <c r="V103" s="110">
        <v>6.762132921550938</v>
      </c>
      <c r="W103" s="110">
        <v>6.7991984901157867</v>
      </c>
      <c r="X103" s="110">
        <v>6.3505273501699921</v>
      </c>
      <c r="Y103" s="110">
        <v>6.5012594352274418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203.98702700832519</v>
      </c>
      <c r="D124" s="118">
        <f t="shared" si="42"/>
        <v>203.31871121901762</v>
      </c>
      <c r="E124" s="118">
        <f t="shared" si="42"/>
        <v>209.39382812729357</v>
      </c>
      <c r="F124" s="118">
        <f t="shared" si="42"/>
        <v>193.91447732085206</v>
      </c>
      <c r="G124" s="118">
        <f t="shared" si="42"/>
        <v>198.74507163722618</v>
      </c>
      <c r="H124" s="118">
        <f t="shared" si="42"/>
        <v>200.34251487127284</v>
      </c>
      <c r="I124" s="118">
        <f t="shared" si="42"/>
        <v>193.35001122122185</v>
      </c>
      <c r="J124" s="118">
        <f t="shared" si="42"/>
        <v>185.09028294858985</v>
      </c>
      <c r="K124" s="118">
        <f t="shared" si="42"/>
        <v>175.15054804143142</v>
      </c>
      <c r="L124" s="118">
        <f t="shared" si="42"/>
        <v>189.1561897053017</v>
      </c>
      <c r="M124" s="118">
        <f t="shared" si="42"/>
        <v>160.35699154046142</v>
      </c>
      <c r="N124" s="118">
        <f t="shared" si="42"/>
        <v>165.29508107559477</v>
      </c>
      <c r="O124" s="118">
        <f t="shared" si="42"/>
        <v>153.2656196493009</v>
      </c>
      <c r="P124" s="118">
        <f t="shared" si="42"/>
        <v>137.41968239599015</v>
      </c>
      <c r="Q124" s="118">
        <f t="shared" si="42"/>
        <v>129.06759355738001</v>
      </c>
      <c r="R124" s="118">
        <f t="shared" ref="R124:V124" si="43">R125+R128+R130+R139</f>
        <v>134.50247967668349</v>
      </c>
      <c r="S124" s="118">
        <f t="shared" si="43"/>
        <v>123.33402059285424</v>
      </c>
      <c r="T124" s="118">
        <f t="shared" si="43"/>
        <v>116.06008778987078</v>
      </c>
      <c r="U124" s="118">
        <f t="shared" si="43"/>
        <v>103.66246976880812</v>
      </c>
      <c r="V124" s="118">
        <f t="shared" si="43"/>
        <v>96.617992320351675</v>
      </c>
      <c r="W124" s="118">
        <f t="shared" ref="W124:Y124" si="44">W125+W128+W130+W139</f>
        <v>95.15340118477738</v>
      </c>
      <c r="X124" s="118">
        <f t="shared" si="44"/>
        <v>71.031749525291445</v>
      </c>
      <c r="Y124" s="118">
        <f t="shared" si="44"/>
        <v>56.937811314964733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164.91719785515269</v>
      </c>
      <c r="D125" s="123">
        <f t="shared" si="45"/>
        <v>164.64285134460974</v>
      </c>
      <c r="E125" s="123">
        <f t="shared" si="45"/>
        <v>169.89547236879636</v>
      </c>
      <c r="F125" s="123">
        <f t="shared" si="45"/>
        <v>157.60974724790123</v>
      </c>
      <c r="G125" s="123">
        <f t="shared" si="45"/>
        <v>160.92250111422558</v>
      </c>
      <c r="H125" s="123">
        <f t="shared" si="45"/>
        <v>157.57974315732022</v>
      </c>
      <c r="I125" s="123">
        <f t="shared" si="45"/>
        <v>154.64384759392112</v>
      </c>
      <c r="J125" s="123">
        <f t="shared" si="45"/>
        <v>142.35246741622268</v>
      </c>
      <c r="K125" s="123">
        <f t="shared" si="45"/>
        <v>137.30269305888609</v>
      </c>
      <c r="L125" s="123">
        <f t="shared" si="45"/>
        <v>148.28866525688466</v>
      </c>
      <c r="M125" s="123">
        <f t="shared" si="45"/>
        <v>123.31271033359887</v>
      </c>
      <c r="N125" s="123">
        <f t="shared" si="45"/>
        <v>127.57007684175687</v>
      </c>
      <c r="O125" s="123">
        <f t="shared" si="45"/>
        <v>116.73047221483328</v>
      </c>
      <c r="P125" s="123">
        <f t="shared" si="45"/>
        <v>104.72076516816037</v>
      </c>
      <c r="Q125" s="123">
        <f t="shared" si="45"/>
        <v>96.697597845402342</v>
      </c>
      <c r="R125" s="123">
        <f t="shared" ref="R125:V125" si="46">SUM(R126:R127)</f>
        <v>99.695802403976813</v>
      </c>
      <c r="S125" s="123">
        <f t="shared" si="46"/>
        <v>93.112247019732976</v>
      </c>
      <c r="T125" s="123">
        <f t="shared" si="46"/>
        <v>85.239546901491437</v>
      </c>
      <c r="U125" s="123">
        <f t="shared" si="46"/>
        <v>75.726612418983947</v>
      </c>
      <c r="V125" s="123">
        <f t="shared" si="46"/>
        <v>65.4397929072273</v>
      </c>
      <c r="W125" s="123">
        <f t="shared" ref="W125:Y125" si="47">SUM(W126:W127)</f>
        <v>63.375348531079084</v>
      </c>
      <c r="X125" s="123">
        <f t="shared" si="47"/>
        <v>43.58663341994464</v>
      </c>
      <c r="Y125" s="123">
        <f t="shared" si="47"/>
        <v>28.708050542888607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164.34432717707733</v>
      </c>
      <c r="D126" s="99">
        <v>164.08629515433077</v>
      </c>
      <c r="E126" s="99">
        <v>169.32889740502659</v>
      </c>
      <c r="F126" s="99">
        <v>157.09550294601021</v>
      </c>
      <c r="G126" s="99">
        <v>160.40221095900807</v>
      </c>
      <c r="H126" s="99">
        <v>157.0773856923187</v>
      </c>
      <c r="I126" s="99">
        <v>154.15870582134556</v>
      </c>
      <c r="J126" s="99">
        <v>141.90695736934697</v>
      </c>
      <c r="K126" s="99">
        <v>136.87303905914135</v>
      </c>
      <c r="L126" s="99">
        <v>147.84151978003885</v>
      </c>
      <c r="M126" s="99">
        <v>122.93650643820322</v>
      </c>
      <c r="N126" s="99">
        <v>127.1796869650575</v>
      </c>
      <c r="O126" s="99">
        <v>116.37163894239468</v>
      </c>
      <c r="P126" s="99">
        <v>104.39734658016964</v>
      </c>
      <c r="Q126" s="99">
        <v>96.39765806095923</v>
      </c>
      <c r="R126" s="99">
        <v>99.386411326875972</v>
      </c>
      <c r="S126" s="99">
        <v>92.823832809916695</v>
      </c>
      <c r="T126" s="99">
        <v>84.974281577584833</v>
      </c>
      <c r="U126" s="99">
        <v>75.489082392266468</v>
      </c>
      <c r="V126" s="99">
        <v>65.232481377735184</v>
      </c>
      <c r="W126" s="99">
        <v>63.174014539357294</v>
      </c>
      <c r="X126" s="99">
        <v>43.447168606186828</v>
      </c>
      <c r="Y126" s="99">
        <v>28.614395175076414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0.57287067807536041</v>
      </c>
      <c r="D127" s="99">
        <v>0.55655619027898184</v>
      </c>
      <c r="E127" s="99">
        <v>0.56657496376977601</v>
      </c>
      <c r="F127" s="99">
        <v>0.51424430189100079</v>
      </c>
      <c r="G127" s="99">
        <v>0.52029015521749722</v>
      </c>
      <c r="H127" s="99">
        <v>0.50235746500151113</v>
      </c>
      <c r="I127" s="99">
        <v>0.48514177257554625</v>
      </c>
      <c r="J127" s="99">
        <v>0.44551004687570267</v>
      </c>
      <c r="K127" s="99">
        <v>0.42965399974473856</v>
      </c>
      <c r="L127" s="99">
        <v>0.44714547684579281</v>
      </c>
      <c r="M127" s="99">
        <v>0.37620389539564941</v>
      </c>
      <c r="N127" s="99">
        <v>0.39038987669936664</v>
      </c>
      <c r="O127" s="99">
        <v>0.35883327243860219</v>
      </c>
      <c r="P127" s="99">
        <v>0.32341858799072642</v>
      </c>
      <c r="Q127" s="99">
        <v>0.29993978444311842</v>
      </c>
      <c r="R127" s="99">
        <v>0.30939107710084501</v>
      </c>
      <c r="S127" s="99">
        <v>0.28841420981627985</v>
      </c>
      <c r="T127" s="99">
        <v>0.2652653239066009</v>
      </c>
      <c r="U127" s="99">
        <v>0.23753002671748172</v>
      </c>
      <c r="V127" s="99">
        <v>0.20731152949211806</v>
      </c>
      <c r="W127" s="99">
        <v>0.20133399172178587</v>
      </c>
      <c r="X127" s="99">
        <v>0.1394648137578085</v>
      </c>
      <c r="Y127" s="99">
        <v>9.365536781219419E-2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9.8761045431709649E-5</v>
      </c>
      <c r="D128" s="123">
        <f t="shared" si="48"/>
        <v>4.7527085538900824E-4</v>
      </c>
      <c r="E128" s="123">
        <f t="shared" si="48"/>
        <v>9.199803372582202E-4</v>
      </c>
      <c r="F128" s="123">
        <f t="shared" si="48"/>
        <v>1.3929630132709038E-3</v>
      </c>
      <c r="G128" s="123">
        <f t="shared" si="48"/>
        <v>2.0506762260723474E-3</v>
      </c>
      <c r="H128" s="123">
        <f t="shared" si="48"/>
        <v>7.3445215764467607E-3</v>
      </c>
      <c r="I128" s="123">
        <f t="shared" si="48"/>
        <v>7.9843134045674367E-3</v>
      </c>
      <c r="J128" s="123">
        <f t="shared" si="48"/>
        <v>1.0777950240840861E-2</v>
      </c>
      <c r="K128" s="123">
        <f t="shared" si="48"/>
        <v>1.0007796486523132E-2</v>
      </c>
      <c r="L128" s="123">
        <f t="shared" si="48"/>
        <v>3.3612811269911884E-2</v>
      </c>
      <c r="M128" s="123">
        <f t="shared" si="48"/>
        <v>1.762769415162916E-2</v>
      </c>
      <c r="N128" s="123">
        <f t="shared" si="48"/>
        <v>1.5612572856723267E-2</v>
      </c>
      <c r="O128" s="123">
        <f t="shared" si="48"/>
        <v>1.4975431715721573E-2</v>
      </c>
      <c r="P128" s="123">
        <f t="shared" si="48"/>
        <v>1.5976422343531582E-2</v>
      </c>
      <c r="Q128" s="123">
        <f t="shared" si="48"/>
        <v>9.9598561789574942E-3</v>
      </c>
      <c r="R128" s="123">
        <f t="shared" si="48"/>
        <v>1.3015051318059355E-2</v>
      </c>
      <c r="S128" s="123">
        <f t="shared" si="48"/>
        <v>9.764235772605415E-3</v>
      </c>
      <c r="T128" s="123">
        <f t="shared" si="48"/>
        <v>1.2571243666406211E-2</v>
      </c>
      <c r="U128" s="123">
        <f t="shared" si="48"/>
        <v>9.8095285494662638E-3</v>
      </c>
      <c r="V128" s="123">
        <f t="shared" si="48"/>
        <v>2.1554923611457139E-2</v>
      </c>
      <c r="W128" s="123">
        <f t="shared" si="48"/>
        <v>2.3097055014868108E-2</v>
      </c>
      <c r="X128" s="123">
        <f t="shared" si="48"/>
        <v>5.2463984191377371E-2</v>
      </c>
      <c r="Y128" s="123">
        <f t="shared" si="48"/>
        <v>0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9.8761045431709649E-5</v>
      </c>
      <c r="D129" s="99">
        <f>RES_hhdet_in_fech!D129/RES_summary!D$21</f>
        <v>4.7527085538900824E-4</v>
      </c>
      <c r="E129" s="99">
        <f>RES_hhdet_in_fech!E129/RES_summary!E$21</f>
        <v>9.199803372582202E-4</v>
      </c>
      <c r="F129" s="99">
        <f>RES_hhdet_in_fech!F129/RES_summary!F$21</f>
        <v>1.3929630132709038E-3</v>
      </c>
      <c r="G129" s="99">
        <f>RES_hhdet_in_fech!G129/RES_summary!G$21</f>
        <v>2.0506762260723474E-3</v>
      </c>
      <c r="H129" s="99">
        <f>RES_hhdet_in_fech!H129/RES_summary!H$21</f>
        <v>7.3445215764467607E-3</v>
      </c>
      <c r="I129" s="99">
        <f>RES_hhdet_in_fech!I129/RES_summary!I$21</f>
        <v>7.9843134045674367E-3</v>
      </c>
      <c r="J129" s="99">
        <f>RES_hhdet_in_fech!J129/RES_summary!J$21</f>
        <v>1.0777950240840861E-2</v>
      </c>
      <c r="K129" s="99">
        <f>RES_hhdet_in_fech!K129/RES_summary!K$21</f>
        <v>1.0007796486523132E-2</v>
      </c>
      <c r="L129" s="99">
        <f>RES_hhdet_in_fech!L129/RES_summary!L$21</f>
        <v>3.3612811269911884E-2</v>
      </c>
      <c r="M129" s="99">
        <f>RES_hhdet_in_fech!M129/RES_summary!M$21</f>
        <v>1.762769415162916E-2</v>
      </c>
      <c r="N129" s="99">
        <f>RES_hhdet_in_fech!N129/RES_summary!N$21</f>
        <v>1.5612572856723267E-2</v>
      </c>
      <c r="O129" s="99">
        <f>RES_hhdet_in_fech!O129/RES_summary!O$21</f>
        <v>1.4975431715721573E-2</v>
      </c>
      <c r="P129" s="99">
        <f>RES_hhdet_in_fech!P129/RES_summary!P$21</f>
        <v>1.5976422343531582E-2</v>
      </c>
      <c r="Q129" s="99">
        <f>RES_hhdet_in_fech!Q129/RES_summary!Q$21</f>
        <v>9.9598561789574942E-3</v>
      </c>
      <c r="R129" s="99">
        <f>RES_hhdet_in_fech!R129/RES_summary!R$21</f>
        <v>1.3015051318059355E-2</v>
      </c>
      <c r="S129" s="99">
        <f>RES_hhdet_in_fech!S129/RES_summary!S$21</f>
        <v>9.764235772605415E-3</v>
      </c>
      <c r="T129" s="99">
        <f>RES_hhdet_in_fech!T129/RES_summary!T$21</f>
        <v>1.2571243666406211E-2</v>
      </c>
      <c r="U129" s="99">
        <f>RES_hhdet_in_fech!U129/RES_summary!U$21</f>
        <v>9.8095285494662638E-3</v>
      </c>
      <c r="V129" s="99">
        <f>RES_hhdet_in_fech!V129/RES_summary!V$21</f>
        <v>2.1554923611457139E-2</v>
      </c>
      <c r="W129" s="99">
        <f>RES_hhdet_in_fech!W129/RES_summary!W$21</f>
        <v>2.3097055014868108E-2</v>
      </c>
      <c r="X129" s="99">
        <f>RES_hhdet_in_fech!X129/RES_summary!X$21</f>
        <v>5.2463984191377371E-2</v>
      </c>
      <c r="Y129" s="99">
        <f>RES_hhdet_in_fech!Y129/RES_summary!Y$21</f>
        <v>0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27.925139241172975</v>
      </c>
      <c r="D130" s="123">
        <v>27.11336730479055</v>
      </c>
      <c r="E130" s="123">
        <v>27.353621834569356</v>
      </c>
      <c r="F130" s="123">
        <v>23.83007294194417</v>
      </c>
      <c r="G130" s="123">
        <v>25.192947791522567</v>
      </c>
      <c r="H130" s="123">
        <v>29.882077662721002</v>
      </c>
      <c r="I130" s="123">
        <v>27.896211288471587</v>
      </c>
      <c r="J130" s="123">
        <v>30.236848978974052</v>
      </c>
      <c r="K130" s="123">
        <v>26.348275862666132</v>
      </c>
      <c r="L130" s="123">
        <v>28.734836311772543</v>
      </c>
      <c r="M130" s="123">
        <v>25.980745585680712</v>
      </c>
      <c r="N130" s="123">
        <v>26.614770474659373</v>
      </c>
      <c r="O130" s="123">
        <v>25.755663435424399</v>
      </c>
      <c r="P130" s="123">
        <v>22.570042292868031</v>
      </c>
      <c r="Q130" s="123">
        <v>23.228934842339715</v>
      </c>
      <c r="R130" s="123">
        <v>25.285778298528168</v>
      </c>
      <c r="S130" s="123">
        <v>22.011478252464151</v>
      </c>
      <c r="T130" s="123">
        <v>22.417800023823986</v>
      </c>
      <c r="U130" s="123">
        <v>21.059010841087144</v>
      </c>
      <c r="V130" s="123">
        <v>22.848423230221979</v>
      </c>
      <c r="W130" s="123">
        <v>23.866371364040155</v>
      </c>
      <c r="X130" s="123">
        <v>19.786350896257591</v>
      </c>
      <c r="Y130" s="123">
        <v>18.052877410659512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27.24196560689029</v>
      </c>
      <c r="D131" s="99">
        <v>27.024916980178894</v>
      </c>
      <c r="E131" s="99">
        <v>26.63146007593544</v>
      </c>
      <c r="F131" s="99">
        <v>23.83007294194417</v>
      </c>
      <c r="G131" s="99">
        <v>25.192947791522567</v>
      </c>
      <c r="H131" s="99">
        <v>26.332332262044751</v>
      </c>
      <c r="I131" s="99">
        <v>26.596303341135034</v>
      </c>
      <c r="J131" s="99">
        <v>27.40739467668628</v>
      </c>
      <c r="K131" s="99">
        <v>24.759970702478164</v>
      </c>
      <c r="L131" s="99">
        <v>28.734836311772543</v>
      </c>
      <c r="M131" s="99">
        <v>25.93623699426238</v>
      </c>
      <c r="N131" s="99">
        <v>26.614770474659373</v>
      </c>
      <c r="O131" s="99">
        <v>25.755663435424399</v>
      </c>
      <c r="P131" s="99">
        <v>22.570042292868031</v>
      </c>
      <c r="Q131" s="99">
        <v>23.228934842339715</v>
      </c>
      <c r="R131" s="99">
        <v>25.285778298528168</v>
      </c>
      <c r="S131" s="99">
        <v>22.011323687761386</v>
      </c>
      <c r="T131" s="99">
        <v>21.544132660591902</v>
      </c>
      <c r="U131" s="99">
        <v>20.545334689158043</v>
      </c>
      <c r="V131" s="99">
        <v>21.10575382190812</v>
      </c>
      <c r="W131" s="99">
        <v>23.866371364040155</v>
      </c>
      <c r="X131" s="99">
        <v>19.786350896257591</v>
      </c>
      <c r="Y131" s="99">
        <v>18.052877410659512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32.898363152992182</v>
      </c>
      <c r="D135" s="102">
        <v>32.590417502587535</v>
      </c>
      <c r="E135" s="102">
        <v>34.343660122781159</v>
      </c>
      <c r="F135" s="102">
        <v>0</v>
      </c>
      <c r="G135" s="102">
        <v>0</v>
      </c>
      <c r="H135" s="102">
        <v>33.778818562574706</v>
      </c>
      <c r="I135" s="102">
        <v>33.477811352288491</v>
      </c>
      <c r="J135" s="102">
        <v>44.933635088027629</v>
      </c>
      <c r="K135" s="102">
        <v>38.617038599161411</v>
      </c>
      <c r="L135" s="102">
        <v>0</v>
      </c>
      <c r="M135" s="102">
        <v>29.811937700439987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24.432579756607151</v>
      </c>
      <c r="T135" s="102">
        <v>25.387252744472793</v>
      </c>
      <c r="U135" s="102">
        <v>23.414939582900598</v>
      </c>
      <c r="V135" s="102">
        <v>27.147313905012908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11.144591150954094</v>
      </c>
      <c r="D139" s="123">
        <v>11.562017298761942</v>
      </c>
      <c r="E139" s="123">
        <v>12.14381394359056</v>
      </c>
      <c r="F139" s="123">
        <v>12.47326416799338</v>
      </c>
      <c r="G139" s="123">
        <v>12.627572055251971</v>
      </c>
      <c r="H139" s="123">
        <v>12.873349529655158</v>
      </c>
      <c r="I139" s="123">
        <v>10.801968025424571</v>
      </c>
      <c r="J139" s="123">
        <v>12.490188603152269</v>
      </c>
      <c r="K139" s="123">
        <v>11.489571323392694</v>
      </c>
      <c r="L139" s="123">
        <v>12.09907532537461</v>
      </c>
      <c r="M139" s="123">
        <v>11.045907927030214</v>
      </c>
      <c r="N139" s="123">
        <v>11.094621186321799</v>
      </c>
      <c r="O139" s="123">
        <v>10.764508567327468</v>
      </c>
      <c r="P139" s="123">
        <v>10.112898512618218</v>
      </c>
      <c r="Q139" s="123">
        <v>9.1311010134589896</v>
      </c>
      <c r="R139" s="123">
        <v>9.5078839228604561</v>
      </c>
      <c r="S139" s="123">
        <v>8.2005310848845117</v>
      </c>
      <c r="T139" s="123">
        <v>8.3901696208889494</v>
      </c>
      <c r="U139" s="123">
        <v>6.867036980187561</v>
      </c>
      <c r="V139" s="123">
        <v>8.3082212592909315</v>
      </c>
      <c r="W139" s="123">
        <v>7.8885842346432806</v>
      </c>
      <c r="X139" s="123">
        <v>7.6063012248978303</v>
      </c>
      <c r="Y139" s="123">
        <v>10.176883361416616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12.128577763528765</v>
      </c>
      <c r="D140" s="99">
        <v>12.592754314372257</v>
      </c>
      <c r="E140" s="99">
        <v>12.864995552328571</v>
      </c>
      <c r="F140" s="99">
        <v>13.499453980412195</v>
      </c>
      <c r="G140" s="99">
        <v>13.959343420326576</v>
      </c>
      <c r="H140" s="99">
        <v>14.398011733014561</v>
      </c>
      <c r="I140" s="99">
        <v>13.055421859528366</v>
      </c>
      <c r="J140" s="99">
        <v>13.2771858987086</v>
      </c>
      <c r="K140" s="99">
        <v>12.164381767260526</v>
      </c>
      <c r="L140" s="99">
        <v>12.04239228438945</v>
      </c>
      <c r="M140" s="99">
        <v>12.321921970116616</v>
      </c>
      <c r="N140" s="99">
        <v>12.292132388174366</v>
      </c>
      <c r="O140" s="99">
        <v>11.821423202356385</v>
      </c>
      <c r="P140" s="99">
        <v>12.669528955888197</v>
      </c>
      <c r="Q140" s="99">
        <v>9.9833238518754062</v>
      </c>
      <c r="R140" s="99">
        <v>10.201654467227055</v>
      </c>
      <c r="S140" s="99">
        <v>11.42339124469385</v>
      </c>
      <c r="T140" s="99">
        <v>9.5255289770100084</v>
      </c>
      <c r="U140" s="99">
        <v>8.7873273195655379</v>
      </c>
      <c r="V140" s="99">
        <v>9.0064913875530515</v>
      </c>
      <c r="W140" s="99">
        <v>8.6572104282271791</v>
      </c>
      <c r="X140" s="99">
        <v>8.1879034657631848</v>
      </c>
      <c r="Y140" s="99">
        <v>10.954116266473658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9.4238323841620026</v>
      </c>
      <c r="D141" s="110">
        <v>10.211218985256235</v>
      </c>
      <c r="E141" s="110">
        <v>10.899477980488035</v>
      </c>
      <c r="F141" s="110">
        <v>10.066618785128542</v>
      </c>
      <c r="G141" s="110">
        <v>9.9962685086763106</v>
      </c>
      <c r="H141" s="110">
        <v>10.889715046041346</v>
      </c>
      <c r="I141" s="110">
        <v>9.6752411083726759</v>
      </c>
      <c r="J141" s="110">
        <v>12.207420452646144</v>
      </c>
      <c r="K141" s="110">
        <v>10.733866982969113</v>
      </c>
      <c r="L141" s="110">
        <v>12.547451062076538</v>
      </c>
      <c r="M141" s="110">
        <v>9.2443150338186797</v>
      </c>
      <c r="N141" s="110">
        <v>9.1047804004174644</v>
      </c>
      <c r="O141" s="110">
        <v>9.3966263977652105</v>
      </c>
      <c r="P141" s="110">
        <v>7.8506551488663217</v>
      </c>
      <c r="Q141" s="110">
        <v>8.6869624170248247</v>
      </c>
      <c r="R141" s="110">
        <v>9.0053192217601072</v>
      </c>
      <c r="S141" s="110">
        <v>5.9819055361992053</v>
      </c>
      <c r="T141" s="110">
        <v>6.1544732107145075</v>
      </c>
      <c r="U141" s="110">
        <v>5.5336330822329138</v>
      </c>
      <c r="V141" s="110">
        <v>6.7621329215509398</v>
      </c>
      <c r="W141" s="110">
        <v>6.7991984901157867</v>
      </c>
      <c r="X141" s="110">
        <v>6.3505273501699921</v>
      </c>
      <c r="Y141" s="110">
        <v>6.50125943522744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64.903463068361631</v>
      </c>
      <c r="S143" s="118">
        <f t="shared" si="50"/>
        <v>55.544623489593164</v>
      </c>
      <c r="T143" s="118">
        <f t="shared" si="50"/>
        <v>58.160017908943843</v>
      </c>
      <c r="U143" s="118">
        <f t="shared" si="50"/>
        <v>54.053111010229451</v>
      </c>
      <c r="V143" s="118">
        <f t="shared" si="50"/>
        <v>58.079780413819691</v>
      </c>
      <c r="W143" s="118">
        <f t="shared" ref="W143:Y143" si="51">W144+W146+W148+W157</f>
        <v>54.446009129843787</v>
      </c>
      <c r="X143" s="118">
        <f t="shared" si="51"/>
        <v>43.655104207893359</v>
      </c>
      <c r="Y143" s="118">
        <f t="shared" si="51"/>
        <v>39.56230470707969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22.109803418777709</v>
      </c>
      <c r="S144" s="123">
        <f t="shared" si="52"/>
        <v>22.829437308251322</v>
      </c>
      <c r="T144" s="123">
        <f t="shared" si="52"/>
        <v>24.505825073362629</v>
      </c>
      <c r="U144" s="123">
        <f t="shared" si="52"/>
        <v>23.765245046757936</v>
      </c>
      <c r="V144" s="123">
        <f t="shared" si="52"/>
        <v>22.696780285816775</v>
      </c>
      <c r="W144" s="123">
        <f t="shared" si="52"/>
        <v>19.444894145775915</v>
      </c>
      <c r="X144" s="123">
        <f t="shared" si="52"/>
        <v>13.184971280047407</v>
      </c>
      <c r="Y144" s="123">
        <f t="shared" si="52"/>
        <v>8.3929882801309486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22.109803418777709</v>
      </c>
      <c r="S145" s="99">
        <v>22.829437308251322</v>
      </c>
      <c r="T145" s="99">
        <v>24.505825073362629</v>
      </c>
      <c r="U145" s="99">
        <v>23.765245046757936</v>
      </c>
      <c r="V145" s="99">
        <v>22.696780285816775</v>
      </c>
      <c r="W145" s="99">
        <v>19.444894145775915</v>
      </c>
      <c r="X145" s="99">
        <v>13.184971280047407</v>
      </c>
      <c r="Y145" s="99">
        <v>8.3929882801309486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1.9157618837036233E-2</v>
      </c>
      <c r="S146" s="123">
        <f t="shared" si="53"/>
        <v>3.4438084741160384E-2</v>
      </c>
      <c r="T146" s="123">
        <f t="shared" si="53"/>
        <v>3.591590068535052E-2</v>
      </c>
      <c r="U146" s="123">
        <f t="shared" si="53"/>
        <v>2.2725957051982972E-2</v>
      </c>
      <c r="V146" s="123">
        <f t="shared" si="53"/>
        <v>2.7202968343539989E-2</v>
      </c>
      <c r="W146" s="123">
        <f t="shared" si="53"/>
        <v>5.5773659181655125E-2</v>
      </c>
      <c r="X146" s="123">
        <f t="shared" si="53"/>
        <v>6.057876716662975E-2</v>
      </c>
      <c r="Y146" s="123">
        <f t="shared" si="53"/>
        <v>0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1.9157618837036233E-2</v>
      </c>
      <c r="S147" s="99">
        <f>RES_hhdet_in_fech!S147/RES_summary!S$21</f>
        <v>3.4438084741160384E-2</v>
      </c>
      <c r="T147" s="99">
        <f>RES_hhdet_in_fech!T147/RES_summary!T$21</f>
        <v>3.591590068535052E-2</v>
      </c>
      <c r="U147" s="99">
        <f>RES_hhdet_in_fech!U147/RES_summary!U$21</f>
        <v>2.2725957051982972E-2</v>
      </c>
      <c r="V147" s="99">
        <f>RES_hhdet_in_fech!V147/RES_summary!V$21</f>
        <v>2.7202968343539989E-2</v>
      </c>
      <c r="W147" s="99">
        <f>RES_hhdet_in_fech!W147/RES_summary!W$21</f>
        <v>5.5773659181655125E-2</v>
      </c>
      <c r="X147" s="99">
        <f>RES_hhdet_in_fech!X147/RES_summary!X$21</f>
        <v>6.057876716662975E-2</v>
      </c>
      <c r="Y147" s="99">
        <f>RES_hhdet_in_fech!Y147/RES_summary!Y$21</f>
        <v>0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33.242795300981321</v>
      </c>
      <c r="S148" s="123">
        <v>24.481940975459214</v>
      </c>
      <c r="T148" s="123">
        <v>25.183383646981461</v>
      </c>
      <c r="U148" s="123">
        <v>23.361530403204458</v>
      </c>
      <c r="V148" s="123">
        <v>27.047550628195872</v>
      </c>
      <c r="W148" s="123">
        <v>27.09596217409878</v>
      </c>
      <c r="X148" s="123">
        <v>22.762055434796487</v>
      </c>
      <c r="Y148" s="123">
        <v>21.204723900752022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25.765332665612878</v>
      </c>
      <c r="T149" s="99">
        <v>23.076736306237688</v>
      </c>
      <c r="U149" s="99">
        <v>21.385390754447254</v>
      </c>
      <c r="V149" s="99">
        <v>22.657966448246174</v>
      </c>
      <c r="W149" s="99">
        <v>20.895675141030186</v>
      </c>
      <c r="X149" s="99">
        <v>18.394940783643161</v>
      </c>
      <c r="Y149" s="99">
        <v>22.601311881438658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33.242795300981321</v>
      </c>
      <c r="S153" s="102">
        <v>24.432579756607151</v>
      </c>
      <c r="T153" s="102">
        <v>25.387252744472793</v>
      </c>
      <c r="U153" s="102">
        <v>23.414939582900598</v>
      </c>
      <c r="V153" s="102">
        <v>27.147313905012911</v>
      </c>
      <c r="W153" s="102">
        <v>27.377793402874623</v>
      </c>
      <c r="X153" s="102">
        <v>23.035000100493573</v>
      </c>
      <c r="Y153" s="102">
        <v>21.030150403166193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9.5317067297655651</v>
      </c>
      <c r="S157" s="123">
        <v>8.198807121141467</v>
      </c>
      <c r="T157" s="123">
        <v>8.4348932879144058</v>
      </c>
      <c r="U157" s="123">
        <v>6.9036096032150729</v>
      </c>
      <c r="V157" s="123">
        <v>8.3082465314635066</v>
      </c>
      <c r="W157" s="123">
        <v>7.8493791507874437</v>
      </c>
      <c r="X157" s="123">
        <v>7.6474987258828326</v>
      </c>
      <c r="Y157" s="123">
        <v>9.9645925261967214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10.201654467227057</v>
      </c>
      <c r="S158" s="99">
        <v>11.423391244693851</v>
      </c>
      <c r="T158" s="99">
        <v>9.5255289770100084</v>
      </c>
      <c r="U158" s="99">
        <v>8.7873273195655379</v>
      </c>
      <c r="V158" s="99">
        <v>9.0064913875530532</v>
      </c>
      <c r="W158" s="99">
        <v>8.6572104282271773</v>
      </c>
      <c r="X158" s="99">
        <v>8.1879034657631831</v>
      </c>
      <c r="Y158" s="99">
        <v>10.954116266473655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9.005319221760109</v>
      </c>
      <c r="S159" s="110">
        <v>5.9819055361992044</v>
      </c>
      <c r="T159" s="110">
        <v>6.1544732107145075</v>
      </c>
      <c r="U159" s="110">
        <v>5.5336330822329138</v>
      </c>
      <c r="V159" s="110">
        <v>6.7621329215509407</v>
      </c>
      <c r="W159" s="110">
        <v>6.7991984901157849</v>
      </c>
      <c r="X159" s="110">
        <v>6.3505273501699921</v>
      </c>
      <c r="Y159" s="110">
        <v>6.5012594352274418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223.87410452598527</v>
      </c>
      <c r="D161" s="118">
        <f t="shared" si="54"/>
        <v>205.92643494620179</v>
      </c>
      <c r="E161" s="118">
        <f t="shared" si="54"/>
        <v>222.19238082382952</v>
      </c>
      <c r="F161" s="118">
        <f t="shared" si="54"/>
        <v>218.04193898987265</v>
      </c>
      <c r="G161" s="118">
        <f t="shared" si="54"/>
        <v>173.8355727887791</v>
      </c>
      <c r="H161" s="118">
        <f t="shared" si="54"/>
        <v>205.9375483921045</v>
      </c>
      <c r="I161" s="118">
        <f t="shared" si="54"/>
        <v>241.31829697958631</v>
      </c>
      <c r="J161" s="118">
        <f t="shared" si="54"/>
        <v>214.27424029658539</v>
      </c>
      <c r="K161" s="118">
        <f t="shared" si="54"/>
        <v>217.89073535931971</v>
      </c>
      <c r="L161" s="118">
        <f t="shared" si="54"/>
        <v>162.92659672736818</v>
      </c>
      <c r="M161" s="118">
        <f t="shared" si="54"/>
        <v>99.044113404564342</v>
      </c>
      <c r="N161" s="118">
        <f t="shared" si="54"/>
        <v>210.34371187274451</v>
      </c>
      <c r="O161" s="118">
        <f t="shared" si="54"/>
        <v>159.40963384389539</v>
      </c>
      <c r="P161" s="118">
        <f t="shared" si="54"/>
        <v>241.12466124785698</v>
      </c>
      <c r="Q161" s="118">
        <f t="shared" si="54"/>
        <v>184.44756633573874</v>
      </c>
      <c r="R161" s="118">
        <f t="shared" ref="R161:V161" si="55">R162+R164+R166+R175</f>
        <v>183.12740787048853</v>
      </c>
      <c r="S161" s="118">
        <f t="shared" si="55"/>
        <v>117.00590573429739</v>
      </c>
      <c r="T161" s="118">
        <f t="shared" si="55"/>
        <v>108.11538505295749</v>
      </c>
      <c r="U161" s="118">
        <f t="shared" si="55"/>
        <v>92.406585511827998</v>
      </c>
      <c r="V161" s="118">
        <f t="shared" si="55"/>
        <v>113.23877643270521</v>
      </c>
      <c r="W161" s="118">
        <f t="shared" ref="W161:Y161" si="56">W162+W164+W166+W175</f>
        <v>96.835065351198892</v>
      </c>
      <c r="X161" s="118">
        <f t="shared" si="56"/>
        <v>71.194631980372151</v>
      </c>
      <c r="Y161" s="118">
        <f t="shared" si="56"/>
        <v>58.269654639169239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179.74874540258659</v>
      </c>
      <c r="D162" s="123">
        <f t="shared" si="57"/>
        <v>161.93403079380005</v>
      </c>
      <c r="E162" s="123">
        <f t="shared" si="57"/>
        <v>175.72079423815998</v>
      </c>
      <c r="F162" s="123">
        <f t="shared" si="57"/>
        <v>176.08519612431971</v>
      </c>
      <c r="G162" s="123">
        <f t="shared" si="57"/>
        <v>130.624406724219</v>
      </c>
      <c r="H162" s="123">
        <f t="shared" si="57"/>
        <v>159.10614404917501</v>
      </c>
      <c r="I162" s="123">
        <f t="shared" si="57"/>
        <v>197.00330738571535</v>
      </c>
      <c r="J162" s="123">
        <f t="shared" si="57"/>
        <v>156.85166753326359</v>
      </c>
      <c r="K162" s="123">
        <f t="shared" si="57"/>
        <v>167.8245723850435</v>
      </c>
      <c r="L162" s="123">
        <f t="shared" si="57"/>
        <v>114.97681424782631</v>
      </c>
      <c r="M162" s="123">
        <f t="shared" si="57"/>
        <v>58.105001641327725</v>
      </c>
      <c r="N162" s="123">
        <f t="shared" si="57"/>
        <v>168.91732543763732</v>
      </c>
      <c r="O162" s="123">
        <f t="shared" si="57"/>
        <v>116.19824463045788</v>
      </c>
      <c r="P162" s="123">
        <f t="shared" si="57"/>
        <v>203.733314148608</v>
      </c>
      <c r="Q162" s="123">
        <f t="shared" si="57"/>
        <v>143.83266983544527</v>
      </c>
      <c r="R162" s="123">
        <f t="shared" si="57"/>
        <v>140.34670498862056</v>
      </c>
      <c r="S162" s="123">
        <f t="shared" si="57"/>
        <v>84.313935806265548</v>
      </c>
      <c r="T162" s="123">
        <f t="shared" si="57"/>
        <v>74.520821928935064</v>
      </c>
      <c r="U162" s="123">
        <f t="shared" si="57"/>
        <v>62.166878388757425</v>
      </c>
      <c r="V162" s="123">
        <f t="shared" si="57"/>
        <v>77.867115008747788</v>
      </c>
      <c r="W162" s="123">
        <f t="shared" si="57"/>
        <v>61.737122513811158</v>
      </c>
      <c r="X162" s="123">
        <f t="shared" si="57"/>
        <v>40.784754912369664</v>
      </c>
      <c r="Y162" s="123">
        <f t="shared" si="57"/>
        <v>26.985335170031334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179.74874540258659</v>
      </c>
      <c r="D163" s="110">
        <v>161.93403079380005</v>
      </c>
      <c r="E163" s="110">
        <v>175.72079423815998</v>
      </c>
      <c r="F163" s="110">
        <v>176.08519612431971</v>
      </c>
      <c r="G163" s="110">
        <v>130.624406724219</v>
      </c>
      <c r="H163" s="110">
        <v>159.10614404917501</v>
      </c>
      <c r="I163" s="110">
        <v>197.00330738571535</v>
      </c>
      <c r="J163" s="110">
        <v>156.85166753326359</v>
      </c>
      <c r="K163" s="110">
        <v>167.8245723850435</v>
      </c>
      <c r="L163" s="110">
        <v>114.97681424782631</v>
      </c>
      <c r="M163" s="110">
        <v>58.105001641327725</v>
      </c>
      <c r="N163" s="110">
        <v>168.91732543763732</v>
      </c>
      <c r="O163" s="110">
        <v>116.19824463045788</v>
      </c>
      <c r="P163" s="110">
        <v>203.733314148608</v>
      </c>
      <c r="Q163" s="110">
        <v>143.83266983544527</v>
      </c>
      <c r="R163" s="110">
        <v>140.34670498862056</v>
      </c>
      <c r="S163" s="110">
        <v>84.313935806265548</v>
      </c>
      <c r="T163" s="110">
        <v>74.520821928935064</v>
      </c>
      <c r="U163" s="110">
        <v>62.166878388757425</v>
      </c>
      <c r="V163" s="110">
        <v>77.867115008747788</v>
      </c>
      <c r="W163" s="110">
        <v>61.737122513811158</v>
      </c>
      <c r="X163" s="110">
        <v>40.784754912369664</v>
      </c>
      <c r="Y163" s="110">
        <v>26.985335170031334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4.2827112961875045E-2</v>
      </c>
      <c r="M164" s="123">
        <f t="shared" si="58"/>
        <v>2.0980833302310233E-2</v>
      </c>
      <c r="N164" s="123">
        <f t="shared" si="58"/>
        <v>2.154468918489973E-2</v>
      </c>
      <c r="O164" s="123">
        <f t="shared" si="58"/>
        <v>1.8802105723934179E-2</v>
      </c>
      <c r="P164" s="123">
        <f t="shared" si="58"/>
        <v>2.1510707795668847E-2</v>
      </c>
      <c r="Q164" s="123">
        <f t="shared" si="58"/>
        <v>1.7842546585142987E-2</v>
      </c>
      <c r="R164" s="123">
        <f t="shared" si="58"/>
        <v>3.0899385221026181E-2</v>
      </c>
      <c r="S164" s="123">
        <f t="shared" si="58"/>
        <v>2.1132461091166597E-2</v>
      </c>
      <c r="T164" s="123">
        <f t="shared" si="58"/>
        <v>3.8643690610820167E-2</v>
      </c>
      <c r="U164" s="123">
        <f t="shared" si="58"/>
        <v>2.7561267063043168E-2</v>
      </c>
      <c r="V164" s="123">
        <f t="shared" si="58"/>
        <v>2.8336425357854165E-2</v>
      </c>
      <c r="W164" s="123">
        <f t="shared" si="58"/>
        <v>5.5292851774916711E-2</v>
      </c>
      <c r="X164" s="123">
        <f t="shared" si="58"/>
        <v>5.7213280101816991E-2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</v>
      </c>
      <c r="I165" s="99">
        <f>RES_hhdet_in_fech!I165/RES_summary!I$21</f>
        <v>0</v>
      </c>
      <c r="J165" s="99">
        <f>RES_hhdet_in_fech!J165/RES_summary!J$21</f>
        <v>0</v>
      </c>
      <c r="K165" s="99">
        <f>RES_hhdet_in_fech!K165/RES_summary!K$21</f>
        <v>0</v>
      </c>
      <c r="L165" s="99">
        <f>RES_hhdet_in_fech!L165/RES_summary!L$21</f>
        <v>4.2827112961875045E-2</v>
      </c>
      <c r="M165" s="99">
        <f>RES_hhdet_in_fech!M165/RES_summary!M$21</f>
        <v>2.0980833302310233E-2</v>
      </c>
      <c r="N165" s="99">
        <f>RES_hhdet_in_fech!N165/RES_summary!N$21</f>
        <v>2.154468918489973E-2</v>
      </c>
      <c r="O165" s="99">
        <f>RES_hhdet_in_fech!O165/RES_summary!O$21</f>
        <v>1.8802105723934179E-2</v>
      </c>
      <c r="P165" s="99">
        <f>RES_hhdet_in_fech!P165/RES_summary!P$21</f>
        <v>2.1510707795668847E-2</v>
      </c>
      <c r="Q165" s="99">
        <f>RES_hhdet_in_fech!Q165/RES_summary!Q$21</f>
        <v>1.7842546585142987E-2</v>
      </c>
      <c r="R165" s="99">
        <f>RES_hhdet_in_fech!R165/RES_summary!R$21</f>
        <v>3.0899385221026181E-2</v>
      </c>
      <c r="S165" s="99">
        <f>RES_hhdet_in_fech!S165/RES_summary!S$21</f>
        <v>2.1132461091166597E-2</v>
      </c>
      <c r="T165" s="99">
        <f>RES_hhdet_in_fech!T165/RES_summary!T$21</f>
        <v>3.8643690610820167E-2</v>
      </c>
      <c r="U165" s="99">
        <f>RES_hhdet_in_fech!U165/RES_summary!U$21</f>
        <v>2.7561267063043168E-2</v>
      </c>
      <c r="V165" s="99">
        <f>RES_hhdet_in_fech!V165/RES_summary!V$21</f>
        <v>2.8336425357854165E-2</v>
      </c>
      <c r="W165" s="99">
        <f>RES_hhdet_in_fech!W165/RES_summary!W$21</f>
        <v>5.5292851774916711E-2</v>
      </c>
      <c r="X165" s="99">
        <f>RES_hhdet_in_fech!X165/RES_summary!X$21</f>
        <v>5.7213280101816991E-2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32.898363152992175</v>
      </c>
      <c r="D166" s="123">
        <v>32.590417502587528</v>
      </c>
      <c r="E166" s="123">
        <v>34.343660122781159</v>
      </c>
      <c r="F166" s="123">
        <v>29.601567283568649</v>
      </c>
      <c r="G166" s="123">
        <v>30.572847614783623</v>
      </c>
      <c r="H166" s="123">
        <v>33.92176090135812</v>
      </c>
      <c r="I166" s="123">
        <v>33.477811352288505</v>
      </c>
      <c r="J166" s="123">
        <v>44.933635088027636</v>
      </c>
      <c r="K166" s="123">
        <v>38.617038599161404</v>
      </c>
      <c r="L166" s="123">
        <v>35.805144402462659</v>
      </c>
      <c r="M166" s="123">
        <v>29.859647596824207</v>
      </c>
      <c r="N166" s="123">
        <v>30.311259072152385</v>
      </c>
      <c r="O166" s="123">
        <v>32.434671275791914</v>
      </c>
      <c r="P166" s="123">
        <v>27.260334145545457</v>
      </c>
      <c r="Q166" s="123">
        <v>31.47797105839998</v>
      </c>
      <c r="R166" s="123">
        <v>33.242795300981321</v>
      </c>
      <c r="S166" s="123">
        <v>24.462869595448193</v>
      </c>
      <c r="T166" s="123">
        <v>25.18252343981905</v>
      </c>
      <c r="U166" s="123">
        <v>23.328575802966405</v>
      </c>
      <c r="V166" s="123">
        <v>27.022609808991604</v>
      </c>
      <c r="W166" s="123">
        <v>27.154272083500686</v>
      </c>
      <c r="X166" s="123">
        <v>22.777219027335214</v>
      </c>
      <c r="Y166" s="123">
        <v>21.133177385347988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36.691548411092029</v>
      </c>
      <c r="H167" s="99">
        <v>38.495915742427137</v>
      </c>
      <c r="I167" s="99">
        <v>0</v>
      </c>
      <c r="J167" s="99">
        <v>0</v>
      </c>
      <c r="K167" s="99">
        <v>0</v>
      </c>
      <c r="L167" s="99">
        <v>28.587851510979878</v>
      </c>
      <c r="M167" s="99">
        <v>34.344377856941762</v>
      </c>
      <c r="N167" s="99">
        <v>33.464427885211649</v>
      </c>
      <c r="O167" s="99">
        <v>31.021756180790288</v>
      </c>
      <c r="P167" s="99">
        <v>31.649128548784084</v>
      </c>
      <c r="Q167" s="99">
        <v>0</v>
      </c>
      <c r="R167" s="99">
        <v>0</v>
      </c>
      <c r="S167" s="99">
        <v>25.765332665612878</v>
      </c>
      <c r="T167" s="99">
        <v>23.076736306237692</v>
      </c>
      <c r="U167" s="99">
        <v>21.385390754447254</v>
      </c>
      <c r="V167" s="99">
        <v>22.657966448246174</v>
      </c>
      <c r="W167" s="99">
        <v>20.895675141030186</v>
      </c>
      <c r="X167" s="99">
        <v>18.394940783643161</v>
      </c>
      <c r="Y167" s="99">
        <v>22.601311881438658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32.898363152992175</v>
      </c>
      <c r="D171" s="102">
        <v>32.590417502587528</v>
      </c>
      <c r="E171" s="102">
        <v>34.343660122781159</v>
      </c>
      <c r="F171" s="102">
        <v>29.601567283568649</v>
      </c>
      <c r="G171" s="102">
        <v>30.21292403853019</v>
      </c>
      <c r="H171" s="102">
        <v>33.778818562574713</v>
      </c>
      <c r="I171" s="102">
        <v>33.477811352288505</v>
      </c>
      <c r="J171" s="102">
        <v>44.933635088027636</v>
      </c>
      <c r="K171" s="102">
        <v>38.617038599161404</v>
      </c>
      <c r="L171" s="102">
        <v>36.256225208180332</v>
      </c>
      <c r="M171" s="102">
        <v>29.811937700439987</v>
      </c>
      <c r="N171" s="102">
        <v>30.189462851905464</v>
      </c>
      <c r="O171" s="102">
        <v>32.486050006519243</v>
      </c>
      <c r="P171" s="102">
        <v>27.118760132537755</v>
      </c>
      <c r="Q171" s="102">
        <v>31.47797105839998</v>
      </c>
      <c r="R171" s="102">
        <v>33.242795300981321</v>
      </c>
      <c r="S171" s="102">
        <v>24.432579756607154</v>
      </c>
      <c r="T171" s="102">
        <v>25.387252744472793</v>
      </c>
      <c r="U171" s="102">
        <v>23.41493958290059</v>
      </c>
      <c r="V171" s="102">
        <v>27.147313905012908</v>
      </c>
      <c r="W171" s="102">
        <v>27.37779340287463</v>
      </c>
      <c r="X171" s="102">
        <v>23.035000100493573</v>
      </c>
      <c r="Y171" s="102">
        <v>21.030150403166193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11.226995970406513</v>
      </c>
      <c r="D175" s="123">
        <v>11.401986649814244</v>
      </c>
      <c r="E175" s="123">
        <v>12.127926462888373</v>
      </c>
      <c r="F175" s="123">
        <v>12.355175581984307</v>
      </c>
      <c r="G175" s="123">
        <v>12.638318449776486</v>
      </c>
      <c r="H175" s="123">
        <v>12.909643441571379</v>
      </c>
      <c r="I175" s="123">
        <v>10.837178241582444</v>
      </c>
      <c r="J175" s="123">
        <v>12.488937675294158</v>
      </c>
      <c r="K175" s="123">
        <v>11.44912437511482</v>
      </c>
      <c r="L175" s="123">
        <v>12.101810964117341</v>
      </c>
      <c r="M175" s="123">
        <v>11.058483333110098</v>
      </c>
      <c r="N175" s="123">
        <v>11.093582673769914</v>
      </c>
      <c r="O175" s="123">
        <v>10.757915831921659</v>
      </c>
      <c r="P175" s="123">
        <v>10.109502245907825</v>
      </c>
      <c r="Q175" s="123">
        <v>9.1190828953083489</v>
      </c>
      <c r="R175" s="123">
        <v>9.5070081956656036</v>
      </c>
      <c r="S175" s="123">
        <v>8.2079678714924693</v>
      </c>
      <c r="T175" s="123">
        <v>8.3733959935925579</v>
      </c>
      <c r="U175" s="123">
        <v>6.8835700530411303</v>
      </c>
      <c r="V175" s="123">
        <v>8.320715189607963</v>
      </c>
      <c r="W175" s="123">
        <v>7.8883779021121203</v>
      </c>
      <c r="X175" s="123">
        <v>7.5754447605654525</v>
      </c>
      <c r="Y175" s="123">
        <v>10.151142083789912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12.128577763528765</v>
      </c>
      <c r="D176" s="99">
        <v>12.592754314372256</v>
      </c>
      <c r="E176" s="99">
        <v>12.864995552328574</v>
      </c>
      <c r="F176" s="99">
        <v>13.499453980412195</v>
      </c>
      <c r="G176" s="99">
        <v>13.959343420326576</v>
      </c>
      <c r="H176" s="99">
        <v>14.39801173301456</v>
      </c>
      <c r="I176" s="99">
        <v>13.055421859528364</v>
      </c>
      <c r="J176" s="99">
        <v>13.277185898708602</v>
      </c>
      <c r="K176" s="99">
        <v>12.164381767260528</v>
      </c>
      <c r="L176" s="99">
        <v>12.042392284389448</v>
      </c>
      <c r="M176" s="99">
        <v>12.32192197011662</v>
      </c>
      <c r="N176" s="99">
        <v>12.292132388174368</v>
      </c>
      <c r="O176" s="99">
        <v>11.821423202356383</v>
      </c>
      <c r="P176" s="99">
        <v>12.669528955888197</v>
      </c>
      <c r="Q176" s="99">
        <v>9.9833238518754062</v>
      </c>
      <c r="R176" s="99">
        <v>10.201654467227057</v>
      </c>
      <c r="S176" s="99">
        <v>11.42339124469385</v>
      </c>
      <c r="T176" s="99">
        <v>9.5255289770100067</v>
      </c>
      <c r="U176" s="99">
        <v>8.7873273195655379</v>
      </c>
      <c r="V176" s="99">
        <v>9.0064913875530532</v>
      </c>
      <c r="W176" s="99">
        <v>8.6572104282271791</v>
      </c>
      <c r="X176" s="99">
        <v>8.1879034657631831</v>
      </c>
      <c r="Y176" s="99">
        <v>10.954116266473655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9.4238323841620044</v>
      </c>
      <c r="D177" s="110">
        <v>10.211218985256235</v>
      </c>
      <c r="E177" s="110">
        <v>10.899477980488035</v>
      </c>
      <c r="F177" s="110">
        <v>10.06661878512854</v>
      </c>
      <c r="G177" s="110">
        <v>9.9962685086763088</v>
      </c>
      <c r="H177" s="110">
        <v>10.889715046041347</v>
      </c>
      <c r="I177" s="110">
        <v>9.6752411083726759</v>
      </c>
      <c r="J177" s="110">
        <v>12.207420452646145</v>
      </c>
      <c r="K177" s="110">
        <v>10.733866982969115</v>
      </c>
      <c r="L177" s="110">
        <v>12.547451062076542</v>
      </c>
      <c r="M177" s="110">
        <v>9.2443150338186815</v>
      </c>
      <c r="N177" s="110">
        <v>9.1047804004174644</v>
      </c>
      <c r="O177" s="110">
        <v>9.3966263977652087</v>
      </c>
      <c r="P177" s="110">
        <v>7.8506551488663217</v>
      </c>
      <c r="Q177" s="110">
        <v>8.686962417024823</v>
      </c>
      <c r="R177" s="110">
        <v>9.0053192217601108</v>
      </c>
      <c r="S177" s="110">
        <v>5.9819055361992053</v>
      </c>
      <c r="T177" s="110">
        <v>6.1544732107145093</v>
      </c>
      <c r="U177" s="110">
        <v>5.5336330822329138</v>
      </c>
      <c r="V177" s="110">
        <v>6.7621329215509398</v>
      </c>
      <c r="W177" s="110">
        <v>6.7991984901157849</v>
      </c>
      <c r="X177" s="110">
        <v>6.3505273501699921</v>
      </c>
      <c r="Y177" s="110">
        <v>6.50125943522744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221.49356707311966</v>
      </c>
      <c r="D3" s="118">
        <f t="shared" si="0"/>
        <v>148.51816222782332</v>
      </c>
      <c r="E3" s="118">
        <f t="shared" si="0"/>
        <v>143.55475372356236</v>
      </c>
      <c r="F3" s="118">
        <f t="shared" si="0"/>
        <v>142.65721706385298</v>
      </c>
      <c r="G3" s="118">
        <f t="shared" si="0"/>
        <v>166.91143961027788</v>
      </c>
      <c r="H3" s="118">
        <f t="shared" si="0"/>
        <v>150.1847458903905</v>
      </c>
      <c r="I3" s="118">
        <f t="shared" si="0"/>
        <v>148.88119161993973</v>
      </c>
      <c r="J3" s="118">
        <f t="shared" si="0"/>
        <v>148.70067769626195</v>
      </c>
      <c r="K3" s="118">
        <f t="shared" si="0"/>
        <v>143.43639654021922</v>
      </c>
      <c r="L3" s="118">
        <f t="shared" si="0"/>
        <v>183.53621545685772</v>
      </c>
      <c r="M3" s="118">
        <f t="shared" si="0"/>
        <v>168.25166992141965</v>
      </c>
      <c r="N3" s="118">
        <f t="shared" si="0"/>
        <v>112.985934744994</v>
      </c>
      <c r="O3" s="118">
        <f t="shared" si="0"/>
        <v>0</v>
      </c>
      <c r="P3" s="118">
        <f t="shared" si="0"/>
        <v>0</v>
      </c>
      <c r="Q3" s="118">
        <f t="shared" si="0"/>
        <v>111.18596941175325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48.545846303983488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188.03911513520634</v>
      </c>
      <c r="D4" s="123">
        <f t="shared" si="3"/>
        <v>120.153424717365</v>
      </c>
      <c r="E4" s="123">
        <f t="shared" si="3"/>
        <v>115.02675203091663</v>
      </c>
      <c r="F4" s="123">
        <f t="shared" si="3"/>
        <v>115.42614905317936</v>
      </c>
      <c r="G4" s="123">
        <f t="shared" si="3"/>
        <v>138.23793292784569</v>
      </c>
      <c r="H4" s="123">
        <f t="shared" si="3"/>
        <v>119.93037614804321</v>
      </c>
      <c r="I4" s="123">
        <f t="shared" si="3"/>
        <v>119.56795227800605</v>
      </c>
      <c r="J4" s="123">
        <f t="shared" si="3"/>
        <v>114.95835262251498</v>
      </c>
      <c r="K4" s="123">
        <f t="shared" si="3"/>
        <v>114.35161615126042</v>
      </c>
      <c r="L4" s="123">
        <f t="shared" si="3"/>
        <v>149.38131955628802</v>
      </c>
      <c r="M4" s="123">
        <f t="shared" si="3"/>
        <v>139.97212451148641</v>
      </c>
      <c r="N4" s="123">
        <f t="shared" si="3"/>
        <v>85.501155430448549</v>
      </c>
      <c r="O4" s="123">
        <f t="shared" si="3"/>
        <v>0</v>
      </c>
      <c r="P4" s="123">
        <f t="shared" si="3"/>
        <v>0</v>
      </c>
      <c r="Q4" s="123">
        <f t="shared" si="3"/>
        <v>81.866677255250394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24.460951418381676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186.34970924898818</v>
      </c>
      <c r="D5" s="99">
        <v>119.10758974015482</v>
      </c>
      <c r="E5" s="99">
        <v>114.04359455420969</v>
      </c>
      <c r="F5" s="99">
        <v>114.46531847249604</v>
      </c>
      <c r="G5" s="99">
        <v>137.10304961689386</v>
      </c>
      <c r="H5" s="99">
        <v>118.96420921917445</v>
      </c>
      <c r="I5" s="99">
        <v>118.62468108253404</v>
      </c>
      <c r="J5" s="99">
        <v>114.05827259014501</v>
      </c>
      <c r="K5" s="99">
        <v>113.46124705939233</v>
      </c>
      <c r="L5" s="99">
        <v>148.26673554243752</v>
      </c>
      <c r="M5" s="99">
        <v>138.92381123583036</v>
      </c>
      <c r="N5" s="99">
        <v>84.865580050498323</v>
      </c>
      <c r="O5" s="99">
        <v>0</v>
      </c>
      <c r="P5" s="99">
        <v>0</v>
      </c>
      <c r="Q5" s="99">
        <v>81.276370100725231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24.28766348260336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1.6894058862181756</v>
      </c>
      <c r="D6" s="99">
        <v>1.0458349772101792</v>
      </c>
      <c r="E6" s="99">
        <v>0.9831574767069291</v>
      </c>
      <c r="F6" s="99">
        <v>0.96083058068331717</v>
      </c>
      <c r="G6" s="99">
        <v>1.1348833109518419</v>
      </c>
      <c r="H6" s="99">
        <v>0.96616692886875233</v>
      </c>
      <c r="I6" s="99">
        <v>0.94327119547201066</v>
      </c>
      <c r="J6" s="99">
        <v>0.90008003236997169</v>
      </c>
      <c r="K6" s="99">
        <v>0.89036909186807622</v>
      </c>
      <c r="L6" s="99">
        <v>1.1145840138504945</v>
      </c>
      <c r="M6" s="99">
        <v>1.0483132756560454</v>
      </c>
      <c r="N6" s="99">
        <v>0.63557537995022129</v>
      </c>
      <c r="O6" s="99">
        <v>0</v>
      </c>
      <c r="P6" s="99">
        <v>0</v>
      </c>
      <c r="Q6" s="99">
        <v>0.59030715452516314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0.17328793577831436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7.6140262917626508E-3</v>
      </c>
      <c r="G7" s="123">
        <f t="shared" si="6"/>
        <v>6.4684365560432125E-3</v>
      </c>
      <c r="H7" s="123">
        <f t="shared" si="6"/>
        <v>1.8761469498430335E-2</v>
      </c>
      <c r="I7" s="123">
        <f t="shared" si="6"/>
        <v>2.8807852344007265E-2</v>
      </c>
      <c r="J7" s="123">
        <f t="shared" si="6"/>
        <v>3.8409687295545822E-2</v>
      </c>
      <c r="K7" s="123">
        <f t="shared" si="6"/>
        <v>3.6592670215526396E-2</v>
      </c>
      <c r="L7" s="123">
        <f t="shared" si="6"/>
        <v>0.13572429282318488</v>
      </c>
      <c r="M7" s="123">
        <f t="shared" si="6"/>
        <v>7.1037290228542854E-2</v>
      </c>
      <c r="N7" s="123">
        <f t="shared" si="6"/>
        <v>6.3301475380794878E-2</v>
      </c>
      <c r="O7" s="123">
        <f t="shared" si="6"/>
        <v>0</v>
      </c>
      <c r="P7" s="123">
        <f t="shared" si="6"/>
        <v>0</v>
      </c>
      <c r="Q7" s="123">
        <f t="shared" si="6"/>
        <v>4.5597112502729686E-2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7.6140262917626508E-3</v>
      </c>
      <c r="G8" s="99">
        <f>RES_hhdet_in_tesh!G8/RES_summary!G$21</f>
        <v>6.4684365560432125E-3</v>
      </c>
      <c r="H8" s="99">
        <f>RES_hhdet_in_tesh!H8/RES_summary!H$21</f>
        <v>1.8761469498430335E-2</v>
      </c>
      <c r="I8" s="99">
        <f>RES_hhdet_in_tesh!I8/RES_summary!I$21</f>
        <v>2.8807852344007265E-2</v>
      </c>
      <c r="J8" s="99">
        <f>RES_hhdet_in_tesh!J8/RES_summary!J$21</f>
        <v>3.8409687295545822E-2</v>
      </c>
      <c r="K8" s="99">
        <f>RES_hhdet_in_tesh!K8/RES_summary!K$21</f>
        <v>3.6592670215526396E-2</v>
      </c>
      <c r="L8" s="99">
        <f>RES_hhdet_in_tesh!L8/RES_summary!L$21</f>
        <v>0.13572429282318488</v>
      </c>
      <c r="M8" s="99">
        <f>RES_hhdet_in_tesh!M8/RES_summary!M$21</f>
        <v>7.1037290228542854E-2</v>
      </c>
      <c r="N8" s="99">
        <f>RES_hhdet_in_tesh!N8/RES_summary!N$21</f>
        <v>6.3301475380794878E-2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4.5597112502729686E-2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26.333254465934953</v>
      </c>
      <c r="D9" s="123">
        <v>20.826504121707085</v>
      </c>
      <c r="E9" s="123">
        <v>20.70959414147406</v>
      </c>
      <c r="F9" s="123">
        <v>19.365305886636918</v>
      </c>
      <c r="G9" s="123">
        <v>20.65182059176345</v>
      </c>
      <c r="H9" s="123">
        <v>21.834662426884762</v>
      </c>
      <c r="I9" s="123">
        <v>21.805385165563699</v>
      </c>
      <c r="J9" s="123">
        <v>24.784933653969137</v>
      </c>
      <c r="K9" s="123">
        <v>21.375838132788338</v>
      </c>
      <c r="L9" s="123">
        <v>26.594993851360226</v>
      </c>
      <c r="M9" s="123">
        <v>20.975649635686885</v>
      </c>
      <c r="N9" s="123">
        <v>20.230778053410582</v>
      </c>
      <c r="O9" s="123">
        <v>0</v>
      </c>
      <c r="P9" s="123">
        <v>0</v>
      </c>
      <c r="Q9" s="123">
        <v>22.706532505244432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17.508672743364642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31.850824017800484</v>
      </c>
      <c r="D10" s="99">
        <v>20.57788590576904</v>
      </c>
      <c r="E10" s="99">
        <v>18.880659952531644</v>
      </c>
      <c r="F10" s="99">
        <v>19.459294306607681</v>
      </c>
      <c r="G10" s="99">
        <v>23.289922585956209</v>
      </c>
      <c r="H10" s="99">
        <v>20.788629194698157</v>
      </c>
      <c r="I10" s="99">
        <v>21.6762707145772</v>
      </c>
      <c r="J10" s="99">
        <v>21.91042136371486</v>
      </c>
      <c r="K10" s="99">
        <v>21.003707276085919</v>
      </c>
      <c r="L10" s="99">
        <v>29.277371980509397</v>
      </c>
      <c r="M10" s="99">
        <v>23.210215477132039</v>
      </c>
      <c r="N10" s="99">
        <v>18.825113506021964</v>
      </c>
      <c r="O10" s="99">
        <v>0</v>
      </c>
      <c r="P10" s="99">
        <v>0</v>
      </c>
      <c r="Q10" s="99">
        <v>20.97446476266791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16.545092765605965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20.700193206413296</v>
      </c>
      <c r="D11" s="99">
        <v>20.010360677711343</v>
      </c>
      <c r="E11" s="99">
        <v>20.73574837608864</v>
      </c>
      <c r="F11" s="99">
        <v>20.182182200914738</v>
      </c>
      <c r="G11" s="99">
        <v>21.707356364768721</v>
      </c>
      <c r="H11" s="99">
        <v>22.941850130830833</v>
      </c>
      <c r="I11" s="99">
        <v>21.453513668784691</v>
      </c>
      <c r="J11" s="99">
        <v>23.211210732894621</v>
      </c>
      <c r="K11" s="99">
        <v>22.434564777270634</v>
      </c>
      <c r="L11" s="99">
        <v>17.744040212442638</v>
      </c>
      <c r="M11" s="99">
        <v>21.861160867874862</v>
      </c>
      <c r="N11" s="99">
        <v>22.175009559291571</v>
      </c>
      <c r="O11" s="99">
        <v>0</v>
      </c>
      <c r="P11" s="99">
        <v>0</v>
      </c>
      <c r="Q11" s="99">
        <v>19.210468836998917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20.565831229823242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21.237202077636411</v>
      </c>
      <c r="D15" s="102">
        <v>21.087969181705674</v>
      </c>
      <c r="E15" s="102">
        <v>22.279595781926599</v>
      </c>
      <c r="F15" s="102">
        <v>19.253153924061596</v>
      </c>
      <c r="G15" s="102">
        <v>19.705732463662315</v>
      </c>
      <c r="H15" s="102">
        <v>22.097028371115684</v>
      </c>
      <c r="I15" s="102">
        <v>21.970090380706413</v>
      </c>
      <c r="J15" s="102">
        <v>29.594060059792113</v>
      </c>
      <c r="K15" s="102">
        <v>25.539345501844981</v>
      </c>
      <c r="L15" s="102">
        <v>24.091911797946953</v>
      </c>
      <c r="M15" s="102">
        <v>19.987776101499602</v>
      </c>
      <c r="N15" s="102">
        <v>20.538167272783397</v>
      </c>
      <c r="O15" s="102">
        <v>0</v>
      </c>
      <c r="P15" s="102">
        <v>0</v>
      </c>
      <c r="Q15" s="102">
        <v>23.091689846317728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17.45224447324685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7.1211974719783679</v>
      </c>
      <c r="D19" s="123">
        <v>7.5382333887512543</v>
      </c>
      <c r="E19" s="123">
        <v>7.818407551171668</v>
      </c>
      <c r="F19" s="123">
        <v>7.8581480977449329</v>
      </c>
      <c r="G19" s="123">
        <v>8.0152176541126821</v>
      </c>
      <c r="H19" s="123">
        <v>8.4009458459640864</v>
      </c>
      <c r="I19" s="123">
        <v>7.4790463240259841</v>
      </c>
      <c r="J19" s="123">
        <v>8.9189817324822851</v>
      </c>
      <c r="K19" s="123">
        <v>7.6723495859549473</v>
      </c>
      <c r="L19" s="123">
        <v>7.4241777563862783</v>
      </c>
      <c r="M19" s="123">
        <v>7.2328584840177994</v>
      </c>
      <c r="N19" s="123">
        <v>7.1906997857540667</v>
      </c>
      <c r="O19" s="123">
        <v>0</v>
      </c>
      <c r="P19" s="123">
        <v>0</v>
      </c>
      <c r="Q19" s="123">
        <v>6.5671625387556798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6.5762221422371701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7.6587779315079514</v>
      </c>
      <c r="K20" s="99">
        <v>7.8163505824946382</v>
      </c>
      <c r="L20" s="99">
        <v>12.763350719760822</v>
      </c>
      <c r="M20" s="99">
        <v>11.18756455566481</v>
      </c>
      <c r="N20" s="99">
        <v>7.2822348754081929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7.1383133466777959</v>
      </c>
      <c r="D21" s="99">
        <v>7.4164789217663944</v>
      </c>
      <c r="E21" s="99">
        <v>7.5818958308304678</v>
      </c>
      <c r="F21" s="99">
        <v>7.9611410872182606</v>
      </c>
      <c r="G21" s="99">
        <v>8.2378690445080309</v>
      </c>
      <c r="H21" s="99">
        <v>8.5024290503266222</v>
      </c>
      <c r="I21" s="99">
        <v>7.7147496392593959</v>
      </c>
      <c r="J21" s="99">
        <v>7.8510410823197363</v>
      </c>
      <c r="K21" s="99">
        <v>7.1978271506690081</v>
      </c>
      <c r="L21" s="99">
        <v>7.1304046307132918</v>
      </c>
      <c r="M21" s="99">
        <v>7.2996156568497303</v>
      </c>
      <c r="N21" s="99">
        <v>7.2840306586508339</v>
      </c>
      <c r="O21" s="99">
        <v>0</v>
      </c>
      <c r="P21" s="99">
        <v>0</v>
      </c>
      <c r="Q21" s="99">
        <v>5.9310507724966461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6.7371533513374757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7.0913397794471393</v>
      </c>
      <c r="D22" s="110">
        <v>7.696821139865988</v>
      </c>
      <c r="E22" s="110">
        <v>8.2301131384322765</v>
      </c>
      <c r="F22" s="110">
        <v>7.6147101226261551</v>
      </c>
      <c r="G22" s="110">
        <v>7.575435155728484</v>
      </c>
      <c r="H22" s="110">
        <v>8.2682370402592262</v>
      </c>
      <c r="I22" s="110">
        <v>7.360684486073275</v>
      </c>
      <c r="J22" s="110">
        <v>9.3068009100100699</v>
      </c>
      <c r="K22" s="110">
        <v>8.2022973954267737</v>
      </c>
      <c r="L22" s="110">
        <v>9.61226660482399</v>
      </c>
      <c r="M22" s="110">
        <v>7.1072267360972665</v>
      </c>
      <c r="N22" s="110">
        <v>7.0342187186386029</v>
      </c>
      <c r="O22" s="110">
        <v>0</v>
      </c>
      <c r="P22" s="110">
        <v>0</v>
      </c>
      <c r="Q22" s="110">
        <v>6.8946656263345876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5.7894473421912238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156.13377398635555</v>
      </c>
      <c r="D24" s="118">
        <f t="shared" si="7"/>
        <v>143.09127592363578</v>
      </c>
      <c r="E24" s="118">
        <f t="shared" si="7"/>
        <v>150.98646999908368</v>
      </c>
      <c r="F24" s="118">
        <f t="shared" si="7"/>
        <v>145.77240249237758</v>
      </c>
      <c r="G24" s="118">
        <f t="shared" si="7"/>
        <v>158.99460367572846</v>
      </c>
      <c r="H24" s="118">
        <f t="shared" si="7"/>
        <v>165.75438158012699</v>
      </c>
      <c r="I24" s="118">
        <f t="shared" si="7"/>
        <v>147.29072534258003</v>
      </c>
      <c r="J24" s="118">
        <f t="shared" si="7"/>
        <v>160.59628802887633</v>
      </c>
      <c r="K24" s="118">
        <f t="shared" si="7"/>
        <v>0</v>
      </c>
      <c r="L24" s="118">
        <f t="shared" si="7"/>
        <v>132.78062546996188</v>
      </c>
      <c r="M24" s="118">
        <f t="shared" si="7"/>
        <v>130.09870877208874</v>
      </c>
      <c r="N24" s="118">
        <f t="shared" si="7"/>
        <v>129.07571042020862</v>
      </c>
      <c r="O24" s="118">
        <f t="shared" si="7"/>
        <v>129.31886086277959</v>
      </c>
      <c r="P24" s="118">
        <f t="shared" si="7"/>
        <v>132.42872241127245</v>
      </c>
      <c r="Q24" s="118">
        <f t="shared" si="7"/>
        <v>109.39450152453958</v>
      </c>
      <c r="R24" s="118">
        <f t="shared" ref="R24:V24" si="8">R25+R28+R30+R39</f>
        <v>109.79681420652445</v>
      </c>
      <c r="S24" s="118">
        <f t="shared" si="8"/>
        <v>106.25416238863133</v>
      </c>
      <c r="T24" s="118">
        <f t="shared" si="8"/>
        <v>96.876400956854241</v>
      </c>
      <c r="U24" s="118">
        <f t="shared" si="8"/>
        <v>87.47382940036259</v>
      </c>
      <c r="V24" s="118">
        <f t="shared" si="8"/>
        <v>89.186671691608254</v>
      </c>
      <c r="W24" s="118">
        <f t="shared" ref="W24:Y24" si="9">W25+W28+W30+W39</f>
        <v>76.953822518322525</v>
      </c>
      <c r="X24" s="118">
        <f t="shared" si="9"/>
        <v>59.864418286885396</v>
      </c>
      <c r="Y24" s="118">
        <f t="shared" si="9"/>
        <v>56.772218532354465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127.81614931509459</v>
      </c>
      <c r="D25" s="123">
        <f t="shared" si="10"/>
        <v>114.48502941427978</v>
      </c>
      <c r="E25" s="123">
        <f t="shared" si="10"/>
        <v>120.94871173260317</v>
      </c>
      <c r="F25" s="123">
        <f t="shared" si="10"/>
        <v>118.6262382548768</v>
      </c>
      <c r="G25" s="123">
        <f t="shared" si="10"/>
        <v>131.19331840887259</v>
      </c>
      <c r="H25" s="123">
        <f t="shared" si="10"/>
        <v>135.23333521897044</v>
      </c>
      <c r="I25" s="123">
        <f t="shared" si="10"/>
        <v>117.84192875807165</v>
      </c>
      <c r="J25" s="123">
        <f t="shared" si="10"/>
        <v>122.13215500738126</v>
      </c>
      <c r="K25" s="123">
        <f t="shared" si="10"/>
        <v>0</v>
      </c>
      <c r="L25" s="123">
        <f t="shared" si="10"/>
        <v>101.6242208335532</v>
      </c>
      <c r="M25" s="123">
        <f t="shared" si="10"/>
        <v>102.82148534773714</v>
      </c>
      <c r="N25" s="123">
        <f t="shared" si="10"/>
        <v>101.23405852741898</v>
      </c>
      <c r="O25" s="123">
        <f t="shared" si="10"/>
        <v>99.577429711662717</v>
      </c>
      <c r="P25" s="123">
        <f t="shared" si="10"/>
        <v>106.06826588349986</v>
      </c>
      <c r="Q25" s="123">
        <f t="shared" si="10"/>
        <v>79.700333023251403</v>
      </c>
      <c r="R25" s="123">
        <f t="shared" ref="R25:V25" si="11">SUM(R26:R27)</f>
        <v>78.147252939336184</v>
      </c>
      <c r="S25" s="123">
        <f t="shared" si="11"/>
        <v>82.095843392237924</v>
      </c>
      <c r="T25" s="123">
        <f t="shared" si="11"/>
        <v>71.684415295378926</v>
      </c>
      <c r="U25" s="123">
        <f t="shared" si="11"/>
        <v>64.039523946176161</v>
      </c>
      <c r="V25" s="123">
        <f t="shared" si="11"/>
        <v>61.914373420155286</v>
      </c>
      <c r="W25" s="123">
        <f t="shared" ref="W25:Y25" si="12">SUM(W26:W27)</f>
        <v>49.295233199059567</v>
      </c>
      <c r="X25" s="123">
        <f t="shared" si="12"/>
        <v>35.645396178820292</v>
      </c>
      <c r="Y25" s="123">
        <f t="shared" si="12"/>
        <v>32.524644898953312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124.98346707208904</v>
      </c>
      <c r="D26" s="99">
        <v>112.02589561263483</v>
      </c>
      <c r="E26" s="99">
        <v>118.39699260806044</v>
      </c>
      <c r="F26" s="99">
        <v>116.188010777901</v>
      </c>
      <c r="G26" s="99">
        <v>128.53344930095818</v>
      </c>
      <c r="H26" s="99">
        <v>132.54223334519997</v>
      </c>
      <c r="I26" s="99">
        <v>115.54497326640725</v>
      </c>
      <c r="J26" s="99">
        <v>119.76928514270369</v>
      </c>
      <c r="K26" s="99">
        <v>0</v>
      </c>
      <c r="L26" s="99">
        <v>99.749571119451261</v>
      </c>
      <c r="M26" s="99">
        <v>100.91768378345623</v>
      </c>
      <c r="N26" s="99">
        <v>99.373488474848827</v>
      </c>
      <c r="O26" s="99">
        <v>97.763814345903398</v>
      </c>
      <c r="P26" s="99">
        <v>104.15741535883114</v>
      </c>
      <c r="Q26" s="99">
        <v>78.278989782275787</v>
      </c>
      <c r="R26" s="99">
        <v>76.76805937419013</v>
      </c>
      <c r="S26" s="99">
        <v>80.664761608035491</v>
      </c>
      <c r="T26" s="99">
        <v>70.441583831585447</v>
      </c>
      <c r="U26" s="99">
        <v>62.931144563177789</v>
      </c>
      <c r="V26" s="99">
        <v>60.841856756649349</v>
      </c>
      <c r="W26" s="99">
        <v>48.445908357619558</v>
      </c>
      <c r="X26" s="99">
        <v>35.029791650144659</v>
      </c>
      <c r="Y26" s="99">
        <v>31.954668443921534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2.8326822430055549</v>
      </c>
      <c r="D27" s="99">
        <v>2.4591338016449553</v>
      </c>
      <c r="E27" s="99">
        <v>2.5517191245427315</v>
      </c>
      <c r="F27" s="99">
        <v>2.4382274769757988</v>
      </c>
      <c r="G27" s="99">
        <v>2.6598691079143939</v>
      </c>
      <c r="H27" s="99">
        <v>2.6911018737704766</v>
      </c>
      <c r="I27" s="99">
        <v>2.2969554916643933</v>
      </c>
      <c r="J27" s="99">
        <v>2.362869864677565</v>
      </c>
      <c r="K27" s="99">
        <v>0</v>
      </c>
      <c r="L27" s="99">
        <v>1.8746497141019407</v>
      </c>
      <c r="M27" s="99">
        <v>1.9038015642809121</v>
      </c>
      <c r="N27" s="99">
        <v>1.8605700525701565</v>
      </c>
      <c r="O27" s="99">
        <v>1.8136153657593139</v>
      </c>
      <c r="P27" s="99">
        <v>1.9108505246687113</v>
      </c>
      <c r="Q27" s="99">
        <v>1.4213432409756215</v>
      </c>
      <c r="R27" s="99">
        <v>1.3791935651460587</v>
      </c>
      <c r="S27" s="99">
        <v>1.4310817842024277</v>
      </c>
      <c r="T27" s="99">
        <v>1.2428314637934832</v>
      </c>
      <c r="U27" s="99">
        <v>1.1083793829983684</v>
      </c>
      <c r="V27" s="99">
        <v>1.0725166635059367</v>
      </c>
      <c r="W27" s="99">
        <v>0.84932484144000508</v>
      </c>
      <c r="X27" s="99">
        <v>0.61560452867563287</v>
      </c>
      <c r="Y27" s="99">
        <v>0.56997645503177741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6.8760454003269036E-2</v>
      </c>
      <c r="N28" s="123">
        <f t="shared" si="13"/>
        <v>5.1954984510652405E-2</v>
      </c>
      <c r="O28" s="123">
        <f t="shared" si="13"/>
        <v>4.7579990955606132E-2</v>
      </c>
      <c r="P28" s="123">
        <f t="shared" si="13"/>
        <v>8.2227617861054217E-2</v>
      </c>
      <c r="Q28" s="123">
        <f t="shared" si="13"/>
        <v>4.0094012717917474E-2</v>
      </c>
      <c r="R28" s="123">
        <f t="shared" si="13"/>
        <v>8.3191395095645715E-2</v>
      </c>
      <c r="S28" s="123">
        <f t="shared" si="13"/>
        <v>0</v>
      </c>
      <c r="T28" s="123">
        <f t="shared" si="13"/>
        <v>0</v>
      </c>
      <c r="U28" s="123">
        <f t="shared" si="13"/>
        <v>8.7746145671658893E-2</v>
      </c>
      <c r="V28" s="123">
        <f t="shared" si="13"/>
        <v>9.9795702412503573E-2</v>
      </c>
      <c r="W28" s="123">
        <f t="shared" si="13"/>
        <v>0.12840909161121097</v>
      </c>
      <c r="X28" s="123">
        <f t="shared" si="13"/>
        <v>0.25450238918658197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6.8760454003269036E-2</v>
      </c>
      <c r="N29" s="99">
        <f>RES_hhdet_in_tesh!N29/RES_summary!N$21</f>
        <v>5.1954984510652405E-2</v>
      </c>
      <c r="O29" s="99">
        <f>RES_hhdet_in_tesh!O29/RES_summary!O$21</f>
        <v>4.7579990955606132E-2</v>
      </c>
      <c r="P29" s="99">
        <f>RES_hhdet_in_tesh!P29/RES_summary!P$21</f>
        <v>8.2227617861054217E-2</v>
      </c>
      <c r="Q29" s="99">
        <f>RES_hhdet_in_tesh!Q29/RES_summary!Q$21</f>
        <v>4.0094012717917474E-2</v>
      </c>
      <c r="R29" s="99">
        <f>RES_hhdet_in_tesh!R29/RES_summary!R$21</f>
        <v>8.3191395095645715E-2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8.7746145671658893E-2</v>
      </c>
      <c r="V29" s="99">
        <f>RES_hhdet_in_tesh!V29/RES_summary!V$21</f>
        <v>9.9795702412503573E-2</v>
      </c>
      <c r="W29" s="99">
        <f>RES_hhdet_in_tesh!W29/RES_summary!W$21</f>
        <v>0.12840909161121097</v>
      </c>
      <c r="X29" s="99">
        <f>RES_hhdet_in_tesh!X29/RES_summary!X$21</f>
        <v>0.25450238918658197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21.196926412294683</v>
      </c>
      <c r="D30" s="123">
        <v>21.066417011625777</v>
      </c>
      <c r="E30" s="123">
        <v>22.210980341667142</v>
      </c>
      <c r="F30" s="123">
        <v>19.291073445565804</v>
      </c>
      <c r="G30" s="123">
        <v>19.784227518607668</v>
      </c>
      <c r="H30" s="123">
        <v>22.118148915108566</v>
      </c>
      <c r="I30" s="123">
        <v>21.970090380706413</v>
      </c>
      <c r="J30" s="123">
        <v>29.594060059792117</v>
      </c>
      <c r="K30" s="123">
        <v>0</v>
      </c>
      <c r="L30" s="123">
        <v>23.789632198637225</v>
      </c>
      <c r="M30" s="123">
        <v>19.987776101499605</v>
      </c>
      <c r="N30" s="123">
        <v>20.599934906236534</v>
      </c>
      <c r="O30" s="123">
        <v>22.554444435101047</v>
      </c>
      <c r="P30" s="123">
        <v>19.493656499602366</v>
      </c>
      <c r="Q30" s="123">
        <v>23.091689846317724</v>
      </c>
      <c r="R30" s="123">
        <v>24.808961650475212</v>
      </c>
      <c r="S30" s="123">
        <v>18.534871331053395</v>
      </c>
      <c r="T30" s="123">
        <v>19.60535239184015</v>
      </c>
      <c r="U30" s="123">
        <v>18.358505978385693</v>
      </c>
      <c r="V30" s="123">
        <v>21.543962048045277</v>
      </c>
      <c r="W30" s="123">
        <v>21.943272413572885</v>
      </c>
      <c r="X30" s="123">
        <v>18.746377755785819</v>
      </c>
      <c r="Y30" s="123">
        <v>17.677662518971836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20.700193206413296</v>
      </c>
      <c r="D31" s="99">
        <v>20.010360677711343</v>
      </c>
      <c r="E31" s="99">
        <v>20.73574837608864</v>
      </c>
      <c r="F31" s="99">
        <v>20.182182200914738</v>
      </c>
      <c r="G31" s="99">
        <v>21.707356364768724</v>
      </c>
      <c r="H31" s="99">
        <v>22.941850130830836</v>
      </c>
      <c r="I31" s="99">
        <v>0</v>
      </c>
      <c r="J31" s="99">
        <v>0</v>
      </c>
      <c r="K31" s="99">
        <v>0</v>
      </c>
      <c r="L31" s="99">
        <v>17.744040212442634</v>
      </c>
      <c r="M31" s="99">
        <v>0</v>
      </c>
      <c r="N31" s="99">
        <v>22.175009559291571</v>
      </c>
      <c r="O31" s="99">
        <v>21.740805665053653</v>
      </c>
      <c r="P31" s="99">
        <v>23.645764506929208</v>
      </c>
      <c r="Q31" s="99">
        <v>0</v>
      </c>
      <c r="R31" s="99">
        <v>0</v>
      </c>
      <c r="S31" s="99">
        <v>0</v>
      </c>
      <c r="T31" s="99">
        <v>19.929211398140918</v>
      </c>
      <c r="U31" s="99">
        <v>18.879716408065061</v>
      </c>
      <c r="V31" s="99">
        <v>20.346124948689898</v>
      </c>
      <c r="W31" s="99">
        <v>18.958036949780059</v>
      </c>
      <c r="X31" s="99">
        <v>16.721784082337436</v>
      </c>
      <c r="Y31" s="99">
        <v>20.565831229823246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21.237202077636411</v>
      </c>
      <c r="D35" s="102">
        <v>21.08796918170567</v>
      </c>
      <c r="E35" s="102">
        <v>22.279595781926606</v>
      </c>
      <c r="F35" s="102">
        <v>19.253153924061593</v>
      </c>
      <c r="G35" s="102">
        <v>19.705732463662315</v>
      </c>
      <c r="H35" s="102">
        <v>22.097028371115684</v>
      </c>
      <c r="I35" s="102">
        <v>21.970090380706413</v>
      </c>
      <c r="J35" s="102">
        <v>29.594060059792117</v>
      </c>
      <c r="K35" s="102">
        <v>0</v>
      </c>
      <c r="L35" s="102">
        <v>24.091911797946949</v>
      </c>
      <c r="M35" s="102">
        <v>19.987776101499605</v>
      </c>
      <c r="N35" s="102">
        <v>20.538167272783401</v>
      </c>
      <c r="O35" s="102">
        <v>22.588346050519696</v>
      </c>
      <c r="P35" s="102">
        <v>19.384390499409548</v>
      </c>
      <c r="Q35" s="102">
        <v>23.091689846317724</v>
      </c>
      <c r="R35" s="102">
        <v>24.808961650475212</v>
      </c>
      <c r="S35" s="102">
        <v>18.534871331053395</v>
      </c>
      <c r="T35" s="102">
        <v>19.569368057806734</v>
      </c>
      <c r="U35" s="102">
        <v>18.335844655356148</v>
      </c>
      <c r="V35" s="102">
        <v>21.585266775609252</v>
      </c>
      <c r="W35" s="102">
        <v>22.06940912331061</v>
      </c>
      <c r="X35" s="102">
        <v>18.851825342944586</v>
      </c>
      <c r="Y35" s="102">
        <v>17.45224447324685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7.1206982589662999</v>
      </c>
      <c r="D39" s="123">
        <v>7.5398294977302163</v>
      </c>
      <c r="E39" s="123">
        <v>7.8267779248133724</v>
      </c>
      <c r="F39" s="123">
        <v>7.8550907919349644</v>
      </c>
      <c r="G39" s="123">
        <v>8.0170577482481793</v>
      </c>
      <c r="H39" s="123">
        <v>8.4028974460479784</v>
      </c>
      <c r="I39" s="123">
        <v>7.4787062038019823</v>
      </c>
      <c r="J39" s="123">
        <v>8.8700729617029683</v>
      </c>
      <c r="K39" s="123">
        <v>0</v>
      </c>
      <c r="L39" s="123">
        <v>7.3667724377714539</v>
      </c>
      <c r="M39" s="123">
        <v>7.2206868688487198</v>
      </c>
      <c r="N39" s="123">
        <v>7.1897620020424444</v>
      </c>
      <c r="O39" s="123">
        <v>7.139406725060204</v>
      </c>
      <c r="P39" s="123">
        <v>6.784572410309158</v>
      </c>
      <c r="Q39" s="123">
        <v>6.5623846422525371</v>
      </c>
      <c r="R39" s="123">
        <v>6.7574082216174158</v>
      </c>
      <c r="S39" s="123">
        <v>5.6234476653400129</v>
      </c>
      <c r="T39" s="123">
        <v>5.5866332696351675</v>
      </c>
      <c r="U39" s="123">
        <v>4.9880533301290715</v>
      </c>
      <c r="V39" s="123">
        <v>5.6285405209951831</v>
      </c>
      <c r="W39" s="123">
        <v>5.5869078140788613</v>
      </c>
      <c r="X39" s="123">
        <v>5.2181419630927026</v>
      </c>
      <c r="Y39" s="123">
        <v>6.5699111144293161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7.1383133466777959</v>
      </c>
      <c r="D40" s="99">
        <v>7.4164789217663936</v>
      </c>
      <c r="E40" s="99">
        <v>7.5818958308304678</v>
      </c>
      <c r="F40" s="99">
        <v>7.9611410872182624</v>
      </c>
      <c r="G40" s="99">
        <v>8.2378690445080291</v>
      </c>
      <c r="H40" s="99">
        <v>8.5024290503266222</v>
      </c>
      <c r="I40" s="99">
        <v>7.7147496392593959</v>
      </c>
      <c r="J40" s="99">
        <v>7.8510410823197363</v>
      </c>
      <c r="K40" s="99">
        <v>0</v>
      </c>
      <c r="L40" s="99">
        <v>7.1304046307132918</v>
      </c>
      <c r="M40" s="99">
        <v>7.2996156568497303</v>
      </c>
      <c r="N40" s="99">
        <v>7.2840306586508339</v>
      </c>
      <c r="O40" s="99">
        <v>7.0062849481697933</v>
      </c>
      <c r="P40" s="99">
        <v>7.5124831244960868</v>
      </c>
      <c r="Q40" s="99">
        <v>5.9310507724966444</v>
      </c>
      <c r="R40" s="99">
        <v>6.0912825683075082</v>
      </c>
      <c r="S40" s="99">
        <v>6.8689783227017713</v>
      </c>
      <c r="T40" s="99">
        <v>5.7718876501777476</v>
      </c>
      <c r="U40" s="99">
        <v>5.3616875180595409</v>
      </c>
      <c r="V40" s="99">
        <v>5.5223975817825179</v>
      </c>
      <c r="W40" s="99">
        <v>5.3206994097044031</v>
      </c>
      <c r="X40" s="99">
        <v>5.0355136656853974</v>
      </c>
      <c r="Y40" s="99">
        <v>6.7371533513374775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7.0913397794471393</v>
      </c>
      <c r="D41" s="110">
        <v>7.696821139865988</v>
      </c>
      <c r="E41" s="110">
        <v>8.2301131384322765</v>
      </c>
      <c r="F41" s="110">
        <v>7.6147101226261551</v>
      </c>
      <c r="G41" s="110">
        <v>7.575435155728484</v>
      </c>
      <c r="H41" s="110">
        <v>8.268237040259228</v>
      </c>
      <c r="I41" s="110">
        <v>7.3606844860732767</v>
      </c>
      <c r="J41" s="110">
        <v>9.3068009100100717</v>
      </c>
      <c r="K41" s="110">
        <v>0</v>
      </c>
      <c r="L41" s="110">
        <v>9.6122666048239918</v>
      </c>
      <c r="M41" s="110">
        <v>7.107226736097263</v>
      </c>
      <c r="N41" s="110">
        <v>7.0342187186386029</v>
      </c>
      <c r="O41" s="110">
        <v>7.308834441102543</v>
      </c>
      <c r="P41" s="110">
        <v>6.160648941006075</v>
      </c>
      <c r="Q41" s="110">
        <v>6.8946656263345876</v>
      </c>
      <c r="R41" s="110">
        <v>7.2570024615998463</v>
      </c>
      <c r="S41" s="110">
        <v>4.9117158611332936</v>
      </c>
      <c r="T41" s="110">
        <v>5.1543730483691466</v>
      </c>
      <c r="U41" s="110">
        <v>4.721171767321592</v>
      </c>
      <c r="V41" s="110">
        <v>5.8575858108751468</v>
      </c>
      <c r="W41" s="110">
        <v>5.956164633049883</v>
      </c>
      <c r="X41" s="110">
        <v>5.611934229377205</v>
      </c>
      <c r="Y41" s="110">
        <v>5.7894473421912247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159.91480524439146</v>
      </c>
      <c r="D43" s="118">
        <f t="shared" si="14"/>
        <v>163.48156034744102</v>
      </c>
      <c r="E43" s="118">
        <f t="shared" si="14"/>
        <v>144.68592481794474</v>
      </c>
      <c r="F43" s="118">
        <f t="shared" si="14"/>
        <v>136.62879723600804</v>
      </c>
      <c r="G43" s="118">
        <f t="shared" si="14"/>
        <v>160.0318345348613</v>
      </c>
      <c r="H43" s="118">
        <f t="shared" si="14"/>
        <v>161.7259928735937</v>
      </c>
      <c r="I43" s="118">
        <f t="shared" si="14"/>
        <v>130.28846034771249</v>
      </c>
      <c r="J43" s="118">
        <f t="shared" si="14"/>
        <v>100.97686339095068</v>
      </c>
      <c r="K43" s="118">
        <f t="shared" si="14"/>
        <v>169.47145762018985</v>
      </c>
      <c r="L43" s="118">
        <f t="shared" si="14"/>
        <v>157.20930762076458</v>
      </c>
      <c r="M43" s="118">
        <f t="shared" si="14"/>
        <v>138.43074978059607</v>
      </c>
      <c r="N43" s="118">
        <f t="shared" si="14"/>
        <v>132.51088328055243</v>
      </c>
      <c r="O43" s="118">
        <f t="shared" si="14"/>
        <v>125.37106803056916</v>
      </c>
      <c r="P43" s="118">
        <f t="shared" si="14"/>
        <v>117.57651077234306</v>
      </c>
      <c r="Q43" s="118">
        <f t="shared" si="14"/>
        <v>106.93892667578604</v>
      </c>
      <c r="R43" s="118">
        <f t="shared" ref="R43:V43" si="15">R44+R47+R49+R58</f>
        <v>106.60377846967138</v>
      </c>
      <c r="S43" s="118">
        <f t="shared" si="15"/>
        <v>104.42471346751668</v>
      </c>
      <c r="T43" s="118">
        <f t="shared" si="15"/>
        <v>103.59207858924182</v>
      </c>
      <c r="U43" s="118">
        <f t="shared" si="15"/>
        <v>95.613936943127186</v>
      </c>
      <c r="V43" s="118">
        <f t="shared" si="15"/>
        <v>91.6377640272609</v>
      </c>
      <c r="W43" s="118">
        <f t="shared" ref="W43:Y43" si="16">W44+W47+W49+W58</f>
        <v>77.251679475752923</v>
      </c>
      <c r="X43" s="118">
        <f t="shared" si="16"/>
        <v>64.716810060591598</v>
      </c>
      <c r="Y43" s="118">
        <f t="shared" si="16"/>
        <v>51.839318194397123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130.42365136364791</v>
      </c>
      <c r="D44" s="123">
        <f t="shared" si="17"/>
        <v>133.22400154997726</v>
      </c>
      <c r="E44" s="123">
        <f t="shared" si="17"/>
        <v>117.34815414607648</v>
      </c>
      <c r="F44" s="123">
        <f t="shared" si="17"/>
        <v>111.00860205513291</v>
      </c>
      <c r="G44" s="123">
        <f t="shared" si="17"/>
        <v>130.42858373124955</v>
      </c>
      <c r="H44" s="123">
        <f t="shared" si="17"/>
        <v>130.68708320455445</v>
      </c>
      <c r="I44" s="123">
        <f t="shared" si="17"/>
        <v>104.2467901680953</v>
      </c>
      <c r="J44" s="123">
        <f t="shared" si="17"/>
        <v>73.660876081878641</v>
      </c>
      <c r="K44" s="123">
        <f t="shared" si="17"/>
        <v>136.95444723333028</v>
      </c>
      <c r="L44" s="123">
        <f t="shared" si="17"/>
        <v>123.36673963815981</v>
      </c>
      <c r="M44" s="123">
        <f t="shared" si="17"/>
        <v>108.13255588144423</v>
      </c>
      <c r="N44" s="123">
        <f t="shared" si="17"/>
        <v>103.07240719979021</v>
      </c>
      <c r="O44" s="123">
        <f t="shared" si="17"/>
        <v>96.13005698661253</v>
      </c>
      <c r="P44" s="123">
        <f t="shared" si="17"/>
        <v>90.315060372899893</v>
      </c>
      <c r="Q44" s="123">
        <f t="shared" si="17"/>
        <v>79.609538671593782</v>
      </c>
      <c r="R44" s="123">
        <f t="shared" ref="R44:V44" si="18">SUM(R45:R46)</f>
        <v>77.976521648250383</v>
      </c>
      <c r="S44" s="123">
        <f t="shared" si="18"/>
        <v>78.818718853602917</v>
      </c>
      <c r="T44" s="123">
        <f t="shared" si="18"/>
        <v>77.507601141745809</v>
      </c>
      <c r="U44" s="123">
        <f t="shared" si="18"/>
        <v>70.82527694442058</v>
      </c>
      <c r="V44" s="123">
        <f t="shared" si="18"/>
        <v>64.280701890173845</v>
      </c>
      <c r="W44" s="123">
        <f t="shared" ref="W44:Y44" si="19">SUM(W45:W46)</f>
        <v>51.516284744880352</v>
      </c>
      <c r="X44" s="123">
        <f t="shared" si="19"/>
        <v>40.342865800171111</v>
      </c>
      <c r="Y44" s="123">
        <f t="shared" si="19"/>
        <v>27.478016139543339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127.53318123709934</v>
      </c>
      <c r="D45" s="99">
        <v>130.3623553847269</v>
      </c>
      <c r="E45" s="99">
        <v>114.8723978947297</v>
      </c>
      <c r="F45" s="99">
        <v>108.72694643076795</v>
      </c>
      <c r="G45" s="99">
        <v>127.78421917927923</v>
      </c>
      <c r="H45" s="99">
        <v>128.08645035082861</v>
      </c>
      <c r="I45" s="99">
        <v>102.21482888157749</v>
      </c>
      <c r="J45" s="99">
        <v>72.235771740691007</v>
      </c>
      <c r="K45" s="99">
        <v>134.31932341119915</v>
      </c>
      <c r="L45" s="99">
        <v>121.09100830860646</v>
      </c>
      <c r="M45" s="99">
        <v>106.13041665596457</v>
      </c>
      <c r="N45" s="99">
        <v>101.17805033144136</v>
      </c>
      <c r="O45" s="99">
        <v>94.379229023216922</v>
      </c>
      <c r="P45" s="99">
        <v>88.688008407247949</v>
      </c>
      <c r="Q45" s="99">
        <v>78.189814620063828</v>
      </c>
      <c r="R45" s="99">
        <v>76.600341260013025</v>
      </c>
      <c r="S45" s="99">
        <v>77.444763387104501</v>
      </c>
      <c r="T45" s="99">
        <v>76.163809956657815</v>
      </c>
      <c r="U45" s="99">
        <v>69.599451517824278</v>
      </c>
      <c r="V45" s="99">
        <v>63.167194313326974</v>
      </c>
      <c r="W45" s="99">
        <v>50.628692628299021</v>
      </c>
      <c r="X45" s="99">
        <v>39.646134846144143</v>
      </c>
      <c r="Y45" s="99">
        <v>26.996479068833402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2.8904701265485726</v>
      </c>
      <c r="D46" s="99">
        <v>2.8616461652503649</v>
      </c>
      <c r="E46" s="99">
        <v>2.475756251346779</v>
      </c>
      <c r="F46" s="99">
        <v>2.2816556243649582</v>
      </c>
      <c r="G46" s="99">
        <v>2.6443645519703098</v>
      </c>
      <c r="H46" s="99">
        <v>2.6006328537258434</v>
      </c>
      <c r="I46" s="99">
        <v>2.0319612865178165</v>
      </c>
      <c r="J46" s="99">
        <v>1.425104341187629</v>
      </c>
      <c r="K46" s="99">
        <v>2.6351238221311224</v>
      </c>
      <c r="L46" s="99">
        <v>2.2757313295533455</v>
      </c>
      <c r="M46" s="99">
        <v>2.0021392254796599</v>
      </c>
      <c r="N46" s="99">
        <v>1.8943568683488556</v>
      </c>
      <c r="O46" s="99">
        <v>1.750827963395601</v>
      </c>
      <c r="P46" s="99">
        <v>1.6270519656519495</v>
      </c>
      <c r="Q46" s="99">
        <v>1.4197240515299552</v>
      </c>
      <c r="R46" s="99">
        <v>1.3761803882373651</v>
      </c>
      <c r="S46" s="99">
        <v>1.3739554664984213</v>
      </c>
      <c r="T46" s="99">
        <v>1.3437911850879967</v>
      </c>
      <c r="U46" s="99">
        <v>1.2258254265963016</v>
      </c>
      <c r="V46" s="99">
        <v>1.1135075768468643</v>
      </c>
      <c r="W46" s="99">
        <v>0.88759211658133308</v>
      </c>
      <c r="X46" s="99">
        <v>0.69673095402696661</v>
      </c>
      <c r="Y46" s="99">
        <v>0.48153707070993712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9.1678628353368367E-3</v>
      </c>
      <c r="H47" s="123">
        <f t="shared" si="20"/>
        <v>2.2144685309622689E-2</v>
      </c>
      <c r="I47" s="123">
        <f t="shared" si="20"/>
        <v>2.6250852844985597E-2</v>
      </c>
      <c r="J47" s="123">
        <f t="shared" si="20"/>
        <v>3.8753881030423883E-2</v>
      </c>
      <c r="K47" s="123">
        <f t="shared" si="20"/>
        <v>3.7578399099836894E-2</v>
      </c>
      <c r="L47" s="123">
        <f t="shared" si="20"/>
        <v>0.12775390649967569</v>
      </c>
      <c r="M47" s="123">
        <f t="shared" si="20"/>
        <v>6.9593193065592363E-2</v>
      </c>
      <c r="N47" s="123">
        <f t="shared" si="20"/>
        <v>6.587593729819563E-2</v>
      </c>
      <c r="O47" s="123">
        <f t="shared" si="20"/>
        <v>6.5627573731870517E-2</v>
      </c>
      <c r="P47" s="123">
        <f t="shared" si="20"/>
        <v>7.206465385575539E-2</v>
      </c>
      <c r="Q47" s="123">
        <f t="shared" si="20"/>
        <v>4.768994872111669E-2</v>
      </c>
      <c r="R47" s="123">
        <f t="shared" si="20"/>
        <v>6.4916564041848132E-2</v>
      </c>
      <c r="S47" s="123">
        <f t="shared" si="20"/>
        <v>4.7420769647409336E-2</v>
      </c>
      <c r="T47" s="123">
        <f t="shared" si="20"/>
        <v>6.0419491523865422E-2</v>
      </c>
      <c r="U47" s="123">
        <f t="shared" si="20"/>
        <v>4.8641885100593515E-2</v>
      </c>
      <c r="V47" s="123">
        <f t="shared" si="20"/>
        <v>0.10629128067603932</v>
      </c>
      <c r="W47" s="123">
        <f t="shared" si="20"/>
        <v>0.11204493980043989</v>
      </c>
      <c r="X47" s="123">
        <f t="shared" si="20"/>
        <v>0.25997209919438463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9.1678628353368367E-3</v>
      </c>
      <c r="H48" s="99">
        <f>RES_hhdet_in_tesh!H48/RES_summary!H$21</f>
        <v>2.2144685309622689E-2</v>
      </c>
      <c r="I48" s="99">
        <f>RES_hhdet_in_tesh!I48/RES_summary!I$21</f>
        <v>2.6250852844985597E-2</v>
      </c>
      <c r="J48" s="99">
        <f>RES_hhdet_in_tesh!J48/RES_summary!J$21</f>
        <v>3.8753881030423883E-2</v>
      </c>
      <c r="K48" s="99">
        <f>RES_hhdet_in_tesh!K48/RES_summary!K$21</f>
        <v>3.7578399099836894E-2</v>
      </c>
      <c r="L48" s="99">
        <f>RES_hhdet_in_tesh!L48/RES_summary!L$21</f>
        <v>0.12775390649967569</v>
      </c>
      <c r="M48" s="99">
        <f>RES_hhdet_in_tesh!M48/RES_summary!M$21</f>
        <v>6.9593193065592363E-2</v>
      </c>
      <c r="N48" s="99">
        <f>RES_hhdet_in_tesh!N48/RES_summary!N$21</f>
        <v>6.587593729819563E-2</v>
      </c>
      <c r="O48" s="99">
        <f>RES_hhdet_in_tesh!O48/RES_summary!O$21</f>
        <v>6.5627573731870517E-2</v>
      </c>
      <c r="P48" s="99">
        <f>RES_hhdet_in_tesh!P48/RES_summary!P$21</f>
        <v>7.206465385575539E-2</v>
      </c>
      <c r="Q48" s="99">
        <f>RES_hhdet_in_tesh!Q48/RES_summary!Q$21</f>
        <v>4.768994872111669E-2</v>
      </c>
      <c r="R48" s="99">
        <f>RES_hhdet_in_tesh!R48/RES_summary!R$21</f>
        <v>6.4916564041848132E-2</v>
      </c>
      <c r="S48" s="99">
        <f>RES_hhdet_in_tesh!S48/RES_summary!S$21</f>
        <v>4.7420769647409336E-2</v>
      </c>
      <c r="T48" s="99">
        <f>RES_hhdet_in_tesh!T48/RES_summary!T$21</f>
        <v>6.0419491523865422E-2</v>
      </c>
      <c r="U48" s="99">
        <f>RES_hhdet_in_tesh!U48/RES_summary!U$21</f>
        <v>4.8641885100593515E-2</v>
      </c>
      <c r="V48" s="99">
        <f>RES_hhdet_in_tesh!V48/RES_summary!V$21</f>
        <v>0.10629128067603932</v>
      </c>
      <c r="W48" s="99">
        <f>RES_hhdet_in_tesh!W48/RES_summary!W$21</f>
        <v>0.11204493980043989</v>
      </c>
      <c r="X48" s="99">
        <f>RES_hhdet_in_tesh!X48/RES_summary!X$21</f>
        <v>0.25997209919438463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22.370064175383678</v>
      </c>
      <c r="D49" s="123">
        <v>22.720933210797526</v>
      </c>
      <c r="E49" s="123">
        <v>19.517057938237137</v>
      </c>
      <c r="F49" s="123">
        <v>17.763637026363899</v>
      </c>
      <c r="G49" s="123">
        <v>21.577894528340295</v>
      </c>
      <c r="H49" s="123">
        <v>22.616459006645499</v>
      </c>
      <c r="I49" s="123">
        <v>18.536465178185075</v>
      </c>
      <c r="J49" s="123">
        <v>18.356040832049146</v>
      </c>
      <c r="K49" s="123">
        <v>24.807808536924622</v>
      </c>
      <c r="L49" s="123">
        <v>26.305408183201514</v>
      </c>
      <c r="M49" s="123">
        <v>23.008869722213333</v>
      </c>
      <c r="N49" s="123">
        <v>22.182996007592944</v>
      </c>
      <c r="O49" s="123">
        <v>22.037645983746259</v>
      </c>
      <c r="P49" s="123">
        <v>20.395132339767382</v>
      </c>
      <c r="Q49" s="123">
        <v>20.717334005012646</v>
      </c>
      <c r="R49" s="123">
        <v>21.794557947718378</v>
      </c>
      <c r="S49" s="123">
        <v>19.849370367825777</v>
      </c>
      <c r="T49" s="123">
        <v>20.460221820382248</v>
      </c>
      <c r="U49" s="123">
        <v>19.75602602465009</v>
      </c>
      <c r="V49" s="123">
        <v>21.624246753756534</v>
      </c>
      <c r="W49" s="123">
        <v>20.039818506677904</v>
      </c>
      <c r="X49" s="123">
        <v>18.896277533564785</v>
      </c>
      <c r="Y49" s="123">
        <v>17.78987449527116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22.440241473474217</v>
      </c>
      <c r="D50" s="99">
        <v>22.892824161228251</v>
      </c>
      <c r="E50" s="99">
        <v>19.251429299420842</v>
      </c>
      <c r="F50" s="99">
        <v>17.674266012502041</v>
      </c>
      <c r="G50" s="99">
        <v>21.670729010886308</v>
      </c>
      <c r="H50" s="99">
        <v>22.645216412072756</v>
      </c>
      <c r="I50" s="99">
        <v>18.409293874387991</v>
      </c>
      <c r="J50" s="99">
        <v>15.299021691272076</v>
      </c>
      <c r="K50" s="99">
        <v>24.807808536924622</v>
      </c>
      <c r="L50" s="99">
        <v>26.382265696578415</v>
      </c>
      <c r="M50" s="99">
        <v>23.062057990183639</v>
      </c>
      <c r="N50" s="99">
        <v>22.182996007592944</v>
      </c>
      <c r="O50" s="99">
        <v>22.031889537055246</v>
      </c>
      <c r="P50" s="99">
        <v>20.527207498580022</v>
      </c>
      <c r="Q50" s="99">
        <v>20.434487243589416</v>
      </c>
      <c r="R50" s="99">
        <v>21.231556477942785</v>
      </c>
      <c r="S50" s="99">
        <v>19.896939693643837</v>
      </c>
      <c r="T50" s="99">
        <v>20.49563464075792</v>
      </c>
      <c r="U50" s="99">
        <v>20.219184273014424</v>
      </c>
      <c r="V50" s="99">
        <v>21.625558006844056</v>
      </c>
      <c r="W50" s="99">
        <v>20.039818506677904</v>
      </c>
      <c r="X50" s="99">
        <v>18.896277533564785</v>
      </c>
      <c r="Y50" s="99">
        <v>17.79340988817194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21.237202077636407</v>
      </c>
      <c r="D54" s="102">
        <v>21.087969181705674</v>
      </c>
      <c r="E54" s="102">
        <v>22.279595781926599</v>
      </c>
      <c r="F54" s="102">
        <v>19.253153924061593</v>
      </c>
      <c r="G54" s="102">
        <v>19.705732463662311</v>
      </c>
      <c r="H54" s="102">
        <v>22.097028371115687</v>
      </c>
      <c r="I54" s="102">
        <v>21.97009038070642</v>
      </c>
      <c r="J54" s="102">
        <v>29.594060059792124</v>
      </c>
      <c r="K54" s="102">
        <v>0</v>
      </c>
      <c r="L54" s="102">
        <v>24.091911797946949</v>
      </c>
      <c r="M54" s="102">
        <v>19.987776101499605</v>
      </c>
      <c r="N54" s="102">
        <v>0</v>
      </c>
      <c r="O54" s="102">
        <v>22.588346050519696</v>
      </c>
      <c r="P54" s="102">
        <v>19.384390499409548</v>
      </c>
      <c r="Q54" s="102">
        <v>23.09168984631772</v>
      </c>
      <c r="R54" s="102">
        <v>24.808961650475212</v>
      </c>
      <c r="S54" s="102">
        <v>18.534871331053395</v>
      </c>
      <c r="T54" s="102">
        <v>19.569368057806734</v>
      </c>
      <c r="U54" s="102">
        <v>18.335844655356148</v>
      </c>
      <c r="V54" s="102">
        <v>21.585266775609252</v>
      </c>
      <c r="W54" s="102">
        <v>0</v>
      </c>
      <c r="X54" s="102">
        <v>0</v>
      </c>
      <c r="Y54" s="102">
        <v>17.452244473246846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7.1210897053598892</v>
      </c>
      <c r="D58" s="123">
        <v>7.5366255866662213</v>
      </c>
      <c r="E58" s="123">
        <v>7.820712733631134</v>
      </c>
      <c r="F58" s="123">
        <v>7.8565581545112098</v>
      </c>
      <c r="G58" s="123">
        <v>8.0161884124361329</v>
      </c>
      <c r="H58" s="123">
        <v>8.4003059770841215</v>
      </c>
      <c r="I58" s="123">
        <v>7.4789541485871256</v>
      </c>
      <c r="J58" s="123">
        <v>8.9211925959924585</v>
      </c>
      <c r="K58" s="123">
        <v>7.6716234508351215</v>
      </c>
      <c r="L58" s="123">
        <v>7.4094058929035898</v>
      </c>
      <c r="M58" s="123">
        <v>7.2197309838729273</v>
      </c>
      <c r="N58" s="123">
        <v>7.1896041358710905</v>
      </c>
      <c r="O58" s="123">
        <v>7.137737486478505</v>
      </c>
      <c r="P58" s="123">
        <v>6.7942534058200126</v>
      </c>
      <c r="Q58" s="123">
        <v>6.5643640504584946</v>
      </c>
      <c r="R58" s="123">
        <v>6.7677823096607685</v>
      </c>
      <c r="S58" s="123">
        <v>5.7092034764405897</v>
      </c>
      <c r="T58" s="123">
        <v>5.5638361355899022</v>
      </c>
      <c r="U58" s="123">
        <v>4.9839920889559135</v>
      </c>
      <c r="V58" s="123">
        <v>5.6265241026544874</v>
      </c>
      <c r="W58" s="123">
        <v>5.5835312843942333</v>
      </c>
      <c r="X58" s="123">
        <v>5.2176946276613165</v>
      </c>
      <c r="Y58" s="123">
        <v>6.5714275595826273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7.1383133466777959</v>
      </c>
      <c r="D59" s="99">
        <v>7.4164789217663944</v>
      </c>
      <c r="E59" s="99">
        <v>7.5818958308304678</v>
      </c>
      <c r="F59" s="99">
        <v>7.9611410872182624</v>
      </c>
      <c r="G59" s="99">
        <v>8.2378690445080274</v>
      </c>
      <c r="H59" s="99">
        <v>8.5024290503266222</v>
      </c>
      <c r="I59" s="99">
        <v>7.7147496392593933</v>
      </c>
      <c r="J59" s="99">
        <v>7.8510410823197363</v>
      </c>
      <c r="K59" s="99">
        <v>7.1978271506690081</v>
      </c>
      <c r="L59" s="99">
        <v>7.1304046307132936</v>
      </c>
      <c r="M59" s="99">
        <v>7.2996156568497286</v>
      </c>
      <c r="N59" s="99">
        <v>7.2840306586508321</v>
      </c>
      <c r="O59" s="99">
        <v>7.0062849481697933</v>
      </c>
      <c r="P59" s="99">
        <v>7.5124831244960868</v>
      </c>
      <c r="Q59" s="99">
        <v>5.9310507724966453</v>
      </c>
      <c r="R59" s="99">
        <v>6.0912825683075082</v>
      </c>
      <c r="S59" s="99">
        <v>6.8689783227017722</v>
      </c>
      <c r="T59" s="99">
        <v>5.7718876501777476</v>
      </c>
      <c r="U59" s="99">
        <v>5.3616875180595418</v>
      </c>
      <c r="V59" s="99">
        <v>5.5223975817825171</v>
      </c>
      <c r="W59" s="99">
        <v>5.3206994097044031</v>
      </c>
      <c r="X59" s="99">
        <v>5.0355136656853965</v>
      </c>
      <c r="Y59" s="99">
        <v>6.7371533513374757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7.0913397794471411</v>
      </c>
      <c r="D60" s="110">
        <v>7.6968211398659898</v>
      </c>
      <c r="E60" s="110">
        <v>8.2301131384322748</v>
      </c>
      <c r="F60" s="110">
        <v>7.6147101226261551</v>
      </c>
      <c r="G60" s="110">
        <v>7.575435155728484</v>
      </c>
      <c r="H60" s="110">
        <v>8.2682370402592298</v>
      </c>
      <c r="I60" s="110">
        <v>7.3606844860732767</v>
      </c>
      <c r="J60" s="110">
        <v>9.3068009100100699</v>
      </c>
      <c r="K60" s="110">
        <v>8.2022973954267702</v>
      </c>
      <c r="L60" s="110">
        <v>9.6122666048239882</v>
      </c>
      <c r="M60" s="110">
        <v>7.1072267360972647</v>
      </c>
      <c r="N60" s="110">
        <v>7.0342187186386029</v>
      </c>
      <c r="O60" s="110">
        <v>7.3088344411025421</v>
      </c>
      <c r="P60" s="110">
        <v>6.160648941006075</v>
      </c>
      <c r="Q60" s="110">
        <v>6.8946656263345867</v>
      </c>
      <c r="R60" s="110">
        <v>7.2570024615998463</v>
      </c>
      <c r="S60" s="110">
        <v>4.9117158611332927</v>
      </c>
      <c r="T60" s="110">
        <v>5.1543730483691457</v>
      </c>
      <c r="U60" s="110">
        <v>4.7211717673215903</v>
      </c>
      <c r="V60" s="110">
        <v>5.857585810875146</v>
      </c>
      <c r="W60" s="110">
        <v>5.956164633049883</v>
      </c>
      <c r="X60" s="110">
        <v>5.6119342293772059</v>
      </c>
      <c r="Y60" s="110">
        <v>5.7894473421912238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154.96758605822737</v>
      </c>
      <c r="D62" s="118">
        <f t="shared" si="21"/>
        <v>154.46988024629877</v>
      </c>
      <c r="E62" s="118">
        <f t="shared" si="21"/>
        <v>158.12173563952564</v>
      </c>
      <c r="F62" s="118">
        <f t="shared" si="21"/>
        <v>156.35001947495377</v>
      </c>
      <c r="G62" s="118">
        <f t="shared" si="21"/>
        <v>155.71472589142209</v>
      </c>
      <c r="H62" s="118">
        <f t="shared" si="21"/>
        <v>152.46269991233973</v>
      </c>
      <c r="I62" s="118">
        <f t="shared" si="21"/>
        <v>155.03439640079972</v>
      </c>
      <c r="J62" s="118">
        <f t="shared" si="21"/>
        <v>152.47463653288196</v>
      </c>
      <c r="K62" s="118">
        <f t="shared" si="21"/>
        <v>135.05395926069508</v>
      </c>
      <c r="L62" s="118">
        <f t="shared" si="21"/>
        <v>158.81724076038876</v>
      </c>
      <c r="M62" s="118">
        <f t="shared" si="21"/>
        <v>133.51898369572049</v>
      </c>
      <c r="N62" s="118">
        <f t="shared" si="21"/>
        <v>131.53315914543006</v>
      </c>
      <c r="O62" s="118">
        <f t="shared" si="21"/>
        <v>123.2646754673053</v>
      </c>
      <c r="P62" s="118">
        <f t="shared" si="21"/>
        <v>116.34010503578148</v>
      </c>
      <c r="Q62" s="118">
        <f t="shared" si="21"/>
        <v>106.20709160192567</v>
      </c>
      <c r="R62" s="118">
        <f t="shared" ref="R62:V62" si="22">R63+R66+R68+R77</f>
        <v>107.84976463352892</v>
      </c>
      <c r="S62" s="118">
        <f t="shared" si="22"/>
        <v>105.90883892104026</v>
      </c>
      <c r="T62" s="118">
        <f t="shared" si="22"/>
        <v>106.84645001885177</v>
      </c>
      <c r="U62" s="118">
        <f t="shared" si="22"/>
        <v>94.482252317283582</v>
      </c>
      <c r="V62" s="118">
        <f t="shared" si="22"/>
        <v>89.39423810483467</v>
      </c>
      <c r="W62" s="118">
        <f t="shared" ref="W62:Y62" si="23">W63+W66+W68+W77</f>
        <v>84.591990047403726</v>
      </c>
      <c r="X62" s="118">
        <f t="shared" si="23"/>
        <v>67.141558093669744</v>
      </c>
      <c r="Y62" s="118">
        <f t="shared" si="23"/>
        <v>46.757340059706266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126.29464390936396</v>
      </c>
      <c r="D63" s="123">
        <f t="shared" si="24"/>
        <v>125.4868097083058</v>
      </c>
      <c r="E63" s="123">
        <f t="shared" si="24"/>
        <v>129.10540726643251</v>
      </c>
      <c r="F63" s="123">
        <f t="shared" si="24"/>
        <v>127.79330828365597</v>
      </c>
      <c r="G63" s="123">
        <f t="shared" si="24"/>
        <v>126.76804068843151</v>
      </c>
      <c r="H63" s="123">
        <f t="shared" si="24"/>
        <v>122.92641728397979</v>
      </c>
      <c r="I63" s="123">
        <f t="shared" si="24"/>
        <v>125.0072467753983</v>
      </c>
      <c r="J63" s="123">
        <f t="shared" si="24"/>
        <v>120.35689324022921</v>
      </c>
      <c r="K63" s="123">
        <f t="shared" si="24"/>
        <v>108.0929763470734</v>
      </c>
      <c r="L63" s="123">
        <f t="shared" si="24"/>
        <v>123.70618517807529</v>
      </c>
      <c r="M63" s="123">
        <f t="shared" si="24"/>
        <v>104.59206074580656</v>
      </c>
      <c r="N63" s="123">
        <f t="shared" si="24"/>
        <v>102.53420677514315</v>
      </c>
      <c r="O63" s="123">
        <f t="shared" si="24"/>
        <v>94.530148134479688</v>
      </c>
      <c r="P63" s="123">
        <f t="shared" si="24"/>
        <v>89.232987892695007</v>
      </c>
      <c r="Q63" s="123">
        <f t="shared" si="24"/>
        <v>79.499672795624633</v>
      </c>
      <c r="R63" s="123">
        <f t="shared" ref="R63:V63" si="25">SUM(R64:R65)</f>
        <v>79.719423533824383</v>
      </c>
      <c r="S63" s="123">
        <f t="shared" si="25"/>
        <v>80.008510861158001</v>
      </c>
      <c r="T63" s="123">
        <f t="shared" si="25"/>
        <v>79.994039886109917</v>
      </c>
      <c r="U63" s="123">
        <f t="shared" si="25"/>
        <v>69.899712135707361</v>
      </c>
      <c r="V63" s="123">
        <f t="shared" si="25"/>
        <v>63.001317680812356</v>
      </c>
      <c r="W63" s="123">
        <f t="shared" ref="W63:Y63" si="26">SUM(W64:W65)</f>
        <v>56.915669854173231</v>
      </c>
      <c r="X63" s="123">
        <f t="shared" si="26"/>
        <v>41.682471091482249</v>
      </c>
      <c r="Y63" s="123">
        <f t="shared" si="26"/>
        <v>24.605563297016868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123.49568151606867</v>
      </c>
      <c r="D64" s="99">
        <v>122.79135811089552</v>
      </c>
      <c r="E64" s="99">
        <v>126.38160200977157</v>
      </c>
      <c r="F64" s="99">
        <v>125.16666210305824</v>
      </c>
      <c r="G64" s="99">
        <v>124.19789154221409</v>
      </c>
      <c r="H64" s="99">
        <v>120.48021930067068</v>
      </c>
      <c r="I64" s="99">
        <v>122.57062608355538</v>
      </c>
      <c r="J64" s="99">
        <v>118.02836906061111</v>
      </c>
      <c r="K64" s="99">
        <v>106.01317256755868</v>
      </c>
      <c r="L64" s="99">
        <v>121.42419213769026</v>
      </c>
      <c r="M64" s="99">
        <v>102.65547591447672</v>
      </c>
      <c r="N64" s="99">
        <v>100.64974143546503</v>
      </c>
      <c r="O64" s="99">
        <v>92.808459498002293</v>
      </c>
      <c r="P64" s="99">
        <v>87.625429776115695</v>
      </c>
      <c r="Q64" s="99">
        <v>78.081908047328412</v>
      </c>
      <c r="R64" s="99">
        <v>78.312483279118894</v>
      </c>
      <c r="S64" s="99">
        <v>78.613815128177791</v>
      </c>
      <c r="T64" s="99">
        <v>78.607139968230314</v>
      </c>
      <c r="U64" s="99">
        <v>68.689906143491442</v>
      </c>
      <c r="V64" s="99">
        <v>61.909972338803193</v>
      </c>
      <c r="W64" s="99">
        <v>55.935049840080886</v>
      </c>
      <c r="X64" s="99">
        <v>40.96260483325409</v>
      </c>
      <c r="Y64" s="99">
        <v>24.174364377377163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2.7989623932952878</v>
      </c>
      <c r="D65" s="99">
        <v>2.6954515974102784</v>
      </c>
      <c r="E65" s="99">
        <v>2.7238052566609472</v>
      </c>
      <c r="F65" s="99">
        <v>2.6266461805977341</v>
      </c>
      <c r="G65" s="99">
        <v>2.5701491462174206</v>
      </c>
      <c r="H65" s="99">
        <v>2.4461979833091041</v>
      </c>
      <c r="I65" s="99">
        <v>2.4366206918429238</v>
      </c>
      <c r="J65" s="99">
        <v>2.3285241796180953</v>
      </c>
      <c r="K65" s="99">
        <v>2.0798037795147164</v>
      </c>
      <c r="L65" s="99">
        <v>2.2819930403850375</v>
      </c>
      <c r="M65" s="99">
        <v>1.9365848313298359</v>
      </c>
      <c r="N65" s="99">
        <v>1.8844653396781204</v>
      </c>
      <c r="O65" s="99">
        <v>1.721688636477398</v>
      </c>
      <c r="P65" s="99">
        <v>1.6075581165793142</v>
      </c>
      <c r="Q65" s="99">
        <v>1.4177647482962148</v>
      </c>
      <c r="R65" s="99">
        <v>1.4069402547054877</v>
      </c>
      <c r="S65" s="99">
        <v>1.3946957329802037</v>
      </c>
      <c r="T65" s="99">
        <v>1.3868999178796011</v>
      </c>
      <c r="U65" s="99">
        <v>1.2098059922159217</v>
      </c>
      <c r="V65" s="99">
        <v>1.0913453420091639</v>
      </c>
      <c r="W65" s="99">
        <v>0.980620014092348</v>
      </c>
      <c r="X65" s="99">
        <v>0.71986625822815742</v>
      </c>
      <c r="Y65" s="99">
        <v>0.43119891963970441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1.3626881920888315E-3</v>
      </c>
      <c r="E66" s="123">
        <f t="shared" si="27"/>
        <v>2.262318901571251E-3</v>
      </c>
      <c r="F66" s="123">
        <f t="shared" si="27"/>
        <v>3.8575126784112014E-3</v>
      </c>
      <c r="G66" s="123">
        <f t="shared" si="27"/>
        <v>5.9616926783808396E-3</v>
      </c>
      <c r="H66" s="123">
        <f t="shared" si="27"/>
        <v>2.5268528461794375E-2</v>
      </c>
      <c r="I66" s="123">
        <f t="shared" si="27"/>
        <v>2.7665105433682245E-2</v>
      </c>
      <c r="J66" s="123">
        <f t="shared" si="27"/>
        <v>3.8473394557344824E-2</v>
      </c>
      <c r="K66" s="123">
        <f t="shared" si="27"/>
        <v>3.787927331108111E-2</v>
      </c>
      <c r="L66" s="123">
        <f t="shared" si="27"/>
        <v>0.12988363356003316</v>
      </c>
      <c r="M66" s="123">
        <f t="shared" si="27"/>
        <v>7.1480128022314932E-2</v>
      </c>
      <c r="N66" s="123">
        <f t="shared" si="27"/>
        <v>6.5062530145580721E-2</v>
      </c>
      <c r="O66" s="123">
        <f t="shared" si="27"/>
        <v>6.6035049536633778E-2</v>
      </c>
      <c r="P66" s="123">
        <f t="shared" si="27"/>
        <v>7.4458287956736618E-2</v>
      </c>
      <c r="Q66" s="123">
        <f t="shared" si="27"/>
        <v>4.7991566510331124E-2</v>
      </c>
      <c r="R66" s="123">
        <f t="shared" si="27"/>
        <v>6.299266130699098E-2</v>
      </c>
      <c r="S66" s="123">
        <f t="shared" si="27"/>
        <v>4.7455297657928774E-2</v>
      </c>
      <c r="T66" s="123">
        <f t="shared" si="27"/>
        <v>6.113794054794023E-2</v>
      </c>
      <c r="U66" s="123">
        <f t="shared" si="27"/>
        <v>4.8260380119412388E-2</v>
      </c>
      <c r="V66" s="123">
        <f t="shared" si="27"/>
        <v>0.10501025262865241</v>
      </c>
      <c r="W66" s="123">
        <f t="shared" si="27"/>
        <v>0.11312229499082875</v>
      </c>
      <c r="X66" s="123">
        <f t="shared" si="27"/>
        <v>0.26130786743886408</v>
      </c>
      <c r="Y66" s="123">
        <f t="shared" si="27"/>
        <v>0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1.3626881920888315E-3</v>
      </c>
      <c r="E67" s="99">
        <f>RES_hhdet_in_tesh!E67/RES_summary!E$21</f>
        <v>2.262318901571251E-3</v>
      </c>
      <c r="F67" s="99">
        <f>RES_hhdet_in_tesh!F67/RES_summary!F$21</f>
        <v>3.8575126784112014E-3</v>
      </c>
      <c r="G67" s="99">
        <f>RES_hhdet_in_tesh!G67/RES_summary!G$21</f>
        <v>5.9616926783808396E-3</v>
      </c>
      <c r="H67" s="99">
        <f>RES_hhdet_in_tesh!H67/RES_summary!H$21</f>
        <v>2.5268528461794375E-2</v>
      </c>
      <c r="I67" s="99">
        <f>RES_hhdet_in_tesh!I67/RES_summary!I$21</f>
        <v>2.7665105433682245E-2</v>
      </c>
      <c r="J67" s="99">
        <f>RES_hhdet_in_tesh!J67/RES_summary!J$21</f>
        <v>3.8473394557344824E-2</v>
      </c>
      <c r="K67" s="99">
        <f>RES_hhdet_in_tesh!K67/RES_summary!K$21</f>
        <v>3.787927331108111E-2</v>
      </c>
      <c r="L67" s="99">
        <f>RES_hhdet_in_tesh!L67/RES_summary!L$21</f>
        <v>0.12988363356003316</v>
      </c>
      <c r="M67" s="99">
        <f>RES_hhdet_in_tesh!M67/RES_summary!M$21</f>
        <v>7.1480128022314932E-2</v>
      </c>
      <c r="N67" s="99">
        <f>RES_hhdet_in_tesh!N67/RES_summary!N$21</f>
        <v>6.5062530145580721E-2</v>
      </c>
      <c r="O67" s="99">
        <f>RES_hhdet_in_tesh!O67/RES_summary!O$21</f>
        <v>6.6035049536633778E-2</v>
      </c>
      <c r="P67" s="99">
        <f>RES_hhdet_in_tesh!P67/RES_summary!P$21</f>
        <v>7.4458287956736618E-2</v>
      </c>
      <c r="Q67" s="99">
        <f>RES_hhdet_in_tesh!Q67/RES_summary!Q$21</f>
        <v>4.7991566510331124E-2</v>
      </c>
      <c r="R67" s="99">
        <f>RES_hhdet_in_tesh!R67/RES_summary!R$21</f>
        <v>6.299266130699098E-2</v>
      </c>
      <c r="S67" s="99">
        <f>RES_hhdet_in_tesh!S67/RES_summary!S$21</f>
        <v>4.7455297657928774E-2</v>
      </c>
      <c r="T67" s="99">
        <f>RES_hhdet_in_tesh!T67/RES_summary!T$21</f>
        <v>6.113794054794023E-2</v>
      </c>
      <c r="U67" s="99">
        <f>RES_hhdet_in_tesh!U67/RES_summary!U$21</f>
        <v>4.8260380119412388E-2</v>
      </c>
      <c r="V67" s="99">
        <f>RES_hhdet_in_tesh!V67/RES_summary!V$21</f>
        <v>0.10501025262865241</v>
      </c>
      <c r="W67" s="99">
        <f>RES_hhdet_in_tesh!W67/RES_summary!W$21</f>
        <v>0.11312229499082875</v>
      </c>
      <c r="X67" s="99">
        <f>RES_hhdet_in_tesh!X67/RES_summary!X$21</f>
        <v>0.26130786743886408</v>
      </c>
      <c r="Y67" s="99">
        <f>RES_hhdet_in_tesh!Y67/RES_summary!Y$21</f>
        <v>0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21.698157759410471</v>
      </c>
      <c r="D68" s="123">
        <v>21.524121256672913</v>
      </c>
      <c r="E68" s="123">
        <v>21.234706482125027</v>
      </c>
      <c r="F68" s="123">
        <v>20.279253822802218</v>
      </c>
      <c r="G68" s="123">
        <v>20.969295803802169</v>
      </c>
      <c r="H68" s="123">
        <v>21.349741897605256</v>
      </c>
      <c r="I68" s="123">
        <v>22.092031106734339</v>
      </c>
      <c r="J68" s="123">
        <v>23.797844650725946</v>
      </c>
      <c r="K68" s="123">
        <v>19.955198877596622</v>
      </c>
      <c r="L68" s="123">
        <v>25.984538288548574</v>
      </c>
      <c r="M68" s="123">
        <v>21.513725982784521</v>
      </c>
      <c r="N68" s="123">
        <v>21.788534432673863</v>
      </c>
      <c r="O68" s="123">
        <v>21.713603849680027</v>
      </c>
      <c r="P68" s="123">
        <v>20.268208312478272</v>
      </c>
      <c r="Q68" s="123">
        <v>20.438987534765783</v>
      </c>
      <c r="R68" s="123">
        <v>21.749918665835313</v>
      </c>
      <c r="S68" s="123">
        <v>19.987016280062569</v>
      </c>
      <c r="T68" s="123">
        <v>20.894704526355856</v>
      </c>
      <c r="U68" s="123">
        <v>19.262757309271883</v>
      </c>
      <c r="V68" s="123">
        <v>20.542402789861931</v>
      </c>
      <c r="W68" s="123">
        <v>21.771905335571301</v>
      </c>
      <c r="X68" s="123">
        <v>19.533904470999946</v>
      </c>
      <c r="Y68" s="123">
        <v>16.367349905677436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21.729420265966574</v>
      </c>
      <c r="D69" s="99">
        <v>21.550137345355168</v>
      </c>
      <c r="E69" s="99">
        <v>21.171572655579642</v>
      </c>
      <c r="F69" s="99">
        <v>20.342161854741352</v>
      </c>
      <c r="G69" s="99">
        <v>21.057177810482212</v>
      </c>
      <c r="H69" s="99">
        <v>21.290455987355255</v>
      </c>
      <c r="I69" s="99">
        <v>22.100192493909436</v>
      </c>
      <c r="J69" s="99">
        <v>23.48851676358391</v>
      </c>
      <c r="K69" s="99">
        <v>19.554959010606346</v>
      </c>
      <c r="L69" s="99">
        <v>25.984538288548574</v>
      </c>
      <c r="M69" s="99">
        <v>21.97732734806279</v>
      </c>
      <c r="N69" s="99">
        <v>22.085791531062917</v>
      </c>
      <c r="O69" s="99">
        <v>21.69600471449175</v>
      </c>
      <c r="P69" s="99">
        <v>20.290413321996692</v>
      </c>
      <c r="Q69" s="99">
        <v>20.348172282341558</v>
      </c>
      <c r="R69" s="99">
        <v>21.589016033598686</v>
      </c>
      <c r="S69" s="99">
        <v>20.060183275015397</v>
      </c>
      <c r="T69" s="99">
        <v>20.971703951175812</v>
      </c>
      <c r="U69" s="99">
        <v>19.358174788351441</v>
      </c>
      <c r="V69" s="99">
        <v>20.478171304894328</v>
      </c>
      <c r="W69" s="99">
        <v>21.771639469809251</v>
      </c>
      <c r="X69" s="99">
        <v>19.533904470999946</v>
      </c>
      <c r="Y69" s="99">
        <v>16.367349905677436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21.237202077636411</v>
      </c>
      <c r="D73" s="102">
        <v>21.087969181705674</v>
      </c>
      <c r="E73" s="102">
        <v>22.279595781926599</v>
      </c>
      <c r="F73" s="102">
        <v>19.253153924061593</v>
      </c>
      <c r="G73" s="102">
        <v>19.705732463662319</v>
      </c>
      <c r="H73" s="102">
        <v>22.097028371115687</v>
      </c>
      <c r="I73" s="102">
        <v>21.970090380706417</v>
      </c>
      <c r="J73" s="102">
        <v>29.594060059792117</v>
      </c>
      <c r="K73" s="102">
        <v>25.539345501844977</v>
      </c>
      <c r="L73" s="102">
        <v>0</v>
      </c>
      <c r="M73" s="102">
        <v>19.987776101499605</v>
      </c>
      <c r="N73" s="102">
        <v>20.538167272783401</v>
      </c>
      <c r="O73" s="102">
        <v>22.588346050519696</v>
      </c>
      <c r="P73" s="102">
        <v>19.384390499409548</v>
      </c>
      <c r="Q73" s="102">
        <v>23.091689846317724</v>
      </c>
      <c r="R73" s="102">
        <v>24.808961650475208</v>
      </c>
      <c r="S73" s="102">
        <v>18.534871331053399</v>
      </c>
      <c r="T73" s="102">
        <v>19.569368057806738</v>
      </c>
      <c r="U73" s="102">
        <v>18.335844655356144</v>
      </c>
      <c r="V73" s="102">
        <v>21.585266775609252</v>
      </c>
      <c r="W73" s="102">
        <v>22.06940912331061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6.9747843894529327</v>
      </c>
      <c r="D77" s="123">
        <v>7.457586593127993</v>
      </c>
      <c r="E77" s="123">
        <v>7.7793595720665412</v>
      </c>
      <c r="F77" s="123">
        <v>8.2735998558171762</v>
      </c>
      <c r="G77" s="123">
        <v>7.9714277065100232</v>
      </c>
      <c r="H77" s="123">
        <v>8.161272202292901</v>
      </c>
      <c r="I77" s="123">
        <v>7.9074534132333802</v>
      </c>
      <c r="J77" s="123">
        <v>8.28142524736948</v>
      </c>
      <c r="K77" s="123">
        <v>6.9679047627139612</v>
      </c>
      <c r="L77" s="123">
        <v>8.9966336602048642</v>
      </c>
      <c r="M77" s="123">
        <v>7.3417168391070975</v>
      </c>
      <c r="N77" s="123">
        <v>7.1453554074674601</v>
      </c>
      <c r="O77" s="123">
        <v>6.9548884336089385</v>
      </c>
      <c r="P77" s="123">
        <v>6.7644505426514687</v>
      </c>
      <c r="Q77" s="123">
        <v>6.2204397050249209</v>
      </c>
      <c r="R77" s="123">
        <v>6.3174297725622361</v>
      </c>
      <c r="S77" s="123">
        <v>5.8658564821617531</v>
      </c>
      <c r="T77" s="123">
        <v>5.8965676658380657</v>
      </c>
      <c r="U77" s="123">
        <v>5.2715224921849213</v>
      </c>
      <c r="V77" s="123">
        <v>5.745507381531727</v>
      </c>
      <c r="W77" s="123">
        <v>5.7912925626683576</v>
      </c>
      <c r="X77" s="123">
        <v>5.6638746637486879</v>
      </c>
      <c r="Y77" s="123">
        <v>5.7844268570119617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6.9676824481271229</v>
      </c>
      <c r="D78" s="99">
        <v>7.4419109423840712</v>
      </c>
      <c r="E78" s="99">
        <v>7.7485151798423644</v>
      </c>
      <c r="F78" s="99">
        <v>8.3213761650618672</v>
      </c>
      <c r="G78" s="99">
        <v>8.0031859586468173</v>
      </c>
      <c r="H78" s="99">
        <v>8.1515667993281209</v>
      </c>
      <c r="I78" s="99">
        <v>7.9482894269604731</v>
      </c>
      <c r="J78" s="99">
        <v>8.2308054361758316</v>
      </c>
      <c r="K78" s="99">
        <v>6.9003336084401798</v>
      </c>
      <c r="L78" s="99">
        <v>8.975757218359913</v>
      </c>
      <c r="M78" s="99">
        <v>7.354921549721638</v>
      </c>
      <c r="N78" s="99">
        <v>7.1683597818800573</v>
      </c>
      <c r="O78" s="99">
        <v>6.93350362448074</v>
      </c>
      <c r="P78" s="99">
        <v>6.8051889639673027</v>
      </c>
      <c r="Q78" s="99">
        <v>6.1856708564829539</v>
      </c>
      <c r="R78" s="99">
        <v>6.2752990561619004</v>
      </c>
      <c r="S78" s="99">
        <v>5.9076246078428882</v>
      </c>
      <c r="T78" s="99">
        <v>5.9321147561636423</v>
      </c>
      <c r="U78" s="99">
        <v>5.2844305049215876</v>
      </c>
      <c r="V78" s="99">
        <v>5.7276160484731466</v>
      </c>
      <c r="W78" s="99">
        <v>5.7796285729855343</v>
      </c>
      <c r="X78" s="99">
        <v>5.6718146027608878</v>
      </c>
      <c r="Y78" s="99">
        <v>5.7831105102881306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7.0913397794471393</v>
      </c>
      <c r="D79" s="110">
        <v>7.6968211398659889</v>
      </c>
      <c r="E79" s="110">
        <v>8.2301131384322765</v>
      </c>
      <c r="F79" s="110">
        <v>7.6147101226261533</v>
      </c>
      <c r="G79" s="110">
        <v>7.5754351557284831</v>
      </c>
      <c r="H79" s="110">
        <v>8.2682370402592262</v>
      </c>
      <c r="I79" s="110">
        <v>7.3606844860732767</v>
      </c>
      <c r="J79" s="110">
        <v>9.3068009100100682</v>
      </c>
      <c r="K79" s="110">
        <v>8.2022973954267719</v>
      </c>
      <c r="L79" s="110">
        <v>9.6122666048239882</v>
      </c>
      <c r="M79" s="110">
        <v>7.1072267360972621</v>
      </c>
      <c r="N79" s="110">
        <v>7.0342187186386029</v>
      </c>
      <c r="O79" s="110">
        <v>7.308834441102543</v>
      </c>
      <c r="P79" s="110">
        <v>6.160648941006075</v>
      </c>
      <c r="Q79" s="110">
        <v>6.8946656263345876</v>
      </c>
      <c r="R79" s="110">
        <v>7.2570024615998463</v>
      </c>
      <c r="S79" s="110">
        <v>4.9117158611332936</v>
      </c>
      <c r="T79" s="110">
        <v>5.1543730483691457</v>
      </c>
      <c r="U79" s="110">
        <v>4.7211717673215912</v>
      </c>
      <c r="V79" s="110">
        <v>5.857585810875146</v>
      </c>
      <c r="W79" s="110">
        <v>5.956164633049883</v>
      </c>
      <c r="X79" s="110">
        <v>5.611934229377205</v>
      </c>
      <c r="Y79" s="110">
        <v>5.7894473421912256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157.30866758554859</v>
      </c>
      <c r="D81" s="118">
        <f t="shared" si="28"/>
        <v>152.44825163923622</v>
      </c>
      <c r="E81" s="118">
        <f t="shared" si="28"/>
        <v>158.91648985007512</v>
      </c>
      <c r="F81" s="118">
        <f t="shared" si="28"/>
        <v>154.69655055164299</v>
      </c>
      <c r="G81" s="118">
        <f t="shared" si="28"/>
        <v>153.90565384628582</v>
      </c>
      <c r="H81" s="118">
        <f t="shared" si="28"/>
        <v>154.5204808779477</v>
      </c>
      <c r="I81" s="118">
        <f t="shared" si="28"/>
        <v>149.92456071214565</v>
      </c>
      <c r="J81" s="118">
        <f t="shared" si="28"/>
        <v>151.85158801576549</v>
      </c>
      <c r="K81" s="118">
        <f t="shared" si="28"/>
        <v>166.32350326226398</v>
      </c>
      <c r="L81" s="118">
        <f t="shared" si="28"/>
        <v>126.82854568635192</v>
      </c>
      <c r="M81" s="118">
        <f t="shared" si="28"/>
        <v>132.57973933233384</v>
      </c>
      <c r="N81" s="118">
        <f t="shared" si="28"/>
        <v>140.7936340230774</v>
      </c>
      <c r="O81" s="118">
        <f t="shared" si="28"/>
        <v>125.34879652750581</v>
      </c>
      <c r="P81" s="118">
        <f t="shared" si="28"/>
        <v>119.07182190726124</v>
      </c>
      <c r="Q81" s="118">
        <f t="shared" si="28"/>
        <v>101.53484927354187</v>
      </c>
      <c r="R81" s="118">
        <f t="shared" ref="R81:V81" si="29">R82+R85+R87+R100</f>
        <v>98.908943396029954</v>
      </c>
      <c r="S81" s="118">
        <f t="shared" si="29"/>
        <v>102.57555530330767</v>
      </c>
      <c r="T81" s="118">
        <f t="shared" si="29"/>
        <v>105.15305306242577</v>
      </c>
      <c r="U81" s="118">
        <f t="shared" si="29"/>
        <v>96.980906729612229</v>
      </c>
      <c r="V81" s="118">
        <f t="shared" si="29"/>
        <v>87.735115469116735</v>
      </c>
      <c r="W81" s="118">
        <f t="shared" ref="W81:Y81" si="30">W82+W85+W87+W100</f>
        <v>80.472843744381208</v>
      </c>
      <c r="X81" s="118">
        <f t="shared" si="30"/>
        <v>64.403192724144589</v>
      </c>
      <c r="Y81" s="118">
        <f t="shared" si="30"/>
        <v>50.662214055796248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128.33423238307697</v>
      </c>
      <c r="D82" s="123">
        <f t="shared" si="31"/>
        <v>123.8270021324111</v>
      </c>
      <c r="E82" s="123">
        <f t="shared" si="31"/>
        <v>129.44805669983816</v>
      </c>
      <c r="F82" s="123">
        <f t="shared" si="31"/>
        <v>126.58043514276257</v>
      </c>
      <c r="G82" s="123">
        <f t="shared" si="31"/>
        <v>125.54496564772778</v>
      </c>
      <c r="H82" s="123">
        <f t="shared" si="31"/>
        <v>124.24251558702112</v>
      </c>
      <c r="I82" s="123">
        <f t="shared" si="31"/>
        <v>120.87329230375401</v>
      </c>
      <c r="J82" s="123">
        <f t="shared" si="31"/>
        <v>120.59722719299253</v>
      </c>
      <c r="K82" s="123">
        <f t="shared" si="31"/>
        <v>134.22743104035294</v>
      </c>
      <c r="L82" s="123">
        <f t="shared" si="31"/>
        <v>96.769751457090891</v>
      </c>
      <c r="M82" s="123">
        <f t="shared" si="31"/>
        <v>102.67662390525571</v>
      </c>
      <c r="N82" s="123">
        <f t="shared" si="31"/>
        <v>109.93660631145001</v>
      </c>
      <c r="O82" s="123">
        <f t="shared" si="31"/>
        <v>96.126952114612962</v>
      </c>
      <c r="P82" s="123">
        <f t="shared" si="31"/>
        <v>92.261195317056888</v>
      </c>
      <c r="Q82" s="123">
        <f t="shared" si="31"/>
        <v>73.766420639098698</v>
      </c>
      <c r="R82" s="123">
        <f t="shared" ref="R82:V82" si="32">SUM(R83:R84)</f>
        <v>70.797781915746157</v>
      </c>
      <c r="S82" s="123">
        <f t="shared" si="32"/>
        <v>76.693683725656328</v>
      </c>
      <c r="T82" s="123">
        <f t="shared" si="32"/>
        <v>77.928499485011372</v>
      </c>
      <c r="U82" s="123">
        <f t="shared" si="32"/>
        <v>71.464013314359747</v>
      </c>
      <c r="V82" s="123">
        <f t="shared" si="32"/>
        <v>61.31026772961151</v>
      </c>
      <c r="W82" s="123">
        <f t="shared" ref="W82:Y82" si="33">SUM(W83:W84)</f>
        <v>53.383192919432929</v>
      </c>
      <c r="X82" s="123">
        <f t="shared" si="33"/>
        <v>39.937496003055792</v>
      </c>
      <c r="Y82" s="123">
        <f t="shared" si="33"/>
        <v>26.72143787961798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127.18123500040279</v>
      </c>
      <c r="D83" s="99">
        <v>122.74919173909286</v>
      </c>
      <c r="E83" s="99">
        <v>128.34163734483957</v>
      </c>
      <c r="F83" s="99">
        <v>125.52675403151513</v>
      </c>
      <c r="G83" s="99">
        <v>124.51428699628993</v>
      </c>
      <c r="H83" s="99">
        <v>123.24160978171068</v>
      </c>
      <c r="I83" s="99">
        <v>119.91972328496793</v>
      </c>
      <c r="J83" s="99">
        <v>119.65299692455758</v>
      </c>
      <c r="K83" s="99">
        <v>133.18230408979809</v>
      </c>
      <c r="L83" s="99">
        <v>96.047719958649637</v>
      </c>
      <c r="M83" s="99">
        <v>101.90763316288408</v>
      </c>
      <c r="N83" s="99">
        <v>109.11938928116466</v>
      </c>
      <c r="O83" s="99">
        <v>95.41890611427786</v>
      </c>
      <c r="P83" s="99">
        <v>91.589085505235346</v>
      </c>
      <c r="Q83" s="99">
        <v>73.234521124828618</v>
      </c>
      <c r="R83" s="99">
        <v>70.292638730910596</v>
      </c>
      <c r="S83" s="99">
        <v>76.153266569896289</v>
      </c>
      <c r="T83" s="99">
        <v>77.382383084952934</v>
      </c>
      <c r="U83" s="99">
        <v>70.964069371051508</v>
      </c>
      <c r="V83" s="99">
        <v>60.880985162913731</v>
      </c>
      <c r="W83" s="99">
        <v>53.011446860984798</v>
      </c>
      <c r="X83" s="99">
        <v>39.658715187971254</v>
      </c>
      <c r="Y83" s="99">
        <v>26.532136051901347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1.1529973826741786</v>
      </c>
      <c r="D84" s="99">
        <v>1.0778103933182255</v>
      </c>
      <c r="E84" s="99">
        <v>1.1064193549985806</v>
      </c>
      <c r="F84" s="99">
        <v>1.0536811112474476</v>
      </c>
      <c r="G84" s="99">
        <v>1.0306786514378543</v>
      </c>
      <c r="H84" s="99">
        <v>1.0009058053104321</v>
      </c>
      <c r="I84" s="99">
        <v>0.95356901878608658</v>
      </c>
      <c r="J84" s="99">
        <v>0.94423026843495517</v>
      </c>
      <c r="K84" s="99">
        <v>1.0451269505548353</v>
      </c>
      <c r="L84" s="99">
        <v>0.72203149844125869</v>
      </c>
      <c r="M84" s="99">
        <v>0.76899074237163201</v>
      </c>
      <c r="N84" s="99">
        <v>0.81721703028535531</v>
      </c>
      <c r="O84" s="99">
        <v>0.70804600033509679</v>
      </c>
      <c r="P84" s="99">
        <v>0.67210981182154561</v>
      </c>
      <c r="Q84" s="99">
        <v>0.5318995142700742</v>
      </c>
      <c r="R84" s="99">
        <v>0.50514318483555498</v>
      </c>
      <c r="S84" s="99">
        <v>0.54041715576003846</v>
      </c>
      <c r="T84" s="99">
        <v>0.54611640005843687</v>
      </c>
      <c r="U84" s="99">
        <v>0.49994394330823633</v>
      </c>
      <c r="V84" s="99">
        <v>0.42928256669777926</v>
      </c>
      <c r="W84" s="99">
        <v>0.37174605844813158</v>
      </c>
      <c r="X84" s="99">
        <v>0.27878081508453828</v>
      </c>
      <c r="Y84" s="99">
        <v>0.18930182771663465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2.3318995400263312E-4</v>
      </c>
      <c r="D85" s="123">
        <f t="shared" si="34"/>
        <v>1.2669200624838551E-3</v>
      </c>
      <c r="E85" s="123">
        <f t="shared" si="34"/>
        <v>2.6916839303379263E-3</v>
      </c>
      <c r="F85" s="123">
        <f t="shared" si="34"/>
        <v>4.0636301207632002E-3</v>
      </c>
      <c r="G85" s="123">
        <f t="shared" si="34"/>
        <v>6.4436936148749837E-3</v>
      </c>
      <c r="H85" s="123">
        <f t="shared" si="34"/>
        <v>2.4323735479375837E-2</v>
      </c>
      <c r="I85" s="123">
        <f t="shared" si="34"/>
        <v>2.7713681073941003E-2</v>
      </c>
      <c r="J85" s="123">
        <f t="shared" si="34"/>
        <v>3.8629097471629237E-2</v>
      </c>
      <c r="K85" s="123">
        <f t="shared" si="34"/>
        <v>3.735440221927306E-2</v>
      </c>
      <c r="L85" s="123">
        <f t="shared" si="34"/>
        <v>0.13028543227289327</v>
      </c>
      <c r="M85" s="123">
        <f t="shared" si="34"/>
        <v>7.1335419352048499E-2</v>
      </c>
      <c r="N85" s="123">
        <f t="shared" si="34"/>
        <v>6.5988894695070965E-2</v>
      </c>
      <c r="O85" s="123">
        <f t="shared" si="34"/>
        <v>6.6453992303937212E-2</v>
      </c>
      <c r="P85" s="123">
        <f t="shared" si="34"/>
        <v>7.4348611932081601E-2</v>
      </c>
      <c r="Q85" s="123">
        <f t="shared" si="34"/>
        <v>4.8035460764907729E-2</v>
      </c>
      <c r="R85" s="123">
        <f t="shared" si="34"/>
        <v>6.3181772941107189E-2</v>
      </c>
      <c r="S85" s="123">
        <f t="shared" si="34"/>
        <v>4.7623090200549577E-2</v>
      </c>
      <c r="T85" s="123">
        <f t="shared" si="34"/>
        <v>6.1306545750919816E-2</v>
      </c>
      <c r="U85" s="123">
        <f t="shared" si="34"/>
        <v>4.7815830681128921E-2</v>
      </c>
      <c r="V85" s="123">
        <f t="shared" si="34"/>
        <v>0.105348495576645</v>
      </c>
      <c r="W85" s="123">
        <f t="shared" si="34"/>
        <v>0.11422056969947754</v>
      </c>
      <c r="X85" s="123">
        <f t="shared" si="34"/>
        <v>0.2617507468101935</v>
      </c>
      <c r="Y85" s="123">
        <f t="shared" si="34"/>
        <v>0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2.3318995400263312E-4</v>
      </c>
      <c r="D86" s="99">
        <f>RES_hhdet_in_tesh!D86/RES_summary!D$21</f>
        <v>1.2669200624838551E-3</v>
      </c>
      <c r="E86" s="99">
        <f>RES_hhdet_in_tesh!E86/RES_summary!E$21</f>
        <v>2.6916839303379263E-3</v>
      </c>
      <c r="F86" s="99">
        <f>RES_hhdet_in_tesh!F86/RES_summary!F$21</f>
        <v>4.0636301207632002E-3</v>
      </c>
      <c r="G86" s="99">
        <f>RES_hhdet_in_tesh!G86/RES_summary!G$21</f>
        <v>6.4436936148749837E-3</v>
      </c>
      <c r="H86" s="99">
        <f>RES_hhdet_in_tesh!H86/RES_summary!H$21</f>
        <v>2.4323735479375837E-2</v>
      </c>
      <c r="I86" s="99">
        <f>RES_hhdet_in_tesh!I86/RES_summary!I$21</f>
        <v>2.7713681073941003E-2</v>
      </c>
      <c r="J86" s="99">
        <f>RES_hhdet_in_tesh!J86/RES_summary!J$21</f>
        <v>3.8629097471629237E-2</v>
      </c>
      <c r="K86" s="99">
        <f>RES_hhdet_in_tesh!K86/RES_summary!K$21</f>
        <v>3.735440221927306E-2</v>
      </c>
      <c r="L86" s="99">
        <f>RES_hhdet_in_tesh!L86/RES_summary!L$21</f>
        <v>0.13028543227289327</v>
      </c>
      <c r="M86" s="99">
        <f>RES_hhdet_in_tesh!M86/RES_summary!M$21</f>
        <v>7.1335419352048499E-2</v>
      </c>
      <c r="N86" s="99">
        <f>RES_hhdet_in_tesh!N86/RES_summary!N$21</f>
        <v>6.5988894695070965E-2</v>
      </c>
      <c r="O86" s="99">
        <f>RES_hhdet_in_tesh!O86/RES_summary!O$21</f>
        <v>6.6453992303937212E-2</v>
      </c>
      <c r="P86" s="99">
        <f>RES_hhdet_in_tesh!P86/RES_summary!P$21</f>
        <v>7.4348611932081601E-2</v>
      </c>
      <c r="Q86" s="99">
        <f>RES_hhdet_in_tesh!Q86/RES_summary!Q$21</f>
        <v>4.8035460764907729E-2</v>
      </c>
      <c r="R86" s="99">
        <f>RES_hhdet_in_tesh!R86/RES_summary!R$21</f>
        <v>6.3181772941107189E-2</v>
      </c>
      <c r="S86" s="99">
        <f>RES_hhdet_in_tesh!S86/RES_summary!S$21</f>
        <v>4.7623090200549577E-2</v>
      </c>
      <c r="T86" s="99">
        <f>RES_hhdet_in_tesh!T86/RES_summary!T$21</f>
        <v>6.1306545750919816E-2</v>
      </c>
      <c r="U86" s="99">
        <f>RES_hhdet_in_tesh!U86/RES_summary!U$21</f>
        <v>4.7815830681128921E-2</v>
      </c>
      <c r="V86" s="99">
        <f>RES_hhdet_in_tesh!V86/RES_summary!V$21</f>
        <v>0.105348495576645</v>
      </c>
      <c r="W86" s="99">
        <f>RES_hhdet_in_tesh!W86/RES_summary!W$21</f>
        <v>0.11422056969947754</v>
      </c>
      <c r="X86" s="99">
        <f>RES_hhdet_in_tesh!X86/RES_summary!X$21</f>
        <v>0.2617507468101935</v>
      </c>
      <c r="Y86" s="99">
        <f>RES_hhdet_in_tesh!Y86/RES_summary!Y$21</f>
        <v>0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21.902841811653083</v>
      </c>
      <c r="D87" s="123">
        <v>21.209953747409514</v>
      </c>
      <c r="E87" s="123">
        <v>21.570220733001381</v>
      </c>
      <c r="F87" s="123">
        <v>19.872343646314267</v>
      </c>
      <c r="G87" s="123">
        <v>20.397648111187046</v>
      </c>
      <c r="H87" s="123">
        <v>22.012202459886801</v>
      </c>
      <c r="I87" s="123">
        <v>21.278457555413745</v>
      </c>
      <c r="J87" s="123">
        <v>23.815273698271284</v>
      </c>
      <c r="K87" s="123">
        <v>23.858931391822967</v>
      </c>
      <c r="L87" s="123">
        <v>22.466542212505964</v>
      </c>
      <c r="M87" s="123">
        <v>22.365347037313022</v>
      </c>
      <c r="N87" s="123">
        <v>23.070999094484861</v>
      </c>
      <c r="O87" s="123">
        <v>22.103058499554326</v>
      </c>
      <c r="P87" s="123">
        <v>19.852985355141719</v>
      </c>
      <c r="Q87" s="123">
        <v>21.563056538479628</v>
      </c>
      <c r="R87" s="123">
        <v>22.304011201205856</v>
      </c>
      <c r="S87" s="123">
        <v>19.920440018060695</v>
      </c>
      <c r="T87" s="123">
        <v>21.072877154261761</v>
      </c>
      <c r="U87" s="123">
        <v>19.800285637241416</v>
      </c>
      <c r="V87" s="123">
        <v>20.877393971698339</v>
      </c>
      <c r="W87" s="123">
        <v>21.295246491596902</v>
      </c>
      <c r="X87" s="123">
        <v>18.76280725881254</v>
      </c>
      <c r="Y87" s="123">
        <v>17.625617135177691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22.304487825186449</v>
      </c>
      <c r="D88" s="99">
        <v>21.361319788034006</v>
      </c>
      <c r="E88" s="99">
        <v>20.982697430790981</v>
      </c>
      <c r="F88" s="99">
        <v>20.482550631681288</v>
      </c>
      <c r="G88" s="99">
        <v>21.64800290076737</v>
      </c>
      <c r="H88" s="99">
        <v>21.048602591998407</v>
      </c>
      <c r="I88" s="99">
        <v>20.669036366062038</v>
      </c>
      <c r="J88" s="99">
        <v>19.562692278643603</v>
      </c>
      <c r="K88" s="99">
        <v>22.442080394805316</v>
      </c>
      <c r="L88" s="99">
        <v>21.693563429235258</v>
      </c>
      <c r="M88" s="99">
        <v>22.469664001918424</v>
      </c>
      <c r="N88" s="99">
        <v>24.567663049699725</v>
      </c>
      <c r="O88" s="99">
        <v>21.784201484965436</v>
      </c>
      <c r="P88" s="99">
        <v>22.032554365363115</v>
      </c>
      <c r="Q88" s="99">
        <v>18.387255172113765</v>
      </c>
      <c r="R88" s="99">
        <v>18.425480280852568</v>
      </c>
      <c r="S88" s="99">
        <v>20.577452922367861</v>
      </c>
      <c r="T88" s="99">
        <v>21.280937538814658</v>
      </c>
      <c r="U88" s="99">
        <v>20.454149359836691</v>
      </c>
      <c r="V88" s="99">
        <v>19.261580330324424</v>
      </c>
      <c r="W88" s="99">
        <v>19.984891081027186</v>
      </c>
      <c r="X88" s="99">
        <v>18.770235577675372</v>
      </c>
      <c r="Y88" s="99">
        <v>17.597583754898135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20.700193206413296</v>
      </c>
      <c r="D92" s="102">
        <v>20.01036067771134</v>
      </c>
      <c r="E92" s="102">
        <v>20.735748376088637</v>
      </c>
      <c r="F92" s="102">
        <v>20.182182200914742</v>
      </c>
      <c r="G92" s="102">
        <v>21.707356364768721</v>
      </c>
      <c r="H92" s="102">
        <v>22.941850130830826</v>
      </c>
      <c r="I92" s="102">
        <v>21.453513668784687</v>
      </c>
      <c r="J92" s="102">
        <v>23.211210732894628</v>
      </c>
      <c r="K92" s="102">
        <v>22.434564777270634</v>
      </c>
      <c r="L92" s="102">
        <v>17.744040212442634</v>
      </c>
      <c r="M92" s="102">
        <v>21.861160867874862</v>
      </c>
      <c r="N92" s="102">
        <v>22.175009559291574</v>
      </c>
      <c r="O92" s="102">
        <v>21.740805665053653</v>
      </c>
      <c r="P92" s="102">
        <v>23.645764506929208</v>
      </c>
      <c r="Q92" s="102">
        <v>19.21046883699892</v>
      </c>
      <c r="R92" s="102">
        <v>20.152801985005958</v>
      </c>
      <c r="S92" s="102">
        <v>21.669455616334666</v>
      </c>
      <c r="T92" s="102">
        <v>19.929211398140922</v>
      </c>
      <c r="U92" s="102">
        <v>18.879716408065068</v>
      </c>
      <c r="V92" s="102">
        <v>20.346124948689901</v>
      </c>
      <c r="W92" s="102">
        <v>18.958036949780059</v>
      </c>
      <c r="X92" s="102">
        <v>16.72178408233744</v>
      </c>
      <c r="Y92" s="102">
        <v>20.565831229823246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21.237202077636415</v>
      </c>
      <c r="D96" s="102">
        <v>21.087969181705681</v>
      </c>
      <c r="E96" s="102">
        <v>22.279595781926599</v>
      </c>
      <c r="F96" s="102">
        <v>19.253153924061593</v>
      </c>
      <c r="G96" s="102">
        <v>19.705732463662315</v>
      </c>
      <c r="H96" s="102">
        <v>22.097028371115684</v>
      </c>
      <c r="I96" s="102">
        <v>21.970090380706417</v>
      </c>
      <c r="J96" s="102">
        <v>29.594060059792124</v>
      </c>
      <c r="K96" s="102">
        <v>25.539345501844981</v>
      </c>
      <c r="L96" s="102">
        <v>24.091911797946942</v>
      </c>
      <c r="M96" s="102">
        <v>19.987776101499602</v>
      </c>
      <c r="N96" s="102">
        <v>20.538167272783401</v>
      </c>
      <c r="O96" s="102">
        <v>22.588346050519696</v>
      </c>
      <c r="P96" s="102">
        <v>19.384390499409548</v>
      </c>
      <c r="Q96" s="102">
        <v>23.09168984631772</v>
      </c>
      <c r="R96" s="102">
        <v>24.808961650475212</v>
      </c>
      <c r="S96" s="102">
        <v>18.534871331053399</v>
      </c>
      <c r="T96" s="102">
        <v>19.569368057806734</v>
      </c>
      <c r="U96" s="102">
        <v>18.335844655356144</v>
      </c>
      <c r="V96" s="102">
        <v>21.585266775609249</v>
      </c>
      <c r="W96" s="102">
        <v>22.06940912331061</v>
      </c>
      <c r="X96" s="102">
        <v>18.851825342944583</v>
      </c>
      <c r="Y96" s="102">
        <v>17.45224447324685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7.0713602008645342</v>
      </c>
      <c r="D100" s="123">
        <v>7.4100288393531226</v>
      </c>
      <c r="E100" s="123">
        <v>7.8955207333052435</v>
      </c>
      <c r="F100" s="123">
        <v>8.2397081324453687</v>
      </c>
      <c r="G100" s="123">
        <v>7.9565963937561239</v>
      </c>
      <c r="H100" s="123">
        <v>8.2414390955604215</v>
      </c>
      <c r="I100" s="123">
        <v>7.7450971719039643</v>
      </c>
      <c r="J100" s="123">
        <v>7.4004580270300471</v>
      </c>
      <c r="K100" s="123">
        <v>8.1997864278687853</v>
      </c>
      <c r="L100" s="123">
        <v>7.4619665844821643</v>
      </c>
      <c r="M100" s="123">
        <v>7.4664329704130417</v>
      </c>
      <c r="N100" s="123">
        <v>7.7200397224474635</v>
      </c>
      <c r="O100" s="123">
        <v>7.0523319210345887</v>
      </c>
      <c r="P100" s="123">
        <v>6.8832926231305613</v>
      </c>
      <c r="Q100" s="123">
        <v>6.1573366351986287</v>
      </c>
      <c r="R100" s="123">
        <v>5.7439685061368442</v>
      </c>
      <c r="S100" s="123">
        <v>5.9138084693901023</v>
      </c>
      <c r="T100" s="123">
        <v>6.0903698774017077</v>
      </c>
      <c r="U100" s="123">
        <v>5.668791947329936</v>
      </c>
      <c r="V100" s="123">
        <v>5.442105272230247</v>
      </c>
      <c r="W100" s="123">
        <v>5.6801837636518995</v>
      </c>
      <c r="X100" s="123">
        <v>5.4411387154660602</v>
      </c>
      <c r="Y100" s="123">
        <v>6.315159041000574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7.0667486520490437</v>
      </c>
      <c r="D101" s="99">
        <v>7.3970093834651927</v>
      </c>
      <c r="E101" s="99">
        <v>7.9049685252697008</v>
      </c>
      <c r="F101" s="99">
        <v>8.4208252443377045</v>
      </c>
      <c r="G101" s="99">
        <v>7.9036651003040141</v>
      </c>
      <c r="H101" s="99">
        <v>8.0224174884173216</v>
      </c>
      <c r="I101" s="99">
        <v>7.9372646899798092</v>
      </c>
      <c r="J101" s="99">
        <v>7.367986103272095</v>
      </c>
      <c r="K101" s="99">
        <v>8.2148749713114135</v>
      </c>
      <c r="L101" s="99">
        <v>7.4656187740068809</v>
      </c>
      <c r="M101" s="99">
        <v>7.4784481630017332</v>
      </c>
      <c r="N101" s="99">
        <v>7.8715840069618164</v>
      </c>
      <c r="O101" s="99">
        <v>6.9676098522403773</v>
      </c>
      <c r="P101" s="99">
        <v>6.9551588300744882</v>
      </c>
      <c r="Q101" s="99">
        <v>5.8525296879509501</v>
      </c>
      <c r="R101" s="99">
        <v>5.720301822405971</v>
      </c>
      <c r="S101" s="99">
        <v>5.9955235879793589</v>
      </c>
      <c r="T101" s="99">
        <v>6.1730198433292758</v>
      </c>
      <c r="U101" s="99">
        <v>5.9213668442981291</v>
      </c>
      <c r="V101" s="99">
        <v>5.4376294275084538</v>
      </c>
      <c r="W101" s="99">
        <v>5.7246518847435741</v>
      </c>
      <c r="X101" s="99">
        <v>5.6906482388935071</v>
      </c>
      <c r="Y101" s="99">
        <v>5.8558090033878578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7.1383133466777959</v>
      </c>
      <c r="D102" s="99">
        <v>7.4164789217663953</v>
      </c>
      <c r="E102" s="99">
        <v>7.5818958308304669</v>
      </c>
      <c r="F102" s="99">
        <v>7.9611410872182624</v>
      </c>
      <c r="G102" s="99">
        <v>8.2378690445080274</v>
      </c>
      <c r="H102" s="99">
        <v>8.502429050326624</v>
      </c>
      <c r="I102" s="99">
        <v>7.7147496392593959</v>
      </c>
      <c r="J102" s="99">
        <v>7.8510410823197363</v>
      </c>
      <c r="K102" s="99">
        <v>7.1978271506690081</v>
      </c>
      <c r="L102" s="99">
        <v>7.1304046307132918</v>
      </c>
      <c r="M102" s="99">
        <v>7.2996156568497286</v>
      </c>
      <c r="N102" s="99">
        <v>7.2840306586508321</v>
      </c>
      <c r="O102" s="99">
        <v>7.0062849481697933</v>
      </c>
      <c r="P102" s="99">
        <v>7.5124831244960886</v>
      </c>
      <c r="Q102" s="99">
        <v>5.9310507724966444</v>
      </c>
      <c r="R102" s="99">
        <v>6.0912825683075082</v>
      </c>
      <c r="S102" s="99">
        <v>6.8689783227017696</v>
      </c>
      <c r="T102" s="99">
        <v>5.7718876501777485</v>
      </c>
      <c r="U102" s="99">
        <v>5.3616875180595418</v>
      </c>
      <c r="V102" s="99">
        <v>5.5223975817825162</v>
      </c>
      <c r="W102" s="99">
        <v>5.320699409704404</v>
      </c>
      <c r="X102" s="99">
        <v>5.0355136656853974</v>
      </c>
      <c r="Y102" s="99">
        <v>6.7371533513374775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7.0913397794471411</v>
      </c>
      <c r="D103" s="110">
        <v>7.696821139865988</v>
      </c>
      <c r="E103" s="110">
        <v>8.2301131384322765</v>
      </c>
      <c r="F103" s="110">
        <v>7.6147101226261551</v>
      </c>
      <c r="G103" s="110">
        <v>7.5754351557284858</v>
      </c>
      <c r="H103" s="110">
        <v>8.2682370402592262</v>
      </c>
      <c r="I103" s="110">
        <v>7.360684486073275</v>
      </c>
      <c r="J103" s="110">
        <v>9.3068009100100699</v>
      </c>
      <c r="K103" s="110">
        <v>8.2022973954267719</v>
      </c>
      <c r="L103" s="110">
        <v>9.6122666048239918</v>
      </c>
      <c r="M103" s="110">
        <v>7.1072267360972647</v>
      </c>
      <c r="N103" s="110">
        <v>7.0342187186386029</v>
      </c>
      <c r="O103" s="110">
        <v>7.3088344411025448</v>
      </c>
      <c r="P103" s="110">
        <v>6.1606489410060741</v>
      </c>
      <c r="Q103" s="110">
        <v>6.8946656263345867</v>
      </c>
      <c r="R103" s="110">
        <v>7.2570024615998463</v>
      </c>
      <c r="S103" s="110">
        <v>4.9117158611332936</v>
      </c>
      <c r="T103" s="110">
        <v>5.1543730483691466</v>
      </c>
      <c r="U103" s="110">
        <v>4.721171767321592</v>
      </c>
      <c r="V103" s="110">
        <v>5.8575858108751433</v>
      </c>
      <c r="W103" s="110">
        <v>5.9561646330498812</v>
      </c>
      <c r="X103" s="110">
        <v>5.6119342293772068</v>
      </c>
      <c r="Y103" s="110">
        <v>5.7894473421912238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155.9426901886186</v>
      </c>
      <c r="D124" s="118">
        <f t="shared" si="42"/>
        <v>156.72598646610672</v>
      </c>
      <c r="E124" s="118">
        <f t="shared" si="42"/>
        <v>161.54007281625925</v>
      </c>
      <c r="F124" s="118">
        <f t="shared" si="42"/>
        <v>150.35944773622583</v>
      </c>
      <c r="G124" s="118">
        <f t="shared" si="42"/>
        <v>154.91570767267797</v>
      </c>
      <c r="H124" s="118">
        <f t="shared" si="42"/>
        <v>154.52538987043519</v>
      </c>
      <c r="I124" s="118">
        <f t="shared" si="42"/>
        <v>152.0205480162027</v>
      </c>
      <c r="J124" s="118">
        <f t="shared" si="42"/>
        <v>146.21115532642219</v>
      </c>
      <c r="K124" s="118">
        <f t="shared" si="42"/>
        <v>138.89687302987991</v>
      </c>
      <c r="L124" s="118">
        <f t="shared" si="42"/>
        <v>151.10159703970706</v>
      </c>
      <c r="M124" s="118">
        <f t="shared" si="42"/>
        <v>129.31661865529023</v>
      </c>
      <c r="N124" s="118">
        <f t="shared" si="42"/>
        <v>134.66142512963575</v>
      </c>
      <c r="O124" s="118">
        <f t="shared" si="42"/>
        <v>126.58912106651516</v>
      </c>
      <c r="P124" s="118">
        <f t="shared" si="42"/>
        <v>115.17927512162829</v>
      </c>
      <c r="Q124" s="118">
        <f t="shared" si="42"/>
        <v>110.20892196462947</v>
      </c>
      <c r="R124" s="118">
        <f t="shared" ref="R124:V124" si="43">R125+R128+R130+R139</f>
        <v>116.01612462837068</v>
      </c>
      <c r="S124" s="118">
        <f t="shared" si="43"/>
        <v>107.35033982229098</v>
      </c>
      <c r="T124" s="118">
        <f t="shared" si="43"/>
        <v>100.79937016785789</v>
      </c>
      <c r="U124" s="118">
        <f t="shared" si="43"/>
        <v>91.613499972160596</v>
      </c>
      <c r="V124" s="118">
        <f t="shared" si="43"/>
        <v>85.002838545672034</v>
      </c>
      <c r="W124" s="118">
        <f t="shared" ref="W124:Y124" si="44">W125+W128+W130+W139</f>
        <v>85.79891358025732</v>
      </c>
      <c r="X124" s="118">
        <f t="shared" si="44"/>
        <v>63.99644309415212</v>
      </c>
      <c r="Y124" s="118">
        <f t="shared" si="44"/>
        <v>50.031171998996079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126.95373056200674</v>
      </c>
      <c r="D125" s="123">
        <f t="shared" si="45"/>
        <v>127.3262049850149</v>
      </c>
      <c r="E125" s="123">
        <f t="shared" si="45"/>
        <v>132.00888605547971</v>
      </c>
      <c r="F125" s="123">
        <f t="shared" si="45"/>
        <v>123.03977371782177</v>
      </c>
      <c r="G125" s="123">
        <f t="shared" si="45"/>
        <v>126.23077735259758</v>
      </c>
      <c r="H125" s="123">
        <f t="shared" si="45"/>
        <v>124.21298506685406</v>
      </c>
      <c r="I125" s="123">
        <f t="shared" si="45"/>
        <v>122.50686432245507</v>
      </c>
      <c r="J125" s="123">
        <f t="shared" si="45"/>
        <v>113.35570589779401</v>
      </c>
      <c r="K125" s="123">
        <f t="shared" si="45"/>
        <v>109.93273325154993</v>
      </c>
      <c r="L125" s="123">
        <f t="shared" si="45"/>
        <v>119.40955538161415</v>
      </c>
      <c r="M125" s="123">
        <f t="shared" si="45"/>
        <v>100.08624318192879</v>
      </c>
      <c r="N125" s="123">
        <f t="shared" si="45"/>
        <v>104.64447012294518</v>
      </c>
      <c r="O125" s="123">
        <f t="shared" si="45"/>
        <v>97.074239664942908</v>
      </c>
      <c r="P125" s="123">
        <f t="shared" si="45"/>
        <v>88.468576383515014</v>
      </c>
      <c r="Q125" s="123">
        <f t="shared" si="45"/>
        <v>82.894286613730884</v>
      </c>
      <c r="R125" s="123">
        <f t="shared" ref="R125:V125" si="46">SUM(R126:R127)</f>
        <v>86.415334350578249</v>
      </c>
      <c r="S125" s="123">
        <f t="shared" si="46"/>
        <v>81.572599837845104</v>
      </c>
      <c r="T125" s="123">
        <f t="shared" si="46"/>
        <v>75.439213264302666</v>
      </c>
      <c r="U125" s="123">
        <f t="shared" si="46"/>
        <v>67.66947922544837</v>
      </c>
      <c r="V125" s="123">
        <f t="shared" si="46"/>
        <v>59.009280816058443</v>
      </c>
      <c r="W125" s="123">
        <f t="shared" ref="W125:Y125" si="47">SUM(W126:W127)</f>
        <v>57.622285530652881</v>
      </c>
      <c r="X125" s="123">
        <f t="shared" si="47"/>
        <v>39.819349714640602</v>
      </c>
      <c r="Y125" s="123">
        <f t="shared" si="47"/>
        <v>26.346724244712874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126.38085988393138</v>
      </c>
      <c r="D126" s="99">
        <v>126.76964879473591</v>
      </c>
      <c r="E126" s="99">
        <v>131.44231109170994</v>
      </c>
      <c r="F126" s="99">
        <v>122.52552941593078</v>
      </c>
      <c r="G126" s="99">
        <v>125.71048719738009</v>
      </c>
      <c r="H126" s="99">
        <v>123.71062760185255</v>
      </c>
      <c r="I126" s="99">
        <v>122.02172254987953</v>
      </c>
      <c r="J126" s="99">
        <v>112.91019585091831</v>
      </c>
      <c r="K126" s="99">
        <v>109.50307925180519</v>
      </c>
      <c r="L126" s="99">
        <v>118.96240990476836</v>
      </c>
      <c r="M126" s="99">
        <v>99.710039286533146</v>
      </c>
      <c r="N126" s="99">
        <v>104.25408024624581</v>
      </c>
      <c r="O126" s="99">
        <v>96.715406392504306</v>
      </c>
      <c r="P126" s="99">
        <v>88.145157795524284</v>
      </c>
      <c r="Q126" s="99">
        <v>82.594346829287772</v>
      </c>
      <c r="R126" s="99">
        <v>86.105943273477408</v>
      </c>
      <c r="S126" s="99">
        <v>81.284185628028823</v>
      </c>
      <c r="T126" s="99">
        <v>75.173947940396062</v>
      </c>
      <c r="U126" s="99">
        <v>67.431949198730891</v>
      </c>
      <c r="V126" s="99">
        <v>58.801969286566326</v>
      </c>
      <c r="W126" s="99">
        <v>57.420951538931092</v>
      </c>
      <c r="X126" s="99">
        <v>39.67988490088279</v>
      </c>
      <c r="Y126" s="99">
        <v>26.253068876900681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0.57287067807536041</v>
      </c>
      <c r="D127" s="99">
        <v>0.55655619027898184</v>
      </c>
      <c r="E127" s="99">
        <v>0.56657496376977601</v>
      </c>
      <c r="F127" s="99">
        <v>0.51424430189100079</v>
      </c>
      <c r="G127" s="99">
        <v>0.52029015521749722</v>
      </c>
      <c r="H127" s="99">
        <v>0.50235746500151113</v>
      </c>
      <c r="I127" s="99">
        <v>0.48514177257554625</v>
      </c>
      <c r="J127" s="99">
        <v>0.44551004687570267</v>
      </c>
      <c r="K127" s="99">
        <v>0.42965399974473856</v>
      </c>
      <c r="L127" s="99">
        <v>0.44714547684579281</v>
      </c>
      <c r="M127" s="99">
        <v>0.37620389539564941</v>
      </c>
      <c r="N127" s="99">
        <v>0.39038987669936664</v>
      </c>
      <c r="O127" s="99">
        <v>0.35883327243860219</v>
      </c>
      <c r="P127" s="99">
        <v>0.32341858799072642</v>
      </c>
      <c r="Q127" s="99">
        <v>0.29993978444311842</v>
      </c>
      <c r="R127" s="99">
        <v>0.30939107710084501</v>
      </c>
      <c r="S127" s="99">
        <v>0.28841420981627985</v>
      </c>
      <c r="T127" s="99">
        <v>0.2652653239066009</v>
      </c>
      <c r="U127" s="99">
        <v>0.23753002671748172</v>
      </c>
      <c r="V127" s="99">
        <v>0.20731152949211806</v>
      </c>
      <c r="W127" s="99">
        <v>0.20133399172178587</v>
      </c>
      <c r="X127" s="99">
        <v>0.1394648137578085</v>
      </c>
      <c r="Y127" s="99">
        <v>9.365536781219419E-2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2.6471416998160229E-4</v>
      </c>
      <c r="D128" s="123">
        <f t="shared" si="48"/>
        <v>1.3334621993870341E-3</v>
      </c>
      <c r="E128" s="123">
        <f t="shared" si="48"/>
        <v>2.6982167750071446E-3</v>
      </c>
      <c r="F128" s="123">
        <f t="shared" si="48"/>
        <v>4.2640642597143417E-3</v>
      </c>
      <c r="G128" s="123">
        <f t="shared" si="48"/>
        <v>6.544018051077587E-3</v>
      </c>
      <c r="H128" s="123">
        <f t="shared" si="48"/>
        <v>2.4404403384452121E-2</v>
      </c>
      <c r="I128" s="123">
        <f t="shared" si="48"/>
        <v>2.7595861206301125E-2</v>
      </c>
      <c r="J128" s="123">
        <f t="shared" si="48"/>
        <v>3.8716741481774751E-2</v>
      </c>
      <c r="K128" s="123">
        <f t="shared" si="48"/>
        <v>3.7341387941430097E-2</v>
      </c>
      <c r="L128" s="123">
        <f t="shared" si="48"/>
        <v>0.13019484870655215</v>
      </c>
      <c r="M128" s="123">
        <f t="shared" si="48"/>
        <v>7.1149813408788024E-2</v>
      </c>
      <c r="N128" s="123">
        <f t="shared" si="48"/>
        <v>6.5964755222565424E-2</v>
      </c>
      <c r="O128" s="123">
        <f t="shared" si="48"/>
        <v>6.648479902666711E-2</v>
      </c>
      <c r="P128" s="123">
        <f t="shared" si="48"/>
        <v>7.4431568258725225E-2</v>
      </c>
      <c r="Q128" s="123">
        <f t="shared" si="48"/>
        <v>4.8077290170242176E-2</v>
      </c>
      <c r="R128" s="123">
        <f t="shared" si="48"/>
        <v>6.3299573912249274E-2</v>
      </c>
      <c r="S128" s="123">
        <f t="shared" si="48"/>
        <v>4.7528570879256639E-2</v>
      </c>
      <c r="T128" s="123">
        <f t="shared" si="48"/>
        <v>6.1248599637734297E-2</v>
      </c>
      <c r="U128" s="123">
        <f t="shared" si="48"/>
        <v>4.7842255208715642E-2</v>
      </c>
      <c r="V128" s="123">
        <f t="shared" si="48"/>
        <v>0.10543402053715223</v>
      </c>
      <c r="W128" s="123">
        <f t="shared" si="48"/>
        <v>0.11406065695766981</v>
      </c>
      <c r="X128" s="123">
        <f t="shared" si="48"/>
        <v>0.26189978954736221</v>
      </c>
      <c r="Y128" s="123">
        <f t="shared" si="48"/>
        <v>0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2.6471416998160229E-4</v>
      </c>
      <c r="D129" s="99">
        <f>RES_hhdet_in_tesh!D129/RES_summary!D$21</f>
        <v>1.3334621993870341E-3</v>
      </c>
      <c r="E129" s="99">
        <f>RES_hhdet_in_tesh!E129/RES_summary!E$21</f>
        <v>2.6982167750071446E-3</v>
      </c>
      <c r="F129" s="99">
        <f>RES_hhdet_in_tesh!F129/RES_summary!F$21</f>
        <v>4.2640642597143417E-3</v>
      </c>
      <c r="G129" s="99">
        <f>RES_hhdet_in_tesh!G129/RES_summary!G$21</f>
        <v>6.544018051077587E-3</v>
      </c>
      <c r="H129" s="99">
        <f>RES_hhdet_in_tesh!H129/RES_summary!H$21</f>
        <v>2.4404403384452121E-2</v>
      </c>
      <c r="I129" s="99">
        <f>RES_hhdet_in_tesh!I129/RES_summary!I$21</f>
        <v>2.7595861206301125E-2</v>
      </c>
      <c r="J129" s="99">
        <f>RES_hhdet_in_tesh!J129/RES_summary!J$21</f>
        <v>3.8716741481774751E-2</v>
      </c>
      <c r="K129" s="99">
        <f>RES_hhdet_in_tesh!K129/RES_summary!K$21</f>
        <v>3.7341387941430097E-2</v>
      </c>
      <c r="L129" s="99">
        <f>RES_hhdet_in_tesh!L129/RES_summary!L$21</f>
        <v>0.13019484870655215</v>
      </c>
      <c r="M129" s="99">
        <f>RES_hhdet_in_tesh!M129/RES_summary!M$21</f>
        <v>7.1149813408788024E-2</v>
      </c>
      <c r="N129" s="99">
        <f>RES_hhdet_in_tesh!N129/RES_summary!N$21</f>
        <v>6.5964755222565424E-2</v>
      </c>
      <c r="O129" s="99">
        <f>RES_hhdet_in_tesh!O129/RES_summary!O$21</f>
        <v>6.648479902666711E-2</v>
      </c>
      <c r="P129" s="99">
        <f>RES_hhdet_in_tesh!P129/RES_summary!P$21</f>
        <v>7.4431568258725225E-2</v>
      </c>
      <c r="Q129" s="99">
        <f>RES_hhdet_in_tesh!Q129/RES_summary!Q$21</f>
        <v>4.8077290170242176E-2</v>
      </c>
      <c r="R129" s="99">
        <f>RES_hhdet_in_tesh!R129/RES_summary!R$21</f>
        <v>6.3299573912249274E-2</v>
      </c>
      <c r="S129" s="99">
        <f>RES_hhdet_in_tesh!S129/RES_summary!S$21</f>
        <v>4.7528570879256639E-2</v>
      </c>
      <c r="T129" s="99">
        <f>RES_hhdet_in_tesh!T129/RES_summary!T$21</f>
        <v>6.1248599637734297E-2</v>
      </c>
      <c r="U129" s="99">
        <f>RES_hhdet_in_tesh!U129/RES_summary!U$21</f>
        <v>4.7842255208715642E-2</v>
      </c>
      <c r="V129" s="99">
        <f>RES_hhdet_in_tesh!V129/RES_summary!V$21</f>
        <v>0.10543402053715223</v>
      </c>
      <c r="W129" s="99">
        <f>RES_hhdet_in_tesh!W129/RES_summary!W$21</f>
        <v>0.11406065695766981</v>
      </c>
      <c r="X129" s="99">
        <f>RES_hhdet_in_tesh!X129/RES_summary!X$21</f>
        <v>0.26189978954736221</v>
      </c>
      <c r="Y129" s="99">
        <f>RES_hhdet_in_tesh!Y129/RES_summary!Y$21</f>
        <v>0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21.867470553752518</v>
      </c>
      <c r="D130" s="123">
        <v>21.860635981593042</v>
      </c>
      <c r="E130" s="123">
        <v>21.708750829995012</v>
      </c>
      <c r="F130" s="123">
        <v>19.457828725278521</v>
      </c>
      <c r="G130" s="123">
        <v>20.663124829671439</v>
      </c>
      <c r="H130" s="123">
        <v>21.887348291200119</v>
      </c>
      <c r="I130" s="123">
        <v>22.007381628739335</v>
      </c>
      <c r="J130" s="123">
        <v>23.894728758168267</v>
      </c>
      <c r="K130" s="123">
        <v>21.255136911573974</v>
      </c>
      <c r="L130" s="123">
        <v>24.152901362805508</v>
      </c>
      <c r="M130" s="123">
        <v>21.939376838080769</v>
      </c>
      <c r="N130" s="123">
        <v>22.760815746034719</v>
      </c>
      <c r="O130" s="123">
        <v>22.310237104600851</v>
      </c>
      <c r="P130" s="123">
        <v>19.84099320379865</v>
      </c>
      <c r="Q130" s="123">
        <v>20.702030725445294</v>
      </c>
      <c r="R130" s="123">
        <v>22.770191836618988</v>
      </c>
      <c r="S130" s="123">
        <v>20.020472230247709</v>
      </c>
      <c r="T130" s="123">
        <v>19.734997332059475</v>
      </c>
      <c r="U130" s="123">
        <v>18.912515495308636</v>
      </c>
      <c r="V130" s="123">
        <v>20.261441570586094</v>
      </c>
      <c r="W130" s="123">
        <v>22.478987424558298</v>
      </c>
      <c r="X130" s="123">
        <v>18.697220008380807</v>
      </c>
      <c r="Y130" s="123">
        <v>17.112713665801884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21.954050770737865</v>
      </c>
      <c r="D131" s="99">
        <v>21.873113981026783</v>
      </c>
      <c r="E131" s="99">
        <v>21.649775130950637</v>
      </c>
      <c r="F131" s="99">
        <v>19.457828725278521</v>
      </c>
      <c r="G131" s="99">
        <v>20.663124829671439</v>
      </c>
      <c r="H131" s="99">
        <v>21.696339723162737</v>
      </c>
      <c r="I131" s="99">
        <v>22.016066448348386</v>
      </c>
      <c r="J131" s="99">
        <v>22.797482234208243</v>
      </c>
      <c r="K131" s="99">
        <v>20.700506362642763</v>
      </c>
      <c r="L131" s="99">
        <v>24.152901362805508</v>
      </c>
      <c r="M131" s="99">
        <v>21.962049415491229</v>
      </c>
      <c r="N131" s="99">
        <v>22.760815746034719</v>
      </c>
      <c r="O131" s="99">
        <v>22.310237104600851</v>
      </c>
      <c r="P131" s="99">
        <v>19.84099320379865</v>
      </c>
      <c r="Q131" s="99">
        <v>20.702030725445294</v>
      </c>
      <c r="R131" s="99">
        <v>22.770191836618988</v>
      </c>
      <c r="S131" s="99">
        <v>20.020567071980295</v>
      </c>
      <c r="T131" s="99">
        <v>19.78372849733589</v>
      </c>
      <c r="U131" s="99">
        <v>19.03825022265379</v>
      </c>
      <c r="V131" s="99">
        <v>19.724793895343488</v>
      </c>
      <c r="W131" s="99">
        <v>22.478987424558298</v>
      </c>
      <c r="X131" s="99">
        <v>18.697220008380807</v>
      </c>
      <c r="Y131" s="99">
        <v>17.112713665801884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21.237202077636407</v>
      </c>
      <c r="D135" s="102">
        <v>21.087969181705674</v>
      </c>
      <c r="E135" s="102">
        <v>22.279595781926602</v>
      </c>
      <c r="F135" s="102">
        <v>0</v>
      </c>
      <c r="G135" s="102">
        <v>0</v>
      </c>
      <c r="H135" s="102">
        <v>22.097028371115687</v>
      </c>
      <c r="I135" s="102">
        <v>21.970090380706413</v>
      </c>
      <c r="J135" s="102">
        <v>29.594060059792113</v>
      </c>
      <c r="K135" s="102">
        <v>25.539345501844988</v>
      </c>
      <c r="L135" s="102">
        <v>0</v>
      </c>
      <c r="M135" s="102">
        <v>19.987776101499605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18.534871331053395</v>
      </c>
      <c r="T135" s="102">
        <v>19.569368057806734</v>
      </c>
      <c r="U135" s="102">
        <v>18.335844655356144</v>
      </c>
      <c r="V135" s="102">
        <v>21.585266775609252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7.1212243586893349</v>
      </c>
      <c r="D139" s="123">
        <v>7.5378120372993926</v>
      </c>
      <c r="E139" s="123">
        <v>7.8197377140095323</v>
      </c>
      <c r="F139" s="123">
        <v>7.8575812288658229</v>
      </c>
      <c r="G139" s="123">
        <v>8.015261472357885</v>
      </c>
      <c r="H139" s="123">
        <v>8.4006521089965638</v>
      </c>
      <c r="I139" s="123">
        <v>7.4787062038019814</v>
      </c>
      <c r="J139" s="123">
        <v>8.9220039289781337</v>
      </c>
      <c r="K139" s="123">
        <v>7.6716614788145723</v>
      </c>
      <c r="L139" s="123">
        <v>7.4089454465808364</v>
      </c>
      <c r="M139" s="123">
        <v>7.2198488218718735</v>
      </c>
      <c r="N139" s="123">
        <v>7.1901745054332844</v>
      </c>
      <c r="O139" s="123">
        <v>7.138159497944744</v>
      </c>
      <c r="P139" s="123">
        <v>6.7952739660559072</v>
      </c>
      <c r="Q139" s="123">
        <v>6.5645273352830475</v>
      </c>
      <c r="R139" s="123">
        <v>6.7672988672611831</v>
      </c>
      <c r="S139" s="123">
        <v>5.7097391833189217</v>
      </c>
      <c r="T139" s="123">
        <v>5.5639109718580011</v>
      </c>
      <c r="U139" s="123">
        <v>4.9836629961948651</v>
      </c>
      <c r="V139" s="123">
        <v>5.6266821384903318</v>
      </c>
      <c r="W139" s="123">
        <v>5.5835799680884657</v>
      </c>
      <c r="X139" s="123">
        <v>5.2179735815833421</v>
      </c>
      <c r="Y139" s="123">
        <v>6.5717340884813193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7.1383133466777959</v>
      </c>
      <c r="D140" s="99">
        <v>7.4164789217663944</v>
      </c>
      <c r="E140" s="99">
        <v>7.5818958308304678</v>
      </c>
      <c r="F140" s="99">
        <v>7.9611410872182624</v>
      </c>
      <c r="G140" s="99">
        <v>8.2378690445080274</v>
      </c>
      <c r="H140" s="99">
        <v>8.5024290503266258</v>
      </c>
      <c r="I140" s="99">
        <v>7.7147496392593959</v>
      </c>
      <c r="J140" s="99">
        <v>7.8510410823197363</v>
      </c>
      <c r="K140" s="99">
        <v>7.1978271506690081</v>
      </c>
      <c r="L140" s="99">
        <v>7.1304046307132936</v>
      </c>
      <c r="M140" s="99">
        <v>7.2996156568497286</v>
      </c>
      <c r="N140" s="99">
        <v>7.2840306586508339</v>
      </c>
      <c r="O140" s="99">
        <v>7.0062849481697933</v>
      </c>
      <c r="P140" s="99">
        <v>7.5124831244960886</v>
      </c>
      <c r="Q140" s="99">
        <v>5.9310507724966453</v>
      </c>
      <c r="R140" s="99">
        <v>6.0912825683075074</v>
      </c>
      <c r="S140" s="99">
        <v>6.8689783227017713</v>
      </c>
      <c r="T140" s="99">
        <v>5.7718876501777476</v>
      </c>
      <c r="U140" s="99">
        <v>5.3616875180595418</v>
      </c>
      <c r="V140" s="99">
        <v>5.5223975817825162</v>
      </c>
      <c r="W140" s="99">
        <v>5.3206994097044031</v>
      </c>
      <c r="X140" s="99">
        <v>5.0355136656853974</v>
      </c>
      <c r="Y140" s="99">
        <v>6.7371533513374757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7.0913397794471384</v>
      </c>
      <c r="D141" s="110">
        <v>7.6968211398659889</v>
      </c>
      <c r="E141" s="110">
        <v>8.2301131384322765</v>
      </c>
      <c r="F141" s="110">
        <v>7.6147101226261569</v>
      </c>
      <c r="G141" s="110">
        <v>7.5754351557284858</v>
      </c>
      <c r="H141" s="110">
        <v>8.2682370402592262</v>
      </c>
      <c r="I141" s="110">
        <v>7.360684486073275</v>
      </c>
      <c r="J141" s="110">
        <v>9.3068009100100682</v>
      </c>
      <c r="K141" s="110">
        <v>8.2022973954267719</v>
      </c>
      <c r="L141" s="110">
        <v>9.6122666048239882</v>
      </c>
      <c r="M141" s="110">
        <v>7.1072267360972647</v>
      </c>
      <c r="N141" s="110">
        <v>7.0342187186386029</v>
      </c>
      <c r="O141" s="110">
        <v>7.3088344411025448</v>
      </c>
      <c r="P141" s="110">
        <v>6.160648941006075</v>
      </c>
      <c r="Q141" s="110">
        <v>6.8946656263345893</v>
      </c>
      <c r="R141" s="110">
        <v>7.2570024615998463</v>
      </c>
      <c r="S141" s="110">
        <v>4.9117158611332936</v>
      </c>
      <c r="T141" s="110">
        <v>5.1543730483691457</v>
      </c>
      <c r="U141" s="110">
        <v>4.7211717673215903</v>
      </c>
      <c r="V141" s="110">
        <v>5.857585810875146</v>
      </c>
      <c r="W141" s="110">
        <v>5.9561646330498839</v>
      </c>
      <c r="X141" s="110">
        <v>5.6119342293772059</v>
      </c>
      <c r="Y141" s="110">
        <v>5.7894473421912238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99.525551806621479</v>
      </c>
      <c r="S143" s="118">
        <f t="shared" si="50"/>
        <v>94.618251566953489</v>
      </c>
      <c r="T143" s="118">
        <f t="shared" si="50"/>
        <v>100.58777167684505</v>
      </c>
      <c r="U143" s="118">
        <f t="shared" si="50"/>
        <v>96.420021248346416</v>
      </c>
      <c r="V143" s="118">
        <f t="shared" si="50"/>
        <v>97.209980391845775</v>
      </c>
      <c r="W143" s="118">
        <f t="shared" ref="W143:Y143" si="51">W144+W146+W148+W157</f>
        <v>88.620350800848627</v>
      </c>
      <c r="X143" s="118">
        <f t="shared" si="51"/>
        <v>66.319157878225425</v>
      </c>
      <c r="Y143" s="118">
        <f t="shared" si="51"/>
        <v>51.734722324221089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67.879330085087915</v>
      </c>
      <c r="S144" s="123">
        <f t="shared" si="52"/>
        <v>70.090533990446076</v>
      </c>
      <c r="T144" s="123">
        <f t="shared" si="52"/>
        <v>75.239562666732922</v>
      </c>
      <c r="U144" s="123">
        <f t="shared" si="52"/>
        <v>72.968164332069819</v>
      </c>
      <c r="V144" s="123">
        <f t="shared" si="52"/>
        <v>69.892510800562263</v>
      </c>
      <c r="W144" s="123">
        <f t="shared" si="52"/>
        <v>60.813801894815754</v>
      </c>
      <c r="X144" s="123">
        <f t="shared" si="52"/>
        <v>42.085171233158931</v>
      </c>
      <c r="Y144" s="123">
        <f t="shared" si="52"/>
        <v>27.409971750938549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67.879330085087915</v>
      </c>
      <c r="S145" s="99">
        <v>70.090533990446076</v>
      </c>
      <c r="T145" s="99">
        <v>75.239562666732922</v>
      </c>
      <c r="U145" s="99">
        <v>72.968164332069819</v>
      </c>
      <c r="V145" s="99">
        <v>69.892510800562263</v>
      </c>
      <c r="W145" s="99">
        <v>60.813801894815754</v>
      </c>
      <c r="X145" s="99">
        <v>42.085171233158931</v>
      </c>
      <c r="Y145" s="99">
        <v>27.409971750938549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9.3174362507123201E-2</v>
      </c>
      <c r="S146" s="123">
        <f t="shared" si="53"/>
        <v>0.16763144496759105</v>
      </c>
      <c r="T146" s="123">
        <f t="shared" si="53"/>
        <v>0.17498655503624688</v>
      </c>
      <c r="U146" s="123">
        <f t="shared" si="53"/>
        <v>0.11083723663788492</v>
      </c>
      <c r="V146" s="123">
        <f t="shared" si="53"/>
        <v>0.13306093655000475</v>
      </c>
      <c r="W146" s="123">
        <f t="shared" si="53"/>
        <v>0.27542819649940914</v>
      </c>
      <c r="X146" s="123">
        <f t="shared" si="53"/>
        <v>0.30240872126876217</v>
      </c>
      <c r="Y146" s="123">
        <f t="shared" si="53"/>
        <v>0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9.3174362507123201E-2</v>
      </c>
      <c r="S147" s="99">
        <f>RES_hhdet_in_tesh!S147/RES_summary!S$21</f>
        <v>0.16763144496759105</v>
      </c>
      <c r="T147" s="99">
        <f>RES_hhdet_in_tesh!T147/RES_summary!T$21</f>
        <v>0.17498655503624688</v>
      </c>
      <c r="U147" s="99">
        <f>RES_hhdet_in_tesh!U147/RES_summary!U$21</f>
        <v>0.11083723663788492</v>
      </c>
      <c r="V147" s="99">
        <f>RES_hhdet_in_tesh!V147/RES_summary!V$21</f>
        <v>0.13306093655000475</v>
      </c>
      <c r="W147" s="99">
        <f>RES_hhdet_in_tesh!W147/RES_summary!W$21</f>
        <v>0.27542819649940914</v>
      </c>
      <c r="X147" s="99">
        <f>RES_hhdet_in_tesh!X147/RES_summary!X$21</f>
        <v>0.30240872126876217</v>
      </c>
      <c r="Y147" s="99">
        <f>RES_hhdet_in_tesh!Y147/RES_summary!Y$21</f>
        <v>0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24.808961650475208</v>
      </c>
      <c r="S148" s="123">
        <v>18.650967045323071</v>
      </c>
      <c r="T148" s="123">
        <v>19.6011189407774</v>
      </c>
      <c r="U148" s="123">
        <v>18.350157069901122</v>
      </c>
      <c r="V148" s="123">
        <v>21.557730290566603</v>
      </c>
      <c r="W148" s="123">
        <v>21.934132072287539</v>
      </c>
      <c r="X148" s="123">
        <v>18.726528798202985</v>
      </c>
      <c r="Y148" s="123">
        <v>17.798198557310894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21.669455616334666</v>
      </c>
      <c r="T149" s="99">
        <v>19.929211398140922</v>
      </c>
      <c r="U149" s="99">
        <v>18.879716408065061</v>
      </c>
      <c r="V149" s="99">
        <v>20.346124948689898</v>
      </c>
      <c r="W149" s="99">
        <v>18.958036949780059</v>
      </c>
      <c r="X149" s="99">
        <v>16.72178408233744</v>
      </c>
      <c r="Y149" s="99">
        <v>20.565831229823246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24.808961650475208</v>
      </c>
      <c r="S153" s="102">
        <v>18.534871331053395</v>
      </c>
      <c r="T153" s="102">
        <v>19.569368057806734</v>
      </c>
      <c r="U153" s="102">
        <v>18.335844655356155</v>
      </c>
      <c r="V153" s="102">
        <v>21.585266775609252</v>
      </c>
      <c r="W153" s="102">
        <v>22.06940912331061</v>
      </c>
      <c r="X153" s="102">
        <v>18.851825342944583</v>
      </c>
      <c r="Y153" s="102">
        <v>17.452244473246846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6.7440857085512178</v>
      </c>
      <c r="S157" s="123">
        <v>5.709119086216746</v>
      </c>
      <c r="T157" s="123">
        <v>5.5721035142984956</v>
      </c>
      <c r="U157" s="123">
        <v>4.9908626097375706</v>
      </c>
      <c r="V157" s="123">
        <v>5.6266783641668896</v>
      </c>
      <c r="W157" s="123">
        <v>5.5969886372459161</v>
      </c>
      <c r="X157" s="123">
        <v>5.2050491255947513</v>
      </c>
      <c r="Y157" s="123">
        <v>6.5265520159716433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6.0912825683075082</v>
      </c>
      <c r="S158" s="99">
        <v>6.8689783227017713</v>
      </c>
      <c r="T158" s="99">
        <v>5.7718876501777485</v>
      </c>
      <c r="U158" s="99">
        <v>5.3616875180595418</v>
      </c>
      <c r="V158" s="99">
        <v>5.5223975817825171</v>
      </c>
      <c r="W158" s="99">
        <v>5.3206994097044031</v>
      </c>
      <c r="X158" s="99">
        <v>5.0355136656853965</v>
      </c>
      <c r="Y158" s="99">
        <v>6.7371533513374757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7.2570024615998481</v>
      </c>
      <c r="S159" s="110">
        <v>4.9117158611332927</v>
      </c>
      <c r="T159" s="110">
        <v>5.1543730483691466</v>
      </c>
      <c r="U159" s="110">
        <v>4.7211717673215912</v>
      </c>
      <c r="V159" s="110">
        <v>5.857585810875146</v>
      </c>
      <c r="W159" s="110">
        <v>5.9561646330498839</v>
      </c>
      <c r="X159" s="110">
        <v>5.6119342293772059</v>
      </c>
      <c r="Y159" s="110">
        <v>5.7894473421912238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154.72512888164601</v>
      </c>
      <c r="D161" s="118">
        <f t="shared" si="54"/>
        <v>143.23516900230879</v>
      </c>
      <c r="E161" s="118">
        <f t="shared" si="54"/>
        <v>155.26188354939481</v>
      </c>
      <c r="F161" s="118">
        <f t="shared" si="54"/>
        <v>153.32770030126503</v>
      </c>
      <c r="G161" s="118">
        <f t="shared" si="54"/>
        <v>122.07456877235161</v>
      </c>
      <c r="H161" s="118">
        <f t="shared" si="54"/>
        <v>146.04492557545134</v>
      </c>
      <c r="I161" s="118">
        <f t="shared" si="54"/>
        <v>173.38849219443983</v>
      </c>
      <c r="J161" s="118">
        <f t="shared" si="54"/>
        <v>153.83209914422332</v>
      </c>
      <c r="K161" s="118">
        <f t="shared" si="54"/>
        <v>157.37981661396202</v>
      </c>
      <c r="L161" s="118">
        <f t="shared" si="54"/>
        <v>116.87174091943278</v>
      </c>
      <c r="M161" s="118">
        <f t="shared" si="54"/>
        <v>70.765131926834741</v>
      </c>
      <c r="N161" s="118">
        <f t="shared" si="54"/>
        <v>154.61842459818541</v>
      </c>
      <c r="O161" s="118">
        <f t="shared" si="54"/>
        <v>117.16312841336561</v>
      </c>
      <c r="P161" s="118">
        <f t="shared" si="54"/>
        <v>180.16716016558391</v>
      </c>
      <c r="Q161" s="118">
        <f t="shared" si="54"/>
        <v>139.50110807485208</v>
      </c>
      <c r="R161" s="118">
        <f t="shared" ref="R161:V161" si="55">R162+R164+R166+R175</f>
        <v>141.56212704045365</v>
      </c>
      <c r="S161" s="118">
        <f t="shared" si="55"/>
        <v>92.626594079614549</v>
      </c>
      <c r="T161" s="118">
        <f t="shared" si="55"/>
        <v>87.833159285285788</v>
      </c>
      <c r="U161" s="118">
        <f t="shared" si="55"/>
        <v>77.413869918697969</v>
      </c>
      <c r="V161" s="118">
        <f t="shared" si="55"/>
        <v>96.822533703570883</v>
      </c>
      <c r="W161" s="118">
        <f t="shared" ref="W161:Y161" si="56">W162+W164+W166+W175</f>
        <v>84.186393363349538</v>
      </c>
      <c r="X161" s="118">
        <f t="shared" si="56"/>
        <v>62.017875989854922</v>
      </c>
      <c r="Y161" s="118">
        <f t="shared" si="56"/>
        <v>49.547043631408236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126.36527131307537</v>
      </c>
      <c r="D162" s="123">
        <f t="shared" si="57"/>
        <v>114.59054978978692</v>
      </c>
      <c r="E162" s="123">
        <f t="shared" si="57"/>
        <v>125.15731044628708</v>
      </c>
      <c r="F162" s="123">
        <f t="shared" si="57"/>
        <v>126.22888227818252</v>
      </c>
      <c r="G162" s="123">
        <f t="shared" si="57"/>
        <v>94.240577232601879</v>
      </c>
      <c r="H162" s="123">
        <f t="shared" si="57"/>
        <v>115.51922168071292</v>
      </c>
      <c r="I162" s="123">
        <f t="shared" si="57"/>
        <v>143.93600743125242</v>
      </c>
      <c r="J162" s="123">
        <f t="shared" si="57"/>
        <v>115.31433286591857</v>
      </c>
      <c r="K162" s="123">
        <f t="shared" si="57"/>
        <v>124.14040883906917</v>
      </c>
      <c r="L162" s="123">
        <f t="shared" si="57"/>
        <v>85.564959693240581</v>
      </c>
      <c r="M162" s="123">
        <f t="shared" si="57"/>
        <v>43.452317116112653</v>
      </c>
      <c r="N162" s="123">
        <f t="shared" si="57"/>
        <v>126.73826134662731</v>
      </c>
      <c r="O162" s="123">
        <f t="shared" si="57"/>
        <v>87.382064859448974</v>
      </c>
      <c r="P162" s="123">
        <f t="shared" si="57"/>
        <v>153.75506560465419</v>
      </c>
      <c r="Q162" s="123">
        <f t="shared" si="57"/>
        <v>109.74982967430725</v>
      </c>
      <c r="R162" s="123">
        <f t="shared" si="57"/>
        <v>109.83473197636069</v>
      </c>
      <c r="S162" s="123">
        <f t="shared" si="57"/>
        <v>68.205203305436072</v>
      </c>
      <c r="T162" s="123">
        <f t="shared" si="57"/>
        <v>62.48279134550905</v>
      </c>
      <c r="U162" s="123">
        <f t="shared" si="57"/>
        <v>53.933544493186872</v>
      </c>
      <c r="V162" s="123">
        <f t="shared" si="57"/>
        <v>69.508266184686761</v>
      </c>
      <c r="W162" s="123">
        <f t="shared" si="57"/>
        <v>56.367568583576819</v>
      </c>
      <c r="X162" s="123">
        <f t="shared" si="57"/>
        <v>37.771124182163128</v>
      </c>
      <c r="Y162" s="123">
        <f t="shared" si="57"/>
        <v>25.324373988369867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126.36527131307537</v>
      </c>
      <c r="D163" s="110">
        <v>114.59054978978692</v>
      </c>
      <c r="E163" s="110">
        <v>125.15731044628708</v>
      </c>
      <c r="F163" s="110">
        <v>126.22888227818252</v>
      </c>
      <c r="G163" s="110">
        <v>94.240577232601879</v>
      </c>
      <c r="H163" s="110">
        <v>115.51922168071292</v>
      </c>
      <c r="I163" s="110">
        <v>143.93600743125242</v>
      </c>
      <c r="J163" s="110">
        <v>115.31433286591857</v>
      </c>
      <c r="K163" s="110">
        <v>124.14040883906917</v>
      </c>
      <c r="L163" s="110">
        <v>85.564959693240581</v>
      </c>
      <c r="M163" s="110">
        <v>43.452317116112653</v>
      </c>
      <c r="N163" s="110">
        <v>126.73826134662731</v>
      </c>
      <c r="O163" s="110">
        <v>87.382064859448974</v>
      </c>
      <c r="P163" s="110">
        <v>153.75506560465419</v>
      </c>
      <c r="Q163" s="110">
        <v>109.74982967430725</v>
      </c>
      <c r="R163" s="110">
        <v>109.83473197636069</v>
      </c>
      <c r="S163" s="110">
        <v>68.205203305436072</v>
      </c>
      <c r="T163" s="110">
        <v>62.48279134550905</v>
      </c>
      <c r="U163" s="110">
        <v>53.933544493186872</v>
      </c>
      <c r="V163" s="110">
        <v>69.508266184686761</v>
      </c>
      <c r="W163" s="110">
        <v>56.367568583576819</v>
      </c>
      <c r="X163" s="110">
        <v>37.771124182163128</v>
      </c>
      <c r="Y163" s="110">
        <v>25.324373988369867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0.1658852467838926</v>
      </c>
      <c r="M164" s="123">
        <f t="shared" si="58"/>
        <v>8.4683927561920835E-2</v>
      </c>
      <c r="N164" s="123">
        <f t="shared" si="58"/>
        <v>9.1028567902961238E-2</v>
      </c>
      <c r="O164" s="123">
        <f t="shared" si="58"/>
        <v>8.3473668343168633E-2</v>
      </c>
      <c r="P164" s="123">
        <f t="shared" si="58"/>
        <v>0.10021490926815983</v>
      </c>
      <c r="Q164" s="123">
        <f t="shared" si="58"/>
        <v>8.6127879171822727E-2</v>
      </c>
      <c r="R164" s="123">
        <f t="shared" si="58"/>
        <v>0.15028122985019871</v>
      </c>
      <c r="S164" s="123">
        <f t="shared" si="58"/>
        <v>0.10286475032102178</v>
      </c>
      <c r="T164" s="123">
        <f t="shared" si="58"/>
        <v>0.18827667314026558</v>
      </c>
      <c r="U164" s="123">
        <f t="shared" si="58"/>
        <v>0.13441962741190297</v>
      </c>
      <c r="V164" s="123">
        <f t="shared" si="58"/>
        <v>0.13860514223958834</v>
      </c>
      <c r="W164" s="123">
        <f t="shared" si="58"/>
        <v>0.27305381549510388</v>
      </c>
      <c r="X164" s="123">
        <f t="shared" si="58"/>
        <v>0.28560823675383096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</v>
      </c>
      <c r="I165" s="99">
        <f>RES_hhdet_in_tesh!I165/RES_summary!I$21</f>
        <v>0</v>
      </c>
      <c r="J165" s="99">
        <f>RES_hhdet_in_tesh!J165/RES_summary!J$21</f>
        <v>0</v>
      </c>
      <c r="K165" s="99">
        <f>RES_hhdet_in_tesh!K165/RES_summary!K$21</f>
        <v>0</v>
      </c>
      <c r="L165" s="99">
        <f>RES_hhdet_in_tesh!L165/RES_summary!L$21</f>
        <v>0.1658852467838926</v>
      </c>
      <c r="M165" s="99">
        <f>RES_hhdet_in_tesh!M165/RES_summary!M$21</f>
        <v>8.4683927561920835E-2</v>
      </c>
      <c r="N165" s="99">
        <f>RES_hhdet_in_tesh!N165/RES_summary!N$21</f>
        <v>9.1028567902961238E-2</v>
      </c>
      <c r="O165" s="99">
        <f>RES_hhdet_in_tesh!O165/RES_summary!O$21</f>
        <v>8.3473668343168633E-2</v>
      </c>
      <c r="P165" s="99">
        <f>RES_hhdet_in_tesh!P165/RES_summary!P$21</f>
        <v>0.10021490926815983</v>
      </c>
      <c r="Q165" s="99">
        <f>RES_hhdet_in_tesh!Q165/RES_summary!Q$21</f>
        <v>8.6127879171822727E-2</v>
      </c>
      <c r="R165" s="99">
        <f>RES_hhdet_in_tesh!R165/RES_summary!R$21</f>
        <v>0.15028122985019871</v>
      </c>
      <c r="S165" s="99">
        <f>RES_hhdet_in_tesh!S165/RES_summary!S$21</f>
        <v>0.10286475032102178</v>
      </c>
      <c r="T165" s="99">
        <f>RES_hhdet_in_tesh!T165/RES_summary!T$21</f>
        <v>0.18827667314026558</v>
      </c>
      <c r="U165" s="99">
        <f>RES_hhdet_in_tesh!U165/RES_summary!U$21</f>
        <v>0.13441962741190297</v>
      </c>
      <c r="V165" s="99">
        <f>RES_hhdet_in_tesh!V165/RES_summary!V$21</f>
        <v>0.13860514223958834</v>
      </c>
      <c r="W165" s="99">
        <f>RES_hhdet_in_tesh!W165/RES_summary!W$21</f>
        <v>0.27305381549510388</v>
      </c>
      <c r="X165" s="99">
        <f>RES_hhdet_in_tesh!X165/RES_summary!X$21</f>
        <v>0.28560823675383096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21.237202077636404</v>
      </c>
      <c r="D166" s="123">
        <v>21.087969181705674</v>
      </c>
      <c r="E166" s="123">
        <v>22.279595781926599</v>
      </c>
      <c r="F166" s="123">
        <v>19.253153924061596</v>
      </c>
      <c r="G166" s="123">
        <v>19.816933791501558</v>
      </c>
      <c r="H166" s="123">
        <v>22.122629030500995</v>
      </c>
      <c r="I166" s="123">
        <v>21.970090380706413</v>
      </c>
      <c r="J166" s="123">
        <v>29.594060059792117</v>
      </c>
      <c r="K166" s="123">
        <v>25.539345501844977</v>
      </c>
      <c r="L166" s="123">
        <v>23.718507587034932</v>
      </c>
      <c r="M166" s="123">
        <v>20.007495941145663</v>
      </c>
      <c r="N166" s="123">
        <v>20.599041572694858</v>
      </c>
      <c r="O166" s="123">
        <v>22.558607791380542</v>
      </c>
      <c r="P166" s="123">
        <v>19.517558437144537</v>
      </c>
      <c r="Q166" s="123">
        <v>23.091689846317724</v>
      </c>
      <c r="R166" s="123">
        <v>24.808961650475212</v>
      </c>
      <c r="S166" s="123">
        <v>18.606111882991609</v>
      </c>
      <c r="T166" s="123">
        <v>19.601252910747743</v>
      </c>
      <c r="U166" s="123">
        <v>18.358988134194828</v>
      </c>
      <c r="V166" s="123">
        <v>21.550846169305935</v>
      </c>
      <c r="W166" s="123">
        <v>21.962120427671625</v>
      </c>
      <c r="X166" s="123">
        <v>18.733489717355297</v>
      </c>
      <c r="Y166" s="123">
        <v>17.656414096628904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21.707356364768724</v>
      </c>
      <c r="H167" s="99">
        <v>22.941850130830836</v>
      </c>
      <c r="I167" s="99">
        <v>0</v>
      </c>
      <c r="J167" s="99">
        <v>0</v>
      </c>
      <c r="K167" s="99">
        <v>0</v>
      </c>
      <c r="L167" s="99">
        <v>17.744040212442634</v>
      </c>
      <c r="M167" s="99">
        <v>21.861160867874862</v>
      </c>
      <c r="N167" s="99">
        <v>22.175009559291571</v>
      </c>
      <c r="O167" s="99">
        <v>21.740805665053657</v>
      </c>
      <c r="P167" s="99">
        <v>23.645764506929208</v>
      </c>
      <c r="Q167" s="99">
        <v>0</v>
      </c>
      <c r="R167" s="99">
        <v>0</v>
      </c>
      <c r="S167" s="99">
        <v>21.669455616334666</v>
      </c>
      <c r="T167" s="99">
        <v>19.929211398140922</v>
      </c>
      <c r="U167" s="99">
        <v>18.879716408065061</v>
      </c>
      <c r="V167" s="99">
        <v>20.346124948689898</v>
      </c>
      <c r="W167" s="99">
        <v>18.958036949780059</v>
      </c>
      <c r="X167" s="99">
        <v>16.72178408233744</v>
      </c>
      <c r="Y167" s="99">
        <v>20.565831229823246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21.237202077636404</v>
      </c>
      <c r="D171" s="102">
        <v>21.087969181705674</v>
      </c>
      <c r="E171" s="102">
        <v>22.279595781926599</v>
      </c>
      <c r="F171" s="102">
        <v>19.253153924061596</v>
      </c>
      <c r="G171" s="102">
        <v>19.705732463662315</v>
      </c>
      <c r="H171" s="102">
        <v>22.097028371115687</v>
      </c>
      <c r="I171" s="102">
        <v>21.970090380706413</v>
      </c>
      <c r="J171" s="102">
        <v>29.594060059792117</v>
      </c>
      <c r="K171" s="102">
        <v>25.539345501844977</v>
      </c>
      <c r="L171" s="102">
        <v>24.091911797946949</v>
      </c>
      <c r="M171" s="102">
        <v>19.987776101499609</v>
      </c>
      <c r="N171" s="102">
        <v>20.538167272783397</v>
      </c>
      <c r="O171" s="102">
        <v>22.5883460505197</v>
      </c>
      <c r="P171" s="102">
        <v>19.384390499409548</v>
      </c>
      <c r="Q171" s="102">
        <v>23.091689846317724</v>
      </c>
      <c r="R171" s="102">
        <v>24.808961650475212</v>
      </c>
      <c r="S171" s="102">
        <v>18.534871331053399</v>
      </c>
      <c r="T171" s="102">
        <v>19.569368057806734</v>
      </c>
      <c r="U171" s="102">
        <v>18.335844655356148</v>
      </c>
      <c r="V171" s="102">
        <v>21.585266775609252</v>
      </c>
      <c r="W171" s="102">
        <v>22.06940912331061</v>
      </c>
      <c r="X171" s="102">
        <v>18.851825342944586</v>
      </c>
      <c r="Y171" s="102">
        <v>17.452244473246843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7.1226554909342434</v>
      </c>
      <c r="D175" s="123">
        <v>7.5566500308161926</v>
      </c>
      <c r="E175" s="123">
        <v>7.8249773211811462</v>
      </c>
      <c r="F175" s="123">
        <v>7.8456640990208921</v>
      </c>
      <c r="G175" s="123">
        <v>8.0170577482481793</v>
      </c>
      <c r="H175" s="123">
        <v>8.4030748642374249</v>
      </c>
      <c r="I175" s="123">
        <v>7.4823943824810035</v>
      </c>
      <c r="J175" s="123">
        <v>8.9237062185126135</v>
      </c>
      <c r="K175" s="123">
        <v>7.70006227304789</v>
      </c>
      <c r="L175" s="123">
        <v>7.4223883923733762</v>
      </c>
      <c r="M175" s="123">
        <v>7.2206349420145077</v>
      </c>
      <c r="N175" s="123">
        <v>7.1900931109602846</v>
      </c>
      <c r="O175" s="123">
        <v>7.1389820941929294</v>
      </c>
      <c r="P175" s="123">
        <v>6.7943212145170184</v>
      </c>
      <c r="Q175" s="123">
        <v>6.5734606750552738</v>
      </c>
      <c r="R175" s="123">
        <v>6.768152183767576</v>
      </c>
      <c r="S175" s="123">
        <v>5.7124141408658513</v>
      </c>
      <c r="T175" s="123">
        <v>5.5608383558887313</v>
      </c>
      <c r="U175" s="123">
        <v>4.9869176639043582</v>
      </c>
      <c r="V175" s="123">
        <v>5.6248162073385997</v>
      </c>
      <c r="W175" s="123">
        <v>5.5836505366059814</v>
      </c>
      <c r="X175" s="123">
        <v>5.2276538535826669</v>
      </c>
      <c r="Y175" s="123">
        <v>6.5662555464094634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7.138313346677795</v>
      </c>
      <c r="D176" s="99">
        <v>7.4164789217663944</v>
      </c>
      <c r="E176" s="99">
        <v>7.5818958308304678</v>
      </c>
      <c r="F176" s="99">
        <v>7.9611410872182624</v>
      </c>
      <c r="G176" s="99">
        <v>8.2378690445080291</v>
      </c>
      <c r="H176" s="99">
        <v>8.5024290503266222</v>
      </c>
      <c r="I176" s="99">
        <v>7.7147496392593951</v>
      </c>
      <c r="J176" s="99">
        <v>7.8510410823197363</v>
      </c>
      <c r="K176" s="99">
        <v>7.1978271506690064</v>
      </c>
      <c r="L176" s="99">
        <v>7.1304046307132918</v>
      </c>
      <c r="M176" s="99">
        <v>7.2996156568497303</v>
      </c>
      <c r="N176" s="99">
        <v>7.2840306586508339</v>
      </c>
      <c r="O176" s="99">
        <v>7.0062849481697915</v>
      </c>
      <c r="P176" s="99">
        <v>7.5124831244960868</v>
      </c>
      <c r="Q176" s="99">
        <v>5.9310507724966461</v>
      </c>
      <c r="R176" s="99">
        <v>6.0912825683075082</v>
      </c>
      <c r="S176" s="99">
        <v>6.8689783227017713</v>
      </c>
      <c r="T176" s="99">
        <v>5.7718876501777476</v>
      </c>
      <c r="U176" s="99">
        <v>5.3616875180595409</v>
      </c>
      <c r="V176" s="99">
        <v>5.5223975817825179</v>
      </c>
      <c r="W176" s="99">
        <v>5.3206994097044022</v>
      </c>
      <c r="X176" s="99">
        <v>5.0355136656853965</v>
      </c>
      <c r="Y176" s="99">
        <v>6.7371533513374757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7.0913397794471393</v>
      </c>
      <c r="D177" s="110">
        <v>7.696821139865988</v>
      </c>
      <c r="E177" s="110">
        <v>8.2301131384322765</v>
      </c>
      <c r="F177" s="110">
        <v>7.6147101226261533</v>
      </c>
      <c r="G177" s="110">
        <v>7.575435155728484</v>
      </c>
      <c r="H177" s="110">
        <v>8.268237040259228</v>
      </c>
      <c r="I177" s="110">
        <v>7.3606844860732767</v>
      </c>
      <c r="J177" s="110">
        <v>9.3068009100100717</v>
      </c>
      <c r="K177" s="110">
        <v>8.2022973954267719</v>
      </c>
      <c r="L177" s="110">
        <v>9.6122666048239918</v>
      </c>
      <c r="M177" s="110">
        <v>7.1072267360972647</v>
      </c>
      <c r="N177" s="110">
        <v>7.0342187186386047</v>
      </c>
      <c r="O177" s="110">
        <v>7.3088344411025421</v>
      </c>
      <c r="P177" s="110">
        <v>6.1606489410060741</v>
      </c>
      <c r="Q177" s="110">
        <v>6.8946656263345867</v>
      </c>
      <c r="R177" s="110">
        <v>7.2570024615998481</v>
      </c>
      <c r="S177" s="110">
        <v>4.9117158611332927</v>
      </c>
      <c r="T177" s="110">
        <v>5.1543730483691466</v>
      </c>
      <c r="U177" s="110">
        <v>4.7211717673215912</v>
      </c>
      <c r="V177" s="110">
        <v>5.8575858108751451</v>
      </c>
      <c r="W177" s="110">
        <v>5.956164633049883</v>
      </c>
      <c r="X177" s="110">
        <v>5.6119342293772059</v>
      </c>
      <c r="Y177" s="110">
        <v>5.7894473421912247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108.73479426446569</v>
      </c>
      <c r="D3" s="118">
        <f t="shared" si="0"/>
        <v>69.534993683252253</v>
      </c>
      <c r="E3" s="118">
        <f t="shared" si="0"/>
        <v>67.693588350472723</v>
      </c>
      <c r="F3" s="118">
        <f t="shared" si="0"/>
        <v>67.877141763665833</v>
      </c>
      <c r="G3" s="118">
        <f t="shared" si="0"/>
        <v>77.665796944897664</v>
      </c>
      <c r="H3" s="118">
        <f t="shared" si="0"/>
        <v>66.655596504825311</v>
      </c>
      <c r="I3" s="118">
        <f t="shared" si="0"/>
        <v>68.940093813163671</v>
      </c>
      <c r="J3" s="118">
        <f t="shared" si="0"/>
        <v>66.763638802081786</v>
      </c>
      <c r="K3" s="118">
        <f t="shared" si="0"/>
        <v>69.529504962421029</v>
      </c>
      <c r="L3" s="118">
        <f t="shared" si="0"/>
        <v>85.771164395455941</v>
      </c>
      <c r="M3" s="118">
        <f t="shared" si="0"/>
        <v>75.316843930872395</v>
      </c>
      <c r="N3" s="118">
        <f t="shared" si="0"/>
        <v>46.227224440636071</v>
      </c>
      <c r="O3" s="118">
        <f t="shared" si="0"/>
        <v>0</v>
      </c>
      <c r="P3" s="118">
        <f t="shared" si="0"/>
        <v>0</v>
      </c>
      <c r="Q3" s="118">
        <f t="shared" si="0"/>
        <v>43.170199785181239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13.772097937497731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98.286695950739798</v>
      </c>
      <c r="D4" s="123">
        <f t="shared" si="3"/>
        <v>62.393490478259693</v>
      </c>
      <c r="E4" s="123">
        <f t="shared" si="3"/>
        <v>60.92010020969812</v>
      </c>
      <c r="F4" s="123">
        <f t="shared" si="3"/>
        <v>60.701957908684435</v>
      </c>
      <c r="G4" s="123">
        <f t="shared" si="3"/>
        <v>72.163836715562212</v>
      </c>
      <c r="H4" s="123">
        <f t="shared" si="3"/>
        <v>62.136969423042295</v>
      </c>
      <c r="I4" s="123">
        <f t="shared" si="3"/>
        <v>61.474320170292799</v>
      </c>
      <c r="J4" s="123">
        <f t="shared" si="3"/>
        <v>58.634542391700485</v>
      </c>
      <c r="K4" s="123">
        <f t="shared" si="3"/>
        <v>57.851637194068225</v>
      </c>
      <c r="L4" s="123">
        <f t="shared" si="3"/>
        <v>75.1475493485095</v>
      </c>
      <c r="M4" s="123">
        <f t="shared" si="3"/>
        <v>69.943607524845959</v>
      </c>
      <c r="N4" s="123">
        <f t="shared" si="3"/>
        <v>42.240113094324784</v>
      </c>
      <c r="O4" s="123">
        <f t="shared" si="3"/>
        <v>0</v>
      </c>
      <c r="P4" s="123">
        <f t="shared" si="3"/>
        <v>0</v>
      </c>
      <c r="Q4" s="123">
        <f t="shared" si="3"/>
        <v>40.521870358722147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10.44734780682175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98.286695950739798</v>
      </c>
      <c r="D5" s="99">
        <v>62.393490478259693</v>
      </c>
      <c r="E5" s="99">
        <v>60.92010020969812</v>
      </c>
      <c r="F5" s="99">
        <v>60.701957908684435</v>
      </c>
      <c r="G5" s="99">
        <v>72.163836715562212</v>
      </c>
      <c r="H5" s="99">
        <v>62.136969423042295</v>
      </c>
      <c r="I5" s="99">
        <v>61.474320170292799</v>
      </c>
      <c r="J5" s="99">
        <v>58.634542391700485</v>
      </c>
      <c r="K5" s="99">
        <v>57.851637194068225</v>
      </c>
      <c r="L5" s="99">
        <v>75.1475493485095</v>
      </c>
      <c r="M5" s="99">
        <v>69.943607524845959</v>
      </c>
      <c r="N5" s="99">
        <v>42.240113094324784</v>
      </c>
      <c r="O5" s="99">
        <v>0</v>
      </c>
      <c r="P5" s="99">
        <v>0</v>
      </c>
      <c r="Q5" s="99">
        <v>40.521870358722147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10.44734780682175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8.6968632821962473</v>
      </c>
      <c r="D9" s="123">
        <v>5.5232975084298426</v>
      </c>
      <c r="E9" s="123">
        <v>4.9173613527428808</v>
      </c>
      <c r="F9" s="123">
        <v>5.0203207436043327</v>
      </c>
      <c r="G9" s="123">
        <v>3.3967656074594208</v>
      </c>
      <c r="H9" s="123">
        <v>2.6652574194624536</v>
      </c>
      <c r="I9" s="123">
        <v>6.4743682335486392</v>
      </c>
      <c r="J9" s="123">
        <v>7.3235538504923197</v>
      </c>
      <c r="K9" s="123">
        <v>10.212518919924861</v>
      </c>
      <c r="L9" s="123">
        <v>8.1826535708290749</v>
      </c>
      <c r="M9" s="123">
        <v>3.7203474781618038</v>
      </c>
      <c r="N9" s="123">
        <v>2.2296048915248194</v>
      </c>
      <c r="O9" s="123">
        <v>0</v>
      </c>
      <c r="P9" s="123">
        <v>0</v>
      </c>
      <c r="Q9" s="123">
        <v>1.8775698447467755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1.2589608807126835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17.504008973800502</v>
      </c>
      <c r="D10" s="99">
        <v>11.227749727288659</v>
      </c>
      <c r="E10" s="99">
        <v>10.501112727599967</v>
      </c>
      <c r="F10" s="99">
        <v>10.740331047158342</v>
      </c>
      <c r="G10" s="99">
        <v>12.753577216131315</v>
      </c>
      <c r="H10" s="99">
        <v>11.292180525974816</v>
      </c>
      <c r="I10" s="99">
        <v>11.677387267619947</v>
      </c>
      <c r="J10" s="99">
        <v>11.704198713811877</v>
      </c>
      <c r="K10" s="99">
        <v>11.123671855467185</v>
      </c>
      <c r="L10" s="99">
        <v>15.406588946641742</v>
      </c>
      <c r="M10" s="99">
        <v>12.127644234031324</v>
      </c>
      <c r="N10" s="99">
        <v>9.7206209425915322</v>
      </c>
      <c r="O10" s="99">
        <v>0</v>
      </c>
      <c r="P10" s="99">
        <v>0</v>
      </c>
      <c r="Q10" s="99">
        <v>10.835998825703298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7.3317978081156312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8.1435203525266093</v>
      </c>
      <c r="D11" s="99">
        <v>7.830138326918517</v>
      </c>
      <c r="E11" s="99">
        <v>8.0649758189161975</v>
      </c>
      <c r="F11" s="99">
        <v>7.8017632979440741</v>
      </c>
      <c r="G11" s="99">
        <v>8.3348521370636686</v>
      </c>
      <c r="H11" s="99">
        <v>8.7447322200497464</v>
      </c>
      <c r="I11" s="99">
        <v>8.1124044629840171</v>
      </c>
      <c r="J11" s="99">
        <v>8.6966278955869019</v>
      </c>
      <c r="K11" s="99">
        <v>8.3147814649543808</v>
      </c>
      <c r="L11" s="99">
        <v>6.4940163492341902</v>
      </c>
      <c r="M11" s="99">
        <v>7.8016688739828899</v>
      </c>
      <c r="N11" s="99">
        <v>7.6017794384046793</v>
      </c>
      <c r="O11" s="99">
        <v>0</v>
      </c>
      <c r="P11" s="99">
        <v>0</v>
      </c>
      <c r="Q11" s="99">
        <v>5.5322167779708948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5.1341140069876063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1.7512350315296421</v>
      </c>
      <c r="D19" s="123">
        <v>1.6182056965627165</v>
      </c>
      <c r="E19" s="123">
        <v>1.8561267880317176</v>
      </c>
      <c r="F19" s="123">
        <v>2.154863111377062</v>
      </c>
      <c r="G19" s="123">
        <v>2.1051946218760311</v>
      </c>
      <c r="H19" s="123">
        <v>1.8533696623205667</v>
      </c>
      <c r="I19" s="123">
        <v>0.9914054093222302</v>
      </c>
      <c r="J19" s="123">
        <v>0.80554255988897627</v>
      </c>
      <c r="K19" s="123">
        <v>1.4653488484279495</v>
      </c>
      <c r="L19" s="123">
        <v>2.4409614761173644</v>
      </c>
      <c r="M19" s="123">
        <v>1.6528889278646433</v>
      </c>
      <c r="N19" s="123">
        <v>1.7575064547864623</v>
      </c>
      <c r="O19" s="123">
        <v>0</v>
      </c>
      <c r="P19" s="123">
        <v>0</v>
      </c>
      <c r="Q19" s="123">
        <v>0.77075958171231962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2.065789249963299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4.4660990219296508</v>
      </c>
      <c r="K20" s="99">
        <v>4.5557155021305942</v>
      </c>
      <c r="L20" s="99">
        <v>7.4525979003427949</v>
      </c>
      <c r="M20" s="99">
        <v>6.5400443423446157</v>
      </c>
      <c r="N20" s="99">
        <v>4.2397974566939247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2.7551277247631947</v>
      </c>
      <c r="D21" s="99">
        <v>2.8605700700528018</v>
      </c>
      <c r="E21" s="99">
        <v>2.9224123896669596</v>
      </c>
      <c r="F21" s="99">
        <v>3.0665359661904343</v>
      </c>
      <c r="G21" s="99">
        <v>3.1710044513613855</v>
      </c>
      <c r="H21" s="99">
        <v>3.2706523452715888</v>
      </c>
      <c r="I21" s="99">
        <v>2.9656696296104643</v>
      </c>
      <c r="J21" s="99">
        <v>3.0160455487506463</v>
      </c>
      <c r="K21" s="99">
        <v>2.7632609622509023</v>
      </c>
      <c r="L21" s="99">
        <v>2.7355498313219075</v>
      </c>
      <c r="M21" s="99">
        <v>2.799047794731691</v>
      </c>
      <c r="N21" s="99">
        <v>2.7922807932976901</v>
      </c>
      <c r="O21" s="99">
        <v>0</v>
      </c>
      <c r="P21" s="99">
        <v>0</v>
      </c>
      <c r="Q21" s="99">
        <v>2.2678118461920174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2.4883370510921559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55.095332854789156</v>
      </c>
      <c r="D24" s="118">
        <f t="shared" si="7"/>
        <v>48.629676168943448</v>
      </c>
      <c r="E24" s="118">
        <f t="shared" si="7"/>
        <v>51.253125544048252</v>
      </c>
      <c r="F24" s="118">
        <f t="shared" si="7"/>
        <v>50.165711459309605</v>
      </c>
      <c r="G24" s="118">
        <f t="shared" si="7"/>
        <v>54.730286004022034</v>
      </c>
      <c r="H24" s="118">
        <f t="shared" si="7"/>
        <v>55.494963322553623</v>
      </c>
      <c r="I24" s="118">
        <f t="shared" si="7"/>
        <v>47.067987822432272</v>
      </c>
      <c r="J24" s="118">
        <f t="shared" si="7"/>
        <v>48.151451513507595</v>
      </c>
      <c r="K24" s="118">
        <f t="shared" si="7"/>
        <v>0</v>
      </c>
      <c r="L24" s="118">
        <f t="shared" si="7"/>
        <v>41.157034081677004</v>
      </c>
      <c r="M24" s="118">
        <f t="shared" si="7"/>
        <v>39.577393300951371</v>
      </c>
      <c r="N24" s="118">
        <f t="shared" si="7"/>
        <v>38.070669906383046</v>
      </c>
      <c r="O24" s="118">
        <f t="shared" si="7"/>
        <v>35.598677161696685</v>
      </c>
      <c r="P24" s="118">
        <f t="shared" si="7"/>
        <v>35.705294095790933</v>
      </c>
      <c r="Q24" s="118">
        <f t="shared" si="7"/>
        <v>25.476685109955589</v>
      </c>
      <c r="R24" s="118">
        <f t="shared" ref="R24:V24" si="8">R25+R28+R30+R39</f>
        <v>24.858902672549931</v>
      </c>
      <c r="S24" s="118">
        <f t="shared" si="8"/>
        <v>25.85419877847983</v>
      </c>
      <c r="T24" s="118">
        <f t="shared" si="8"/>
        <v>23.746668054327298</v>
      </c>
      <c r="U24" s="118">
        <f t="shared" si="8"/>
        <v>20.413763532025374</v>
      </c>
      <c r="V24" s="118">
        <f t="shared" si="8"/>
        <v>20.262079607340784</v>
      </c>
      <c r="W24" s="118">
        <f t="shared" ref="W24:Y24" si="9">W25+W28+W30+W39</f>
        <v>16.165892668858014</v>
      </c>
      <c r="X24" s="118">
        <f t="shared" si="9"/>
        <v>12.170140747582838</v>
      </c>
      <c r="Y24" s="118">
        <f t="shared" si="9"/>
        <v>12.150556492414248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52.762614000372665</v>
      </c>
      <c r="D25" s="123">
        <f t="shared" si="10"/>
        <v>46.871154163175511</v>
      </c>
      <c r="E25" s="123">
        <f t="shared" si="10"/>
        <v>49.076292242970318</v>
      </c>
      <c r="F25" s="123">
        <f t="shared" si="10"/>
        <v>47.719471674689956</v>
      </c>
      <c r="G25" s="123">
        <f t="shared" si="10"/>
        <v>52.28942608989626</v>
      </c>
      <c r="H25" s="123">
        <f t="shared" si="10"/>
        <v>53.395719918521216</v>
      </c>
      <c r="I25" s="123">
        <f t="shared" si="10"/>
        <v>46.079431279228785</v>
      </c>
      <c r="J25" s="123">
        <f t="shared" si="10"/>
        <v>47.246637848882401</v>
      </c>
      <c r="K25" s="123">
        <f t="shared" si="10"/>
        <v>0</v>
      </c>
      <c r="L25" s="123">
        <f t="shared" si="10"/>
        <v>38.372773931946035</v>
      </c>
      <c r="M25" s="123">
        <f t="shared" si="10"/>
        <v>37.926672806622427</v>
      </c>
      <c r="N25" s="123">
        <f t="shared" si="10"/>
        <v>36.045220377031484</v>
      </c>
      <c r="O25" s="123">
        <f t="shared" si="10"/>
        <v>33.813002559333079</v>
      </c>
      <c r="P25" s="123">
        <f t="shared" si="10"/>
        <v>34.192637695834676</v>
      </c>
      <c r="Q25" s="123">
        <f t="shared" si="10"/>
        <v>24.69468102506179</v>
      </c>
      <c r="R25" s="123">
        <f t="shared" ref="R25:V25" si="11">SUM(R26:R27)</f>
        <v>23.865727888789088</v>
      </c>
      <c r="S25" s="123">
        <f t="shared" si="11"/>
        <v>24.910585122063591</v>
      </c>
      <c r="T25" s="123">
        <f t="shared" si="11"/>
        <v>21.707783498702486</v>
      </c>
      <c r="U25" s="123">
        <f t="shared" si="11"/>
        <v>19.37963027773765</v>
      </c>
      <c r="V25" s="123">
        <f t="shared" si="11"/>
        <v>18.692471853270352</v>
      </c>
      <c r="W25" s="123">
        <f t="shared" ref="W25:Y25" si="12">SUM(W26:W27)</f>
        <v>14.830722705442055</v>
      </c>
      <c r="X25" s="123">
        <f t="shared" si="12"/>
        <v>10.692611042824694</v>
      </c>
      <c r="Y25" s="123">
        <f t="shared" si="12"/>
        <v>9.7296371828641384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52.762614000372665</v>
      </c>
      <c r="D26" s="99">
        <v>46.871154163175511</v>
      </c>
      <c r="E26" s="99">
        <v>49.076292242970318</v>
      </c>
      <c r="F26" s="99">
        <v>47.719471674689956</v>
      </c>
      <c r="G26" s="99">
        <v>52.28942608989626</v>
      </c>
      <c r="H26" s="99">
        <v>53.395719918521216</v>
      </c>
      <c r="I26" s="99">
        <v>46.079431279228785</v>
      </c>
      <c r="J26" s="99">
        <v>47.246637848882401</v>
      </c>
      <c r="K26" s="99">
        <v>0</v>
      </c>
      <c r="L26" s="99">
        <v>38.372773931946035</v>
      </c>
      <c r="M26" s="99">
        <v>37.926672806622427</v>
      </c>
      <c r="N26" s="99">
        <v>36.045220377031484</v>
      </c>
      <c r="O26" s="99">
        <v>33.813002559333079</v>
      </c>
      <c r="P26" s="99">
        <v>34.192637695834676</v>
      </c>
      <c r="Q26" s="99">
        <v>24.69468102506179</v>
      </c>
      <c r="R26" s="99">
        <v>23.865727888789088</v>
      </c>
      <c r="S26" s="99">
        <v>24.910585122063591</v>
      </c>
      <c r="T26" s="99">
        <v>21.707783498702486</v>
      </c>
      <c r="U26" s="99">
        <v>19.37963027773765</v>
      </c>
      <c r="V26" s="99">
        <v>18.692471853270352</v>
      </c>
      <c r="W26" s="99">
        <v>14.830722705442055</v>
      </c>
      <c r="X26" s="99">
        <v>10.692611042824694</v>
      </c>
      <c r="Y26" s="99">
        <v>9.7296371828641384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0.61076402643949568</v>
      </c>
      <c r="D30" s="123">
        <v>0.15660276653837032</v>
      </c>
      <c r="E30" s="123">
        <v>0.35844336972960888</v>
      </c>
      <c r="F30" s="123">
        <v>0.31843931828343158</v>
      </c>
      <c r="G30" s="123">
        <v>0.32685694655151631</v>
      </c>
      <c r="H30" s="123">
        <v>0.21861830550124373</v>
      </c>
      <c r="I30" s="123">
        <v>0</v>
      </c>
      <c r="J30" s="123">
        <v>0</v>
      </c>
      <c r="K30" s="123">
        <v>0</v>
      </c>
      <c r="L30" s="123">
        <v>0.3092388737730567</v>
      </c>
      <c r="M30" s="123">
        <v>0</v>
      </c>
      <c r="N30" s="123">
        <v>0.28685960144923323</v>
      </c>
      <c r="O30" s="123">
        <v>0.2818760853611329</v>
      </c>
      <c r="P30" s="123">
        <v>0.1843440010549178</v>
      </c>
      <c r="Q30" s="123">
        <v>0</v>
      </c>
      <c r="R30" s="123">
        <v>0</v>
      </c>
      <c r="S30" s="123">
        <v>0</v>
      </c>
      <c r="T30" s="123">
        <v>0.52421114193249552</v>
      </c>
      <c r="U30" s="123">
        <v>0.2024127234908433</v>
      </c>
      <c r="V30" s="123">
        <v>0.17156612194612006</v>
      </c>
      <c r="W30" s="123">
        <v>0.19243222560958448</v>
      </c>
      <c r="X30" s="123">
        <v>0.20686112615902871</v>
      </c>
      <c r="Y30" s="123">
        <v>0.37170056159186288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8.1435203525266093</v>
      </c>
      <c r="D31" s="99">
        <v>7.830138326918517</v>
      </c>
      <c r="E31" s="99">
        <v>8.0649758189161993</v>
      </c>
      <c r="F31" s="99">
        <v>7.8017632979440741</v>
      </c>
      <c r="G31" s="99">
        <v>8.3348521370636668</v>
      </c>
      <c r="H31" s="99">
        <v>8.7447322200497499</v>
      </c>
      <c r="I31" s="99">
        <v>0</v>
      </c>
      <c r="J31" s="99">
        <v>0</v>
      </c>
      <c r="K31" s="99">
        <v>0</v>
      </c>
      <c r="L31" s="99">
        <v>6.4940163492341902</v>
      </c>
      <c r="M31" s="99">
        <v>0</v>
      </c>
      <c r="N31" s="99">
        <v>7.6017794384046793</v>
      </c>
      <c r="O31" s="99">
        <v>7.0469021340283229</v>
      </c>
      <c r="P31" s="99">
        <v>7.1894160411417944</v>
      </c>
      <c r="Q31" s="99">
        <v>0</v>
      </c>
      <c r="R31" s="99">
        <v>0</v>
      </c>
      <c r="S31" s="99">
        <v>0</v>
      </c>
      <c r="T31" s="99">
        <v>5.2421114193249547</v>
      </c>
      <c r="U31" s="99">
        <v>4.8579053637802385</v>
      </c>
      <c r="V31" s="99">
        <v>5.1469836583836015</v>
      </c>
      <c r="W31" s="99">
        <v>4.7466615650364172</v>
      </c>
      <c r="X31" s="99">
        <v>4.1785947484123804</v>
      </c>
      <c r="Y31" s="99">
        <v>5.1341140069876063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1.7219548279769969</v>
      </c>
      <c r="D39" s="123">
        <v>1.6019192392295691</v>
      </c>
      <c r="E39" s="123">
        <v>1.8183899313483305</v>
      </c>
      <c r="F39" s="123">
        <v>2.12780046633622</v>
      </c>
      <c r="G39" s="123">
        <v>2.1140029675742564</v>
      </c>
      <c r="H39" s="123">
        <v>1.8806250985311628</v>
      </c>
      <c r="I39" s="123">
        <v>0.98855654320348818</v>
      </c>
      <c r="J39" s="123">
        <v>0.90481366462519386</v>
      </c>
      <c r="K39" s="123">
        <v>0</v>
      </c>
      <c r="L39" s="123">
        <v>2.4750212759579164</v>
      </c>
      <c r="M39" s="123">
        <v>1.6507204943289462</v>
      </c>
      <c r="N39" s="123">
        <v>1.7385899279023349</v>
      </c>
      <c r="O39" s="123">
        <v>1.5037985170024752</v>
      </c>
      <c r="P39" s="123">
        <v>1.328312398901337</v>
      </c>
      <c r="Q39" s="123">
        <v>0.78200408489379891</v>
      </c>
      <c r="R39" s="123">
        <v>0.99317478376084223</v>
      </c>
      <c r="S39" s="123">
        <v>0.94361365641623829</v>
      </c>
      <c r="T39" s="123">
        <v>1.5146734136923152</v>
      </c>
      <c r="U39" s="123">
        <v>0.83172053079687824</v>
      </c>
      <c r="V39" s="123">
        <v>1.3980416321243105</v>
      </c>
      <c r="W39" s="123">
        <v>1.1427377378063743</v>
      </c>
      <c r="X39" s="123">
        <v>1.2706685785991167</v>
      </c>
      <c r="Y39" s="123">
        <v>2.0492187479582458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2.7551277247631947</v>
      </c>
      <c r="D40" s="99">
        <v>2.8605700700528023</v>
      </c>
      <c r="E40" s="99">
        <v>2.9224123896669596</v>
      </c>
      <c r="F40" s="99">
        <v>3.0665359661904348</v>
      </c>
      <c r="G40" s="99">
        <v>3.1710044513613846</v>
      </c>
      <c r="H40" s="99">
        <v>3.2706523452715879</v>
      </c>
      <c r="I40" s="99">
        <v>2.9656696296104643</v>
      </c>
      <c r="J40" s="99">
        <v>3.0160455487506463</v>
      </c>
      <c r="K40" s="99">
        <v>0</v>
      </c>
      <c r="L40" s="99">
        <v>2.7355498313219075</v>
      </c>
      <c r="M40" s="99">
        <v>2.7990477947316914</v>
      </c>
      <c r="N40" s="99">
        <v>2.7922807932976896</v>
      </c>
      <c r="O40" s="99">
        <v>2.6853544946472772</v>
      </c>
      <c r="P40" s="99">
        <v>2.8780101976195631</v>
      </c>
      <c r="Q40" s="99">
        <v>2.2678118461920169</v>
      </c>
      <c r="R40" s="99">
        <v>2.3174078287752984</v>
      </c>
      <c r="S40" s="99">
        <v>2.5949375551446554</v>
      </c>
      <c r="T40" s="99">
        <v>2.1638191624175933</v>
      </c>
      <c r="U40" s="99">
        <v>1.9961292739125081</v>
      </c>
      <c r="V40" s="99">
        <v>2.0459145835965522</v>
      </c>
      <c r="W40" s="99">
        <v>1.9665719208760863</v>
      </c>
      <c r="X40" s="99">
        <v>1.8599641512827649</v>
      </c>
      <c r="Y40" s="99">
        <v>2.4883370510921559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80.216302019911353</v>
      </c>
      <c r="D43" s="118">
        <f t="shared" si="14"/>
        <v>80.627499709150783</v>
      </c>
      <c r="E43" s="118">
        <f t="shared" si="14"/>
        <v>70.076160992275291</v>
      </c>
      <c r="F43" s="118">
        <f t="shared" si="14"/>
        <v>66.094278742625207</v>
      </c>
      <c r="G43" s="118">
        <f t="shared" si="14"/>
        <v>76.369425027959309</v>
      </c>
      <c r="H43" s="118">
        <f t="shared" si="14"/>
        <v>75.635217167063189</v>
      </c>
      <c r="I43" s="118">
        <f t="shared" si="14"/>
        <v>59.515423357170839</v>
      </c>
      <c r="J43" s="118">
        <f t="shared" si="14"/>
        <v>41.418437550834703</v>
      </c>
      <c r="K43" s="118">
        <f t="shared" si="14"/>
        <v>79.34823372530785</v>
      </c>
      <c r="L43" s="118">
        <f t="shared" si="14"/>
        <v>73.259889673272326</v>
      </c>
      <c r="M43" s="118">
        <f t="shared" si="14"/>
        <v>62.23175891030467</v>
      </c>
      <c r="N43" s="118">
        <f t="shared" si="14"/>
        <v>57.45809035092347</v>
      </c>
      <c r="O43" s="118">
        <f t="shared" si="14"/>
        <v>51.193478997436067</v>
      </c>
      <c r="P43" s="118">
        <f t="shared" si="14"/>
        <v>44.399768026993108</v>
      </c>
      <c r="Q43" s="118">
        <f t="shared" si="14"/>
        <v>37.906902468045132</v>
      </c>
      <c r="R43" s="118">
        <f t="shared" ref="R43:V43" si="15">R44+R47+R49+R58</f>
        <v>36.663004301572691</v>
      </c>
      <c r="S43" s="118">
        <f t="shared" si="15"/>
        <v>37.13162052688746</v>
      </c>
      <c r="T43" s="118">
        <f t="shared" si="15"/>
        <v>36.970254588111437</v>
      </c>
      <c r="U43" s="118">
        <f t="shared" si="15"/>
        <v>32.226583514189734</v>
      </c>
      <c r="V43" s="118">
        <f t="shared" si="15"/>
        <v>32.076482207594417</v>
      </c>
      <c r="W43" s="118">
        <f t="shared" ref="W43:Y43" si="16">W44+W47+W49+W58</f>
        <v>26.68373891059581</v>
      </c>
      <c r="X43" s="118">
        <f t="shared" si="16"/>
        <v>22.243931296420204</v>
      </c>
      <c r="Y43" s="118">
        <f t="shared" si="16"/>
        <v>17.826436965876482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67.946967751052881</v>
      </c>
      <c r="D44" s="123">
        <f t="shared" si="17"/>
        <v>68.733422819925735</v>
      </c>
      <c r="E44" s="123">
        <f t="shared" si="17"/>
        <v>59.62619367191531</v>
      </c>
      <c r="F44" s="123">
        <f t="shared" si="17"/>
        <v>55.83583302045222</v>
      </c>
      <c r="G44" s="123">
        <f t="shared" si="17"/>
        <v>64.360191671909291</v>
      </c>
      <c r="H44" s="123">
        <f t="shared" si="17"/>
        <v>63.608042436083196</v>
      </c>
      <c r="I44" s="123">
        <f t="shared" si="17"/>
        <v>50.169127796093548</v>
      </c>
      <c r="J44" s="123">
        <f t="shared" si="17"/>
        <v>35.011500969159307</v>
      </c>
      <c r="K44" s="123">
        <f t="shared" si="17"/>
        <v>66.11027088637772</v>
      </c>
      <c r="L44" s="123">
        <f t="shared" si="17"/>
        <v>58.851903070879928</v>
      </c>
      <c r="M44" s="123">
        <f t="shared" si="17"/>
        <v>50.217682698785275</v>
      </c>
      <c r="N44" s="123">
        <f t="shared" si="17"/>
        <v>45.973018883900366</v>
      </c>
      <c r="O44" s="123">
        <f t="shared" si="17"/>
        <v>40.626106604196252</v>
      </c>
      <c r="P44" s="123">
        <f t="shared" si="17"/>
        <v>35.992523519713629</v>
      </c>
      <c r="Q44" s="123">
        <f t="shared" si="17"/>
        <v>30.400622147030422</v>
      </c>
      <c r="R44" s="123">
        <f t="shared" ref="R44:V44" si="18">SUM(R45:R46)</f>
        <v>29.3155653874169</v>
      </c>
      <c r="S44" s="123">
        <f t="shared" si="18"/>
        <v>29.435184508301994</v>
      </c>
      <c r="T44" s="123">
        <f t="shared" si="18"/>
        <v>28.896291185396908</v>
      </c>
      <c r="U44" s="123">
        <f t="shared" si="18"/>
        <v>26.386002965838216</v>
      </c>
      <c r="V44" s="123">
        <f t="shared" si="18"/>
        <v>23.894259525350986</v>
      </c>
      <c r="W44" s="123">
        <f t="shared" ref="W44:Y44" si="19">SUM(W45:W46)</f>
        <v>19.107562629565354</v>
      </c>
      <c r="X44" s="123">
        <f t="shared" si="19"/>
        <v>14.938608677249405</v>
      </c>
      <c r="Y44" s="123">
        <f t="shared" si="19"/>
        <v>10.161872880433869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67.946967751052881</v>
      </c>
      <c r="D45" s="99">
        <v>68.733422819925735</v>
      </c>
      <c r="E45" s="99">
        <v>59.62619367191531</v>
      </c>
      <c r="F45" s="99">
        <v>55.83583302045222</v>
      </c>
      <c r="G45" s="99">
        <v>64.360191671909291</v>
      </c>
      <c r="H45" s="99">
        <v>63.608042436083196</v>
      </c>
      <c r="I45" s="99">
        <v>50.169127796093548</v>
      </c>
      <c r="J45" s="99">
        <v>35.011500969159307</v>
      </c>
      <c r="K45" s="99">
        <v>66.11027088637772</v>
      </c>
      <c r="L45" s="99">
        <v>58.851903070879928</v>
      </c>
      <c r="M45" s="99">
        <v>50.217682698785275</v>
      </c>
      <c r="N45" s="99">
        <v>45.973018883900366</v>
      </c>
      <c r="O45" s="99">
        <v>40.626106604196252</v>
      </c>
      <c r="P45" s="99">
        <v>35.992523519713629</v>
      </c>
      <c r="Q45" s="99">
        <v>30.400622147030422</v>
      </c>
      <c r="R45" s="99">
        <v>29.3155653874169</v>
      </c>
      <c r="S45" s="99">
        <v>29.435184508301994</v>
      </c>
      <c r="T45" s="99">
        <v>28.896291185396908</v>
      </c>
      <c r="U45" s="99">
        <v>26.386002965838216</v>
      </c>
      <c r="V45" s="99">
        <v>23.894259525350986</v>
      </c>
      <c r="W45" s="99">
        <v>19.107562629565354</v>
      </c>
      <c r="X45" s="99">
        <v>14.938608677249405</v>
      </c>
      <c r="Y45" s="99">
        <v>10.161872880433869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10.524420043175111</v>
      </c>
      <c r="D49" s="123">
        <v>10.259465420623444</v>
      </c>
      <c r="E49" s="123">
        <v>8.6042331795176885</v>
      </c>
      <c r="F49" s="123">
        <v>8.1176564627570187</v>
      </c>
      <c r="G49" s="123">
        <v>9.8993918116402693</v>
      </c>
      <c r="H49" s="123">
        <v>10.182741277253072</v>
      </c>
      <c r="I49" s="123">
        <v>8.3556622184132934</v>
      </c>
      <c r="J49" s="123">
        <v>5.6080326574619805</v>
      </c>
      <c r="K49" s="123">
        <v>11.778098196421544</v>
      </c>
      <c r="L49" s="123">
        <v>11.979956634658691</v>
      </c>
      <c r="M49" s="123">
        <v>10.377262795223015</v>
      </c>
      <c r="N49" s="123">
        <v>9.7482460932015691</v>
      </c>
      <c r="O49" s="123">
        <v>9.0487581273013582</v>
      </c>
      <c r="P49" s="123">
        <v>7.0583215896150868</v>
      </c>
      <c r="Q49" s="123">
        <v>6.7289346588922552</v>
      </c>
      <c r="R49" s="123">
        <v>6.3748874319156661</v>
      </c>
      <c r="S49" s="123">
        <v>6.6391273523449179</v>
      </c>
      <c r="T49" s="123">
        <v>6.6391729186741895</v>
      </c>
      <c r="U49" s="123">
        <v>5.0215166343276323</v>
      </c>
      <c r="V49" s="123">
        <v>6.7718732799416692</v>
      </c>
      <c r="W49" s="123">
        <v>6.4229892090609386</v>
      </c>
      <c r="X49" s="123">
        <v>6.0332106016689337</v>
      </c>
      <c r="Y49" s="123">
        <v>5.6113636948393726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11.176375267088613</v>
      </c>
      <c r="D50" s="99">
        <v>11.339409149110121</v>
      </c>
      <c r="E50" s="99">
        <v>9.4315632929328501</v>
      </c>
      <c r="F50" s="99">
        <v>8.604715850522437</v>
      </c>
      <c r="G50" s="99">
        <v>10.390270744448879</v>
      </c>
      <c r="H50" s="99">
        <v>10.746491659384731</v>
      </c>
      <c r="I50" s="99">
        <v>8.6651311894656367</v>
      </c>
      <c r="J50" s="99">
        <v>7.1335562242522572</v>
      </c>
      <c r="K50" s="99">
        <v>11.778098196421544</v>
      </c>
      <c r="L50" s="99">
        <v>12.395927351139896</v>
      </c>
      <c r="M50" s="99">
        <v>10.559961083871308</v>
      </c>
      <c r="N50" s="99">
        <v>9.7482460932015691</v>
      </c>
      <c r="O50" s="99">
        <v>9.1433444491895255</v>
      </c>
      <c r="P50" s="99">
        <v>7.980643104047549</v>
      </c>
      <c r="Q50" s="99">
        <v>7.5305235963996386</v>
      </c>
      <c r="R50" s="99">
        <v>7.5655278861255963</v>
      </c>
      <c r="S50" s="99">
        <v>6.8793852782440092</v>
      </c>
      <c r="T50" s="99">
        <v>6.903090351466207</v>
      </c>
      <c r="U50" s="99">
        <v>6.6591644015588054</v>
      </c>
      <c r="V50" s="99">
        <v>6.9996732985329784</v>
      </c>
      <c r="W50" s="99">
        <v>6.4229892090609386</v>
      </c>
      <c r="X50" s="99">
        <v>6.0332106016689337</v>
      </c>
      <c r="Y50" s="99">
        <v>5.6701214298638689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1.7449142256833565</v>
      </c>
      <c r="D58" s="123">
        <v>1.6346114686016011</v>
      </c>
      <c r="E58" s="123">
        <v>1.8457341408422898</v>
      </c>
      <c r="F58" s="123">
        <v>2.1407892594159637</v>
      </c>
      <c r="G58" s="123">
        <v>2.1098415444097403</v>
      </c>
      <c r="H58" s="123">
        <v>1.8444334537269282</v>
      </c>
      <c r="I58" s="123">
        <v>0.99063334266399927</v>
      </c>
      <c r="J58" s="123">
        <v>0.79890392421341538</v>
      </c>
      <c r="K58" s="123">
        <v>1.4598646425085855</v>
      </c>
      <c r="L58" s="123">
        <v>2.4280299677337065</v>
      </c>
      <c r="M58" s="123">
        <v>1.6368134162963868</v>
      </c>
      <c r="N58" s="123">
        <v>1.7368253738215291</v>
      </c>
      <c r="O58" s="123">
        <v>1.5186142659384603</v>
      </c>
      <c r="P58" s="123">
        <v>1.348922917664386</v>
      </c>
      <c r="Q58" s="123">
        <v>0.77734566212245904</v>
      </c>
      <c r="R58" s="123">
        <v>0.97255148224012522</v>
      </c>
      <c r="S58" s="123">
        <v>1.0573086662405464</v>
      </c>
      <c r="T58" s="123">
        <v>1.4347904840403396</v>
      </c>
      <c r="U58" s="123">
        <v>0.81906391402388246</v>
      </c>
      <c r="V58" s="123">
        <v>1.4103494023017651</v>
      </c>
      <c r="W58" s="123">
        <v>1.1531870719695148</v>
      </c>
      <c r="X58" s="123">
        <v>1.2721120175018661</v>
      </c>
      <c r="Y58" s="123">
        <v>2.0532003906032426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2.7551277247631942</v>
      </c>
      <c r="D59" s="99">
        <v>2.8605700700528018</v>
      </c>
      <c r="E59" s="99">
        <v>2.9224123896669587</v>
      </c>
      <c r="F59" s="99">
        <v>3.0665359661904343</v>
      </c>
      <c r="G59" s="99">
        <v>3.1710044513613846</v>
      </c>
      <c r="H59" s="99">
        <v>3.2706523452715883</v>
      </c>
      <c r="I59" s="99">
        <v>2.9656696296104634</v>
      </c>
      <c r="J59" s="99">
        <v>3.0160455487506463</v>
      </c>
      <c r="K59" s="99">
        <v>2.7632609622509023</v>
      </c>
      <c r="L59" s="99">
        <v>2.735549831321908</v>
      </c>
      <c r="M59" s="99">
        <v>2.799047794731691</v>
      </c>
      <c r="N59" s="99">
        <v>2.7922807932976896</v>
      </c>
      <c r="O59" s="99">
        <v>2.6853544946472772</v>
      </c>
      <c r="P59" s="99">
        <v>2.8780101976195636</v>
      </c>
      <c r="Q59" s="99">
        <v>2.2678118461920174</v>
      </c>
      <c r="R59" s="99">
        <v>2.3174078287752984</v>
      </c>
      <c r="S59" s="99">
        <v>2.5949375551446558</v>
      </c>
      <c r="T59" s="99">
        <v>2.1638191624175933</v>
      </c>
      <c r="U59" s="99">
        <v>1.9961292739125083</v>
      </c>
      <c r="V59" s="99">
        <v>2.0459145835965518</v>
      </c>
      <c r="W59" s="99">
        <v>1.9665719208760868</v>
      </c>
      <c r="X59" s="99">
        <v>1.8599641512827654</v>
      </c>
      <c r="Y59" s="99">
        <v>2.4883370510921554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56.447647918304057</v>
      </c>
      <c r="D62" s="118">
        <f t="shared" si="21"/>
        <v>55.790345735054828</v>
      </c>
      <c r="E62" s="118">
        <f t="shared" si="21"/>
        <v>56.545815399985059</v>
      </c>
      <c r="F62" s="118">
        <f t="shared" si="21"/>
        <v>55.45062284556294</v>
      </c>
      <c r="G62" s="118">
        <f t="shared" si="21"/>
        <v>54.595093045650735</v>
      </c>
      <c r="H62" s="118">
        <f t="shared" si="21"/>
        <v>52.717957961978108</v>
      </c>
      <c r="I62" s="118">
        <f t="shared" si="21"/>
        <v>53.195927165443955</v>
      </c>
      <c r="J62" s="118">
        <f t="shared" si="21"/>
        <v>51.633146851324568</v>
      </c>
      <c r="K62" s="118">
        <f t="shared" si="21"/>
        <v>45.041925586782611</v>
      </c>
      <c r="L62" s="118">
        <f t="shared" si="21"/>
        <v>52.855629591459468</v>
      </c>
      <c r="M62" s="118">
        <f t="shared" si="21"/>
        <v>41.894384623870657</v>
      </c>
      <c r="N62" s="118">
        <f t="shared" si="21"/>
        <v>39.635580449389053</v>
      </c>
      <c r="O62" s="118">
        <f t="shared" si="21"/>
        <v>36.445196811462438</v>
      </c>
      <c r="P62" s="118">
        <f t="shared" si="21"/>
        <v>32.531703202356297</v>
      </c>
      <c r="Q62" s="118">
        <f t="shared" si="21"/>
        <v>28.314066562956459</v>
      </c>
      <c r="R62" s="118">
        <f t="shared" ref="R62:V62" si="22">R63+R66+R68+R77</f>
        <v>27.98639092025223</v>
      </c>
      <c r="S62" s="118">
        <f t="shared" si="22"/>
        <v>27.105499600383201</v>
      </c>
      <c r="T62" s="118">
        <f t="shared" si="22"/>
        <v>26.888446574324224</v>
      </c>
      <c r="U62" s="118">
        <f t="shared" si="22"/>
        <v>23.332780548595373</v>
      </c>
      <c r="V62" s="118">
        <f t="shared" si="22"/>
        <v>21.719996373351282</v>
      </c>
      <c r="W62" s="118">
        <f t="shared" ref="W62:Y62" si="23">W63+W66+W68+W77</f>
        <v>20.795609372657694</v>
      </c>
      <c r="X62" s="118">
        <f t="shared" si="23"/>
        <v>16.328904465676906</v>
      </c>
      <c r="Y62" s="118">
        <f t="shared" si="23"/>
        <v>11.292707536862137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47.005119986074092</v>
      </c>
      <c r="D63" s="123">
        <f t="shared" si="24"/>
        <v>46.296831070625991</v>
      </c>
      <c r="E63" s="123">
        <f t="shared" si="24"/>
        <v>47.17809886775391</v>
      </c>
      <c r="F63" s="123">
        <f t="shared" si="24"/>
        <v>46.267556194227069</v>
      </c>
      <c r="G63" s="123">
        <f t="shared" si="24"/>
        <v>45.441296266686884</v>
      </c>
      <c r="H63" s="123">
        <f t="shared" si="24"/>
        <v>43.616860197748018</v>
      </c>
      <c r="I63" s="123">
        <f t="shared" si="24"/>
        <v>43.886345529125464</v>
      </c>
      <c r="J63" s="123">
        <f t="shared" si="24"/>
        <v>41.755298636021827</v>
      </c>
      <c r="K63" s="123">
        <f t="shared" si="24"/>
        <v>37.005681630508931</v>
      </c>
      <c r="L63" s="123">
        <f t="shared" si="24"/>
        <v>41.761457919343911</v>
      </c>
      <c r="M63" s="123">
        <f t="shared" si="24"/>
        <v>34.370492868908507</v>
      </c>
      <c r="N63" s="123">
        <f t="shared" si="24"/>
        <v>32.34090862675631</v>
      </c>
      <c r="O63" s="123">
        <f t="shared" si="24"/>
        <v>28.205815958224804</v>
      </c>
      <c r="P63" s="123">
        <f t="shared" si="24"/>
        <v>25.033030425578822</v>
      </c>
      <c r="Q63" s="123">
        <f t="shared" si="24"/>
        <v>21.232076681943227</v>
      </c>
      <c r="R63" s="123">
        <f t="shared" ref="R63:V63" si="25">SUM(R64:R65)</f>
        <v>20.785736459852803</v>
      </c>
      <c r="S63" s="123">
        <f t="shared" si="25"/>
        <v>20.490415105135131</v>
      </c>
      <c r="T63" s="123">
        <f t="shared" si="25"/>
        <v>20.193032910673914</v>
      </c>
      <c r="U63" s="123">
        <f t="shared" si="25"/>
        <v>17.425998659961579</v>
      </c>
      <c r="V63" s="123">
        <f t="shared" si="25"/>
        <v>15.529905633268649</v>
      </c>
      <c r="W63" s="123">
        <f t="shared" ref="W63:Y63" si="26">SUM(W64:W65)</f>
        <v>13.913467126517382</v>
      </c>
      <c r="X63" s="123">
        <f t="shared" si="26"/>
        <v>10.138707284970133</v>
      </c>
      <c r="Y63" s="123">
        <f t="shared" si="26"/>
        <v>5.962575562677805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47.005119986074092</v>
      </c>
      <c r="D64" s="99">
        <v>46.296831070625991</v>
      </c>
      <c r="E64" s="99">
        <v>47.17809886775391</v>
      </c>
      <c r="F64" s="99">
        <v>46.267556194227069</v>
      </c>
      <c r="G64" s="99">
        <v>45.441296266686884</v>
      </c>
      <c r="H64" s="99">
        <v>43.616860197748018</v>
      </c>
      <c r="I64" s="99">
        <v>43.886345529125464</v>
      </c>
      <c r="J64" s="99">
        <v>41.755298636021827</v>
      </c>
      <c r="K64" s="99">
        <v>37.005681630508931</v>
      </c>
      <c r="L64" s="99">
        <v>41.761457919343911</v>
      </c>
      <c r="M64" s="99">
        <v>34.370492868908507</v>
      </c>
      <c r="N64" s="99">
        <v>32.34090862675631</v>
      </c>
      <c r="O64" s="99">
        <v>28.205815958224804</v>
      </c>
      <c r="P64" s="99">
        <v>25.033030425578822</v>
      </c>
      <c r="Q64" s="99">
        <v>21.232076681943227</v>
      </c>
      <c r="R64" s="99">
        <v>20.785736459852803</v>
      </c>
      <c r="S64" s="99">
        <v>20.490415105135131</v>
      </c>
      <c r="T64" s="99">
        <v>20.193032910673914</v>
      </c>
      <c r="U64" s="99">
        <v>17.425998659961579</v>
      </c>
      <c r="V64" s="99">
        <v>15.529905633268649</v>
      </c>
      <c r="W64" s="99">
        <v>13.913467126517382</v>
      </c>
      <c r="X64" s="99">
        <v>10.138707284970133</v>
      </c>
      <c r="Y64" s="99">
        <v>5.962575562677805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7.1857386083413104</v>
      </c>
      <c r="D68" s="123">
        <v>7.095487018705195</v>
      </c>
      <c r="E68" s="123">
        <v>6.8797234343717566</v>
      </c>
      <c r="F68" s="123">
        <v>6.5234856217182893</v>
      </c>
      <c r="G68" s="123">
        <v>6.6162017591614628</v>
      </c>
      <c r="H68" s="123">
        <v>6.5435179769328329</v>
      </c>
      <c r="I68" s="123">
        <v>6.7806131993046979</v>
      </c>
      <c r="J68" s="123">
        <v>7.1979970651583169</v>
      </c>
      <c r="K68" s="123">
        <v>5.8028521540469722</v>
      </c>
      <c r="L68" s="123">
        <v>8.1329331270335619</v>
      </c>
      <c r="M68" s="123">
        <v>5.1503253932623005</v>
      </c>
      <c r="N68" s="123">
        <v>5.270810956471542</v>
      </c>
      <c r="O68" s="123">
        <v>6.0117115656580618</v>
      </c>
      <c r="P68" s="123">
        <v>5.3279279248624105</v>
      </c>
      <c r="Q68" s="123">
        <v>5.083723024998771</v>
      </c>
      <c r="R68" s="123">
        <v>5.1728738706635822</v>
      </c>
      <c r="S68" s="123">
        <v>4.7205323465473992</v>
      </c>
      <c r="T68" s="123">
        <v>4.8181264492782008</v>
      </c>
      <c r="U68" s="123">
        <v>4.208939703055135</v>
      </c>
      <c r="V68" s="123">
        <v>4.5756025317409401</v>
      </c>
      <c r="W68" s="123">
        <v>5.1227715868556647</v>
      </c>
      <c r="X68" s="123">
        <v>4.5876906327050975</v>
      </c>
      <c r="Y68" s="123">
        <v>3.8378083686078384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7.6730830738420917</v>
      </c>
      <c r="D69" s="99">
        <v>7.5187265952595395</v>
      </c>
      <c r="E69" s="99">
        <v>7.295406958041057</v>
      </c>
      <c r="F69" s="99">
        <v>6.9234268383086475</v>
      </c>
      <c r="G69" s="99">
        <v>7.0763647511732399</v>
      </c>
      <c r="H69" s="99">
        <v>7.0626474316348684</v>
      </c>
      <c r="I69" s="99">
        <v>7.2344337677620993</v>
      </c>
      <c r="J69" s="99">
        <v>7.5821341385212762</v>
      </c>
      <c r="K69" s="99">
        <v>6.2187675894001098</v>
      </c>
      <c r="L69" s="99">
        <v>8.1329331270335619</v>
      </c>
      <c r="M69" s="99">
        <v>6.7150542963722595</v>
      </c>
      <c r="N69" s="99">
        <v>6.5238716744251537</v>
      </c>
      <c r="O69" s="99">
        <v>6.1326625435066218</v>
      </c>
      <c r="P69" s="99">
        <v>5.4617866099168051</v>
      </c>
      <c r="Q69" s="99">
        <v>5.2577642612730315</v>
      </c>
      <c r="R69" s="99">
        <v>5.444961914603188</v>
      </c>
      <c r="S69" s="99">
        <v>4.9583785523343415</v>
      </c>
      <c r="T69" s="99">
        <v>5.0980500566851461</v>
      </c>
      <c r="U69" s="99">
        <v>4.6422129077813992</v>
      </c>
      <c r="V69" s="99">
        <v>4.8574204382483206</v>
      </c>
      <c r="W69" s="99">
        <v>5.1273495775499054</v>
      </c>
      <c r="X69" s="99">
        <v>4.5876906327050975</v>
      </c>
      <c r="Y69" s="99">
        <v>3.8378083686078384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2.2567893238886545</v>
      </c>
      <c r="D77" s="123">
        <v>2.398027645723642</v>
      </c>
      <c r="E77" s="123">
        <v>2.487993097859396</v>
      </c>
      <c r="F77" s="123">
        <v>2.6595810296175859</v>
      </c>
      <c r="G77" s="123">
        <v>2.5375950198023891</v>
      </c>
      <c r="H77" s="123">
        <v>2.5575797872972594</v>
      </c>
      <c r="I77" s="123">
        <v>2.5289684370137979</v>
      </c>
      <c r="J77" s="123">
        <v>2.6798511501444193</v>
      </c>
      <c r="K77" s="123">
        <v>2.2333918022267065</v>
      </c>
      <c r="L77" s="123">
        <v>2.9612385450819994</v>
      </c>
      <c r="M77" s="123">
        <v>2.3735663616998481</v>
      </c>
      <c r="N77" s="123">
        <v>2.0238608661611983</v>
      </c>
      <c r="O77" s="123">
        <v>2.2276692875795701</v>
      </c>
      <c r="P77" s="123">
        <v>2.1707448519150661</v>
      </c>
      <c r="Q77" s="123">
        <v>1.9982668560144614</v>
      </c>
      <c r="R77" s="123">
        <v>2.0277805897358441</v>
      </c>
      <c r="S77" s="123">
        <v>1.8945521487006722</v>
      </c>
      <c r="T77" s="123">
        <v>1.8772872143721113</v>
      </c>
      <c r="U77" s="123">
        <v>1.6978421855786587</v>
      </c>
      <c r="V77" s="123">
        <v>1.6144882083416943</v>
      </c>
      <c r="W77" s="123">
        <v>1.7593706592846472</v>
      </c>
      <c r="X77" s="123">
        <v>1.6025065480016778</v>
      </c>
      <c r="Y77" s="123">
        <v>1.4923236055764921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2.394299784484021</v>
      </c>
      <c r="D78" s="99">
        <v>2.5551564733164214</v>
      </c>
      <c r="E78" s="99">
        <v>2.6582427435364191</v>
      </c>
      <c r="F78" s="99">
        <v>2.852428116666498</v>
      </c>
      <c r="G78" s="99">
        <v>2.7411078947312308</v>
      </c>
      <c r="H78" s="99">
        <v>2.7896405553237513</v>
      </c>
      <c r="I78" s="99">
        <v>2.7178471107630107</v>
      </c>
      <c r="J78" s="99">
        <v>2.8121475993287643</v>
      </c>
      <c r="K78" s="99">
        <v>2.3556485769535636</v>
      </c>
      <c r="L78" s="99">
        <v>3.0616557251821828</v>
      </c>
      <c r="M78" s="99">
        <v>2.5072276827038356</v>
      </c>
      <c r="N78" s="99">
        <v>2.4427833085588708</v>
      </c>
      <c r="O78" s="99">
        <v>2.3622612352412329</v>
      </c>
      <c r="P78" s="99">
        <v>2.317204745538251</v>
      </c>
      <c r="Q78" s="99">
        <v>2.1013145666813009</v>
      </c>
      <c r="R78" s="99">
        <v>2.1187068692510262</v>
      </c>
      <c r="S78" s="99">
        <v>1.9774874000801819</v>
      </c>
      <c r="T78" s="99">
        <v>1.9671990738839866</v>
      </c>
      <c r="U78" s="99">
        <v>1.7376636440890325</v>
      </c>
      <c r="V78" s="99">
        <v>1.8722126110105313</v>
      </c>
      <c r="W78" s="99">
        <v>1.8838385644348039</v>
      </c>
      <c r="X78" s="99">
        <v>1.8474757018363293</v>
      </c>
      <c r="Y78" s="99">
        <v>1.8836035753313041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0.33648731747001631</v>
      </c>
      <c r="D81" s="118">
        <f t="shared" si="28"/>
        <v>0.25120328048275942</v>
      </c>
      <c r="E81" s="118">
        <f t="shared" si="28"/>
        <v>0.33471174246146196</v>
      </c>
      <c r="F81" s="118">
        <f t="shared" si="28"/>
        <v>0.85150002512320033</v>
      </c>
      <c r="G81" s="118">
        <f t="shared" si="28"/>
        <v>1.1792022377494504</v>
      </c>
      <c r="H81" s="118">
        <f t="shared" si="28"/>
        <v>1.3181262474301199</v>
      </c>
      <c r="I81" s="118">
        <f t="shared" si="28"/>
        <v>0.46986511507548639</v>
      </c>
      <c r="J81" s="118">
        <f t="shared" si="28"/>
        <v>3.4327940441135033E-2</v>
      </c>
      <c r="K81" s="118">
        <f t="shared" si="28"/>
        <v>0.10187690345626416</v>
      </c>
      <c r="L81" s="118">
        <f t="shared" si="28"/>
        <v>0.30289176168062809</v>
      </c>
      <c r="M81" s="118">
        <f t="shared" si="28"/>
        <v>7.8280271492297604E-2</v>
      </c>
      <c r="N81" s="118">
        <f t="shared" si="28"/>
        <v>0.49051322101261313</v>
      </c>
      <c r="O81" s="118">
        <f t="shared" si="28"/>
        <v>0.8619220750077915</v>
      </c>
      <c r="P81" s="118">
        <f t="shared" si="28"/>
        <v>0.73191578489708298</v>
      </c>
      <c r="Q81" s="118">
        <f t="shared" si="28"/>
        <v>0.36283360021779582</v>
      </c>
      <c r="R81" s="118">
        <f t="shared" ref="R81:V81" si="29">R82+R85+R87+R100</f>
        <v>6.9766718601196265E-2</v>
      </c>
      <c r="S81" s="118">
        <f t="shared" si="29"/>
        <v>0.36880801338890229</v>
      </c>
      <c r="T81" s="118">
        <f t="shared" si="29"/>
        <v>0.25079338274474328</v>
      </c>
      <c r="U81" s="118">
        <f t="shared" si="29"/>
        <v>0.27820222545212808</v>
      </c>
      <c r="V81" s="118">
        <f t="shared" si="29"/>
        <v>0.13065826105708608</v>
      </c>
      <c r="W81" s="118">
        <f t="shared" ref="W81:Y81" si="30">W82+W85+W87+W100</f>
        <v>0.47945253897007389</v>
      </c>
      <c r="X81" s="118">
        <f t="shared" si="30"/>
        <v>0.76660965920731106</v>
      </c>
      <c r="Y81" s="118">
        <f t="shared" si="30"/>
        <v>1.4515631036205163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0.18814479346938026</v>
      </c>
      <c r="D87" s="123">
        <v>0.10124288275635694</v>
      </c>
      <c r="E87" s="123">
        <v>0.12957243432793292</v>
      </c>
      <c r="F87" s="123">
        <v>0.1601471523017646</v>
      </c>
      <c r="G87" s="123">
        <v>0.18044035716276838</v>
      </c>
      <c r="H87" s="123">
        <v>0.24730891883839445</v>
      </c>
      <c r="I87" s="123">
        <v>5.5477121362241665E-2</v>
      </c>
      <c r="J87" s="123">
        <v>1.7533523983038111E-2</v>
      </c>
      <c r="K87" s="123">
        <v>6.1329995111873176E-2</v>
      </c>
      <c r="L87" s="123">
        <v>0.15001080985563328</v>
      </c>
      <c r="M87" s="123">
        <v>2.0148938207600439E-3</v>
      </c>
      <c r="N87" s="123">
        <v>0.10286469439427881</v>
      </c>
      <c r="O87" s="123">
        <v>0.10909496236211673</v>
      </c>
      <c r="P87" s="123">
        <v>0.12501019383413403</v>
      </c>
      <c r="Q87" s="123">
        <v>3.016412629280555E-2</v>
      </c>
      <c r="R87" s="123">
        <v>4.7953120014755504E-2</v>
      </c>
      <c r="S87" s="123">
        <v>6.5982559426954288E-2</v>
      </c>
      <c r="T87" s="123">
        <v>5.6078593017241718E-2</v>
      </c>
      <c r="U87" s="123">
        <v>5.7727893978078183E-2</v>
      </c>
      <c r="V87" s="123">
        <v>9.750630307196384E-2</v>
      </c>
      <c r="W87" s="123">
        <v>0.11586857634485566</v>
      </c>
      <c r="X87" s="123">
        <v>9.5572473362653912E-2</v>
      </c>
      <c r="Y87" s="123">
        <v>0.13367055319872667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8.1435203525266093</v>
      </c>
      <c r="D92" s="102">
        <v>7.8301383269185179</v>
      </c>
      <c r="E92" s="102">
        <v>8.0649758189161993</v>
      </c>
      <c r="F92" s="102">
        <v>7.8017632979440732</v>
      </c>
      <c r="G92" s="102">
        <v>8.334852137063665</v>
      </c>
      <c r="H92" s="102">
        <v>8.7447322200497464</v>
      </c>
      <c r="I92" s="102">
        <v>8.1124044629840153</v>
      </c>
      <c r="J92" s="102">
        <v>8.6966278955869019</v>
      </c>
      <c r="K92" s="102">
        <v>8.3147814649543808</v>
      </c>
      <c r="L92" s="102">
        <v>6.4940163492341902</v>
      </c>
      <c r="M92" s="102">
        <v>7.8016688739828899</v>
      </c>
      <c r="N92" s="102">
        <v>7.6017794384046811</v>
      </c>
      <c r="O92" s="102">
        <v>7.0469021340283229</v>
      </c>
      <c r="P92" s="102">
        <v>7.1894160411417927</v>
      </c>
      <c r="Q92" s="102">
        <v>5.5322167779708948</v>
      </c>
      <c r="R92" s="102">
        <v>5.6112100144802302</v>
      </c>
      <c r="S92" s="102">
        <v>5.8528529683206241</v>
      </c>
      <c r="T92" s="102">
        <v>5.2421114193249556</v>
      </c>
      <c r="U92" s="102">
        <v>4.8579053637802403</v>
      </c>
      <c r="V92" s="102">
        <v>5.1469836583836015</v>
      </c>
      <c r="W92" s="102">
        <v>4.7466615650364172</v>
      </c>
      <c r="X92" s="102">
        <v>4.1785947484123813</v>
      </c>
      <c r="Y92" s="102">
        <v>5.1341140069876072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0.14834252400063605</v>
      </c>
      <c r="D100" s="123">
        <v>0.14996039772640249</v>
      </c>
      <c r="E100" s="123">
        <v>0.20513930813352904</v>
      </c>
      <c r="F100" s="123">
        <v>0.69135287282143576</v>
      </c>
      <c r="G100" s="123">
        <v>0.99876188058668203</v>
      </c>
      <c r="H100" s="123">
        <v>1.0708173285917255</v>
      </c>
      <c r="I100" s="123">
        <v>0.41438799371324475</v>
      </c>
      <c r="J100" s="123">
        <v>1.6794416458096918E-2</v>
      </c>
      <c r="K100" s="123">
        <v>4.0546908344390981E-2</v>
      </c>
      <c r="L100" s="123">
        <v>0.15288095182499481</v>
      </c>
      <c r="M100" s="123">
        <v>7.6265377671537557E-2</v>
      </c>
      <c r="N100" s="123">
        <v>0.38764852661833432</v>
      </c>
      <c r="O100" s="123">
        <v>0.75282711264567481</v>
      </c>
      <c r="P100" s="123">
        <v>0.60690559106294895</v>
      </c>
      <c r="Q100" s="123">
        <v>0.33266947392499024</v>
      </c>
      <c r="R100" s="123">
        <v>2.1813598586440757E-2</v>
      </c>
      <c r="S100" s="123">
        <v>0.30282545396194799</v>
      </c>
      <c r="T100" s="123">
        <v>0.19471478972750153</v>
      </c>
      <c r="U100" s="123">
        <v>0.22047433147404991</v>
      </c>
      <c r="V100" s="123">
        <v>3.3151957985122243E-2</v>
      </c>
      <c r="W100" s="123">
        <v>0.36358396262521825</v>
      </c>
      <c r="X100" s="123">
        <v>0.6710371858446571</v>
      </c>
      <c r="Y100" s="123">
        <v>1.3178925504217898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2.7551277247631947</v>
      </c>
      <c r="D102" s="99">
        <v>2.8605700700528023</v>
      </c>
      <c r="E102" s="99">
        <v>2.9224123896669587</v>
      </c>
      <c r="F102" s="99">
        <v>3.0665359661904348</v>
      </c>
      <c r="G102" s="99">
        <v>3.1710044513613851</v>
      </c>
      <c r="H102" s="99">
        <v>3.2706523452715888</v>
      </c>
      <c r="I102" s="99">
        <v>2.9656696296104643</v>
      </c>
      <c r="J102" s="99">
        <v>3.0160455487506459</v>
      </c>
      <c r="K102" s="99">
        <v>2.7632609622509019</v>
      </c>
      <c r="L102" s="99">
        <v>2.7355498313219071</v>
      </c>
      <c r="M102" s="99">
        <v>2.799047794731691</v>
      </c>
      <c r="N102" s="99">
        <v>2.7922807932976896</v>
      </c>
      <c r="O102" s="99">
        <v>2.6853544946472772</v>
      </c>
      <c r="P102" s="99">
        <v>2.8780101976195631</v>
      </c>
      <c r="Q102" s="99">
        <v>2.2678118461920169</v>
      </c>
      <c r="R102" s="99">
        <v>2.3174078287752984</v>
      </c>
      <c r="S102" s="99">
        <v>2.5949375551446554</v>
      </c>
      <c r="T102" s="99">
        <v>2.1638191624175933</v>
      </c>
      <c r="U102" s="99">
        <v>1.9961292739125076</v>
      </c>
      <c r="V102" s="99">
        <v>2.0459145835965513</v>
      </c>
      <c r="W102" s="99">
        <v>1.9665719208760868</v>
      </c>
      <c r="X102" s="99">
        <v>1.8599641512827654</v>
      </c>
      <c r="Y102" s="99">
        <v>2.4883370510921567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1.7528120103963956</v>
      </c>
      <c r="D124" s="118">
        <f t="shared" si="42"/>
        <v>1.6225051037670268</v>
      </c>
      <c r="E124" s="118">
        <f t="shared" si="42"/>
        <v>1.8501299034807155</v>
      </c>
      <c r="F124" s="118">
        <f t="shared" si="42"/>
        <v>2.149845304126627</v>
      </c>
      <c r="G124" s="118">
        <f t="shared" si="42"/>
        <v>2.1054043754121072</v>
      </c>
      <c r="H124" s="118">
        <f t="shared" si="42"/>
        <v>1.8492674237281916</v>
      </c>
      <c r="I124" s="118">
        <f t="shared" si="42"/>
        <v>0.98855654320348796</v>
      </c>
      <c r="J124" s="118">
        <f t="shared" si="42"/>
        <v>0.79722300323080819</v>
      </c>
      <c r="K124" s="118">
        <f t="shared" si="42"/>
        <v>1.4597600289258175</v>
      </c>
      <c r="L124" s="118">
        <f t="shared" si="42"/>
        <v>2.4285374793816858</v>
      </c>
      <c r="M124" s="118">
        <f t="shared" si="42"/>
        <v>1.6385278299424304</v>
      </c>
      <c r="N124" s="118">
        <f t="shared" si="42"/>
        <v>1.7432006974890839</v>
      </c>
      <c r="O124" s="118">
        <f t="shared" si="42"/>
        <v>1.5148685965054285</v>
      </c>
      <c r="P124" s="118">
        <f t="shared" si="42"/>
        <v>1.3510956566009076</v>
      </c>
      <c r="Q124" s="118">
        <f t="shared" si="42"/>
        <v>0.77696138072835064</v>
      </c>
      <c r="R124" s="118">
        <f t="shared" ref="R124:V124" si="43">R125+R128+R130+R139</f>
        <v>0.9735125477653902</v>
      </c>
      <c r="S124" s="118">
        <f t="shared" si="43"/>
        <v>1.0580189061416481</v>
      </c>
      <c r="T124" s="118">
        <f t="shared" si="43"/>
        <v>1.4350527161405688</v>
      </c>
      <c r="U124" s="118">
        <f t="shared" si="43"/>
        <v>0.81803831599072951</v>
      </c>
      <c r="V124" s="118">
        <f t="shared" si="43"/>
        <v>1.409384786622504</v>
      </c>
      <c r="W124" s="118">
        <f t="shared" ref="W124:Y124" si="44">W125+W128+W130+W139</f>
        <v>1.1530364107176272</v>
      </c>
      <c r="X124" s="118">
        <f t="shared" si="44"/>
        <v>1.2712119033707812</v>
      </c>
      <c r="Y124" s="118">
        <f t="shared" si="44"/>
        <v>2.0540052258670114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1.7528120103963956</v>
      </c>
      <c r="D139" s="123">
        <v>1.6225051037670268</v>
      </c>
      <c r="E139" s="123">
        <v>1.8501299034807155</v>
      </c>
      <c r="F139" s="123">
        <v>2.149845304126627</v>
      </c>
      <c r="G139" s="123">
        <v>2.1054043754121072</v>
      </c>
      <c r="H139" s="123">
        <v>1.8492674237281916</v>
      </c>
      <c r="I139" s="123">
        <v>0.98855654320348796</v>
      </c>
      <c r="J139" s="123">
        <v>0.79722300323080819</v>
      </c>
      <c r="K139" s="123">
        <v>1.4597600289258175</v>
      </c>
      <c r="L139" s="123">
        <v>2.4285374793816858</v>
      </c>
      <c r="M139" s="123">
        <v>1.6385278299424304</v>
      </c>
      <c r="N139" s="123">
        <v>1.7432006974890839</v>
      </c>
      <c r="O139" s="123">
        <v>1.5148685965054285</v>
      </c>
      <c r="P139" s="123">
        <v>1.3510956566009076</v>
      </c>
      <c r="Q139" s="123">
        <v>0.77696138072835064</v>
      </c>
      <c r="R139" s="123">
        <v>0.9735125477653902</v>
      </c>
      <c r="S139" s="123">
        <v>1.0580189061416481</v>
      </c>
      <c r="T139" s="123">
        <v>1.4350527161405688</v>
      </c>
      <c r="U139" s="123">
        <v>0.81803831599072951</v>
      </c>
      <c r="V139" s="123">
        <v>1.409384786622504</v>
      </c>
      <c r="W139" s="123">
        <v>1.1530364107176272</v>
      </c>
      <c r="X139" s="123">
        <v>1.2712119033707812</v>
      </c>
      <c r="Y139" s="123">
        <v>2.0540052258670114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2.7551277247631951</v>
      </c>
      <c r="D140" s="99">
        <v>2.8605700700528023</v>
      </c>
      <c r="E140" s="99">
        <v>2.9224123896669587</v>
      </c>
      <c r="F140" s="99">
        <v>3.0665359661904348</v>
      </c>
      <c r="G140" s="99">
        <v>3.1710044513613846</v>
      </c>
      <c r="H140" s="99">
        <v>3.2706523452715883</v>
      </c>
      <c r="I140" s="99">
        <v>2.9656696296104643</v>
      </c>
      <c r="J140" s="99">
        <v>3.0160455487506459</v>
      </c>
      <c r="K140" s="99">
        <v>2.7632609622509019</v>
      </c>
      <c r="L140" s="99">
        <v>2.735549831321908</v>
      </c>
      <c r="M140" s="99">
        <v>2.7990477947316914</v>
      </c>
      <c r="N140" s="99">
        <v>2.7922807932976901</v>
      </c>
      <c r="O140" s="99">
        <v>2.6853544946472772</v>
      </c>
      <c r="P140" s="99">
        <v>2.8780101976195636</v>
      </c>
      <c r="Q140" s="99">
        <v>2.2678118461920178</v>
      </c>
      <c r="R140" s="99">
        <v>2.3174078287752988</v>
      </c>
      <c r="S140" s="99">
        <v>2.5949375551446558</v>
      </c>
      <c r="T140" s="99">
        <v>2.1638191624175938</v>
      </c>
      <c r="U140" s="99">
        <v>1.9961292739125074</v>
      </c>
      <c r="V140" s="99">
        <v>2.0459145835965518</v>
      </c>
      <c r="W140" s="99">
        <v>1.9665719208760861</v>
      </c>
      <c r="X140" s="99">
        <v>1.8599641512827654</v>
      </c>
      <c r="Y140" s="99">
        <v>2.4883370510921563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1.0196594446611313</v>
      </c>
      <c r="S143" s="118">
        <f t="shared" si="50"/>
        <v>1.2739691138856235</v>
      </c>
      <c r="T143" s="118">
        <f t="shared" si="50"/>
        <v>1.9262992645170445</v>
      </c>
      <c r="U143" s="118">
        <f t="shared" si="50"/>
        <v>0.96831509858895704</v>
      </c>
      <c r="V143" s="118">
        <f t="shared" si="50"/>
        <v>1.5237852388861493</v>
      </c>
      <c r="W143" s="118">
        <f t="shared" ref="W143:Y143" si="51">W144+W146+W148+W157</f>
        <v>1.3179172407141542</v>
      </c>
      <c r="X143" s="118">
        <f t="shared" si="51"/>
        <v>1.5587155625767974</v>
      </c>
      <c r="Y143" s="118">
        <f t="shared" si="51"/>
        <v>2.5058303738480774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0.21677233216002309</v>
      </c>
      <c r="T148" s="123">
        <v>0.46253924288161363</v>
      </c>
      <c r="U148" s="123">
        <v>0.12783961483632206</v>
      </c>
      <c r="V148" s="123">
        <v>0.11437741463074672</v>
      </c>
      <c r="W148" s="123">
        <v>0.2063765897841921</v>
      </c>
      <c r="X148" s="123">
        <v>0.24579969108308125</v>
      </c>
      <c r="Y148" s="123">
        <v>0.5704571118875118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5.8528529683206232</v>
      </c>
      <c r="T149" s="99">
        <v>5.2421114193249538</v>
      </c>
      <c r="U149" s="99">
        <v>4.8579053637802385</v>
      </c>
      <c r="V149" s="99">
        <v>5.1469836583836015</v>
      </c>
      <c r="W149" s="99">
        <v>4.7466615650364181</v>
      </c>
      <c r="X149" s="99">
        <v>4.1785947484123813</v>
      </c>
      <c r="Y149" s="99">
        <v>5.1341140069876063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1.0196594446611313</v>
      </c>
      <c r="S157" s="123">
        <v>1.0571967817256005</v>
      </c>
      <c r="T157" s="123">
        <v>1.463760021635431</v>
      </c>
      <c r="U157" s="123">
        <v>0.84047548375263492</v>
      </c>
      <c r="V157" s="123">
        <v>1.4094078242554025</v>
      </c>
      <c r="W157" s="123">
        <v>1.1115406509299621</v>
      </c>
      <c r="X157" s="123">
        <v>1.3129158714937161</v>
      </c>
      <c r="Y157" s="123">
        <v>1.9353732619605655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2.3174078287752984</v>
      </c>
      <c r="S158" s="99">
        <v>2.5949375551446558</v>
      </c>
      <c r="T158" s="99">
        <v>2.1638191624175938</v>
      </c>
      <c r="U158" s="99">
        <v>1.9961292739125081</v>
      </c>
      <c r="V158" s="99">
        <v>2.0459145835965522</v>
      </c>
      <c r="W158" s="99">
        <v>1.9665719208760868</v>
      </c>
      <c r="X158" s="99">
        <v>1.8599641512827647</v>
      </c>
      <c r="Y158" s="99">
        <v>2.4883370510921559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1.8367518165087962</v>
      </c>
      <c r="D161" s="118">
        <f t="shared" si="54"/>
        <v>1.4302850350264009</v>
      </c>
      <c r="E161" s="118">
        <f t="shared" si="54"/>
        <v>1.8265077435418497</v>
      </c>
      <c r="F161" s="118">
        <f t="shared" si="54"/>
        <v>2.044357310793623</v>
      </c>
      <c r="G161" s="118">
        <f t="shared" si="54"/>
        <v>2.5770503085222383</v>
      </c>
      <c r="H161" s="118">
        <f t="shared" si="54"/>
        <v>2.148094750915452</v>
      </c>
      <c r="I161" s="118">
        <f t="shared" si="54"/>
        <v>1.0194489351785967</v>
      </c>
      <c r="J161" s="118">
        <f t="shared" si="54"/>
        <v>0.79369619703964389</v>
      </c>
      <c r="K161" s="118">
        <f t="shared" si="54"/>
        <v>1.3816304811254509</v>
      </c>
      <c r="L161" s="118">
        <f t="shared" si="54"/>
        <v>2.7957214011213414</v>
      </c>
      <c r="M161" s="118">
        <f t="shared" si="54"/>
        <v>1.7320878460942908</v>
      </c>
      <c r="N161" s="118">
        <f t="shared" si="54"/>
        <v>2.0250017137751786</v>
      </c>
      <c r="O161" s="118">
        <f t="shared" si="54"/>
        <v>1.7548271595924474</v>
      </c>
      <c r="P161" s="118">
        <f t="shared" si="54"/>
        <v>1.5737365314198515</v>
      </c>
      <c r="Q161" s="118">
        <f t="shared" si="54"/>
        <v>0.75593728206400579</v>
      </c>
      <c r="R161" s="118">
        <f t="shared" ref="R161:V161" si="55">R162+R164+R166+R175</f>
        <v>0.97181618626060906</v>
      </c>
      <c r="S161" s="118">
        <f t="shared" si="55"/>
        <v>1.1945847491119186</v>
      </c>
      <c r="T161" s="118">
        <f t="shared" si="55"/>
        <v>1.8887769162150576</v>
      </c>
      <c r="U161" s="118">
        <f t="shared" si="55"/>
        <v>1.0349006716777529</v>
      </c>
      <c r="V161" s="118">
        <f t="shared" si="55"/>
        <v>1.5637457846749276</v>
      </c>
      <c r="W161" s="118">
        <f t="shared" ref="W161:Y161" si="56">W162+W164+W166+W175</f>
        <v>1.316496007583789</v>
      </c>
      <c r="X161" s="118">
        <f t="shared" si="56"/>
        <v>1.4721202535447533</v>
      </c>
      <c r="Y161" s="118">
        <f t="shared" si="56"/>
        <v>2.3762837472550524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0.4630473409479815</v>
      </c>
      <c r="H166" s="123">
        <v>0.26499188545605301</v>
      </c>
      <c r="I166" s="123">
        <v>0</v>
      </c>
      <c r="J166" s="123">
        <v>0</v>
      </c>
      <c r="K166" s="123">
        <v>0</v>
      </c>
      <c r="L166" s="123">
        <v>0.38200096171965825</v>
      </c>
      <c r="M166" s="123">
        <v>8.212283025245147E-2</v>
      </c>
      <c r="N166" s="123">
        <v>0.28271080556050471</v>
      </c>
      <c r="O166" s="123">
        <v>0.24725972400099377</v>
      </c>
      <c r="P166" s="123">
        <v>0.22466925128568108</v>
      </c>
      <c r="Q166" s="123">
        <v>0</v>
      </c>
      <c r="R166" s="123">
        <v>0</v>
      </c>
      <c r="S166" s="123">
        <v>0.13301938564365054</v>
      </c>
      <c r="T166" s="123">
        <v>0.46449088525664167</v>
      </c>
      <c r="U166" s="123">
        <v>0.20671937718213781</v>
      </c>
      <c r="V166" s="123">
        <v>0.14297176828843339</v>
      </c>
      <c r="W166" s="123">
        <v>0.1636779850012558</v>
      </c>
      <c r="X166" s="123">
        <v>0.23214415268957675</v>
      </c>
      <c r="Y166" s="123">
        <v>0.33666321357295775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8.3348521370636668</v>
      </c>
      <c r="H167" s="99">
        <v>8.7447322200497499</v>
      </c>
      <c r="I167" s="99">
        <v>0</v>
      </c>
      <c r="J167" s="99">
        <v>0</v>
      </c>
      <c r="K167" s="99">
        <v>0</v>
      </c>
      <c r="L167" s="99">
        <v>6.4940163492341902</v>
      </c>
      <c r="M167" s="99">
        <v>7.8016688739828899</v>
      </c>
      <c r="N167" s="99">
        <v>7.6017794384046811</v>
      </c>
      <c r="O167" s="99">
        <v>7.0469021340283229</v>
      </c>
      <c r="P167" s="99">
        <v>7.1894160411417944</v>
      </c>
      <c r="Q167" s="99">
        <v>0</v>
      </c>
      <c r="R167" s="99">
        <v>0</v>
      </c>
      <c r="S167" s="99">
        <v>5.8528529683206232</v>
      </c>
      <c r="T167" s="99">
        <v>5.2421114193249565</v>
      </c>
      <c r="U167" s="99">
        <v>4.8579053637802385</v>
      </c>
      <c r="V167" s="99">
        <v>5.1469836583836015</v>
      </c>
      <c r="W167" s="99">
        <v>4.7466615650364181</v>
      </c>
      <c r="X167" s="99">
        <v>4.1785947484123813</v>
      </c>
      <c r="Y167" s="99">
        <v>5.1341140069876063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1.8367518165087962</v>
      </c>
      <c r="D175" s="123">
        <v>1.4302850350264009</v>
      </c>
      <c r="E175" s="123">
        <v>1.8265077435418497</v>
      </c>
      <c r="F175" s="123">
        <v>2.044357310793623</v>
      </c>
      <c r="G175" s="123">
        <v>2.1140029675742569</v>
      </c>
      <c r="H175" s="123">
        <v>1.8831028654593989</v>
      </c>
      <c r="I175" s="123">
        <v>1.0194489351785967</v>
      </c>
      <c r="J175" s="123">
        <v>0.79369619703964389</v>
      </c>
      <c r="K175" s="123">
        <v>1.3816304811254509</v>
      </c>
      <c r="L175" s="123">
        <v>2.4137204394016831</v>
      </c>
      <c r="M175" s="123">
        <v>1.6499650158418393</v>
      </c>
      <c r="N175" s="123">
        <v>1.7422909082146738</v>
      </c>
      <c r="O175" s="123">
        <v>1.5075674355914537</v>
      </c>
      <c r="P175" s="123">
        <v>1.3490672801341703</v>
      </c>
      <c r="Q175" s="123">
        <v>0.75593728206400579</v>
      </c>
      <c r="R175" s="123">
        <v>0.97181618626060906</v>
      </c>
      <c r="S175" s="123">
        <v>1.061565363468268</v>
      </c>
      <c r="T175" s="123">
        <v>1.424286030958416</v>
      </c>
      <c r="U175" s="123">
        <v>0.82818129449561506</v>
      </c>
      <c r="V175" s="123">
        <v>1.4207740163864944</v>
      </c>
      <c r="W175" s="123">
        <v>1.1528180225825333</v>
      </c>
      <c r="X175" s="123">
        <v>1.2399761008551766</v>
      </c>
      <c r="Y175" s="123">
        <v>2.0396205336820947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2.7551277247631942</v>
      </c>
      <c r="D176" s="99">
        <v>2.8605700700528018</v>
      </c>
      <c r="E176" s="99">
        <v>2.9224123896669596</v>
      </c>
      <c r="F176" s="99">
        <v>3.0665359661904348</v>
      </c>
      <c r="G176" s="99">
        <v>3.1710044513613846</v>
      </c>
      <c r="H176" s="99">
        <v>3.2706523452715879</v>
      </c>
      <c r="I176" s="99">
        <v>2.9656696296104634</v>
      </c>
      <c r="J176" s="99">
        <v>3.0160455487506463</v>
      </c>
      <c r="K176" s="99">
        <v>2.7632609622509019</v>
      </c>
      <c r="L176" s="99">
        <v>2.735549831321908</v>
      </c>
      <c r="M176" s="99">
        <v>2.7990477947316919</v>
      </c>
      <c r="N176" s="99">
        <v>2.7922807932976892</v>
      </c>
      <c r="O176" s="99">
        <v>2.6853544946472767</v>
      </c>
      <c r="P176" s="99">
        <v>2.8780101976195636</v>
      </c>
      <c r="Q176" s="99">
        <v>2.2678118461920174</v>
      </c>
      <c r="R176" s="99">
        <v>2.3174078287752984</v>
      </c>
      <c r="S176" s="99">
        <v>2.5949375551446554</v>
      </c>
      <c r="T176" s="99">
        <v>2.1638191624175933</v>
      </c>
      <c r="U176" s="99">
        <v>1.9961292739125081</v>
      </c>
      <c r="V176" s="99">
        <v>2.0459145835965518</v>
      </c>
      <c r="W176" s="99">
        <v>1.9665719208760863</v>
      </c>
      <c r="X176" s="99">
        <v>1.8599641512827647</v>
      </c>
      <c r="Y176" s="99">
        <v>2.4883370510921559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16869</v>
      </c>
      <c r="C5" s="120">
        <v>16367</v>
      </c>
      <c r="D5" s="120">
        <v>15956</v>
      </c>
      <c r="E5" s="120">
        <v>15091</v>
      </c>
      <c r="F5" s="120">
        <v>14684</v>
      </c>
      <c r="G5" s="120">
        <v>14528</v>
      </c>
      <c r="H5" s="120">
        <v>14155</v>
      </c>
      <c r="I5" s="120">
        <v>13926</v>
      </c>
      <c r="J5" s="120">
        <v>14252</v>
      </c>
      <c r="K5" s="120">
        <v>14128</v>
      </c>
      <c r="L5" s="120">
        <v>13908</v>
      </c>
      <c r="M5" s="120">
        <v>13636</v>
      </c>
      <c r="N5" s="120">
        <v>12774</v>
      </c>
      <c r="O5" s="120">
        <v>11088</v>
      </c>
      <c r="P5" s="120">
        <v>10341</v>
      </c>
      <c r="Q5" s="120">
        <v>10194</v>
      </c>
      <c r="R5" s="120">
        <v>9328</v>
      </c>
      <c r="S5" s="120">
        <v>7701</v>
      </c>
      <c r="T5" s="120">
        <v>5542</v>
      </c>
      <c r="U5" s="120">
        <v>3659</v>
      </c>
      <c r="V5" s="120">
        <v>2002</v>
      </c>
      <c r="W5" s="120">
        <v>1280</v>
      </c>
      <c r="X5" s="120">
        <v>997</v>
      </c>
      <c r="Y5" s="120">
        <v>1004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16869</v>
      </c>
      <c r="C7" s="52">
        <v>16367</v>
      </c>
      <c r="D7" s="52">
        <v>15956</v>
      </c>
      <c r="E7" s="52">
        <v>15091</v>
      </c>
      <c r="F7" s="52">
        <v>14684</v>
      </c>
      <c r="G7" s="52">
        <v>14528</v>
      </c>
      <c r="H7" s="52">
        <v>14155</v>
      </c>
      <c r="I7" s="52">
        <v>13926</v>
      </c>
      <c r="J7" s="52">
        <v>14252</v>
      </c>
      <c r="K7" s="52">
        <v>14128</v>
      </c>
      <c r="L7" s="52">
        <v>13908</v>
      </c>
      <c r="M7" s="52">
        <v>13636</v>
      </c>
      <c r="N7" s="52">
        <v>12774</v>
      </c>
      <c r="O7" s="52">
        <v>11088</v>
      </c>
      <c r="P7" s="52">
        <v>10341</v>
      </c>
      <c r="Q7" s="52">
        <v>10194</v>
      </c>
      <c r="R7" s="52">
        <v>9328</v>
      </c>
      <c r="S7" s="52">
        <v>7701</v>
      </c>
      <c r="T7" s="52">
        <v>5542</v>
      </c>
      <c r="U7" s="52">
        <v>3659</v>
      </c>
      <c r="V7" s="52">
        <v>2002</v>
      </c>
      <c r="W7" s="52">
        <v>1280</v>
      </c>
      <c r="X7" s="52">
        <v>997</v>
      </c>
      <c r="Y7" s="52">
        <v>1004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</v>
      </c>
      <c r="C9" s="52">
        <v>2</v>
      </c>
      <c r="D9" s="52">
        <v>1</v>
      </c>
      <c r="E9" s="52">
        <v>1</v>
      </c>
      <c r="F9" s="52">
        <v>2</v>
      </c>
      <c r="G9" s="52">
        <v>3</v>
      </c>
      <c r="H9" s="52">
        <v>12</v>
      </c>
      <c r="I9" s="52">
        <v>24</v>
      </c>
      <c r="J9" s="52">
        <v>40</v>
      </c>
      <c r="K9" s="52">
        <v>52</v>
      </c>
      <c r="L9" s="52">
        <v>67</v>
      </c>
      <c r="M9" s="52">
        <v>80</v>
      </c>
      <c r="N9" s="52">
        <v>84</v>
      </c>
      <c r="O9" s="52">
        <v>84</v>
      </c>
      <c r="P9" s="52">
        <v>75</v>
      </c>
      <c r="Q9" s="52">
        <v>65</v>
      </c>
      <c r="R9" s="52">
        <v>55</v>
      </c>
      <c r="S9" s="52">
        <v>46</v>
      </c>
      <c r="T9" s="52">
        <v>33</v>
      </c>
      <c r="U9" s="52">
        <v>22</v>
      </c>
      <c r="V9" s="52">
        <v>15</v>
      </c>
      <c r="W9" s="52">
        <v>10</v>
      </c>
      <c r="X9" s="52">
        <v>6</v>
      </c>
      <c r="Y9" s="52">
        <v>3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10218</v>
      </c>
      <c r="C11" s="52">
        <v>10332</v>
      </c>
      <c r="D11" s="52">
        <v>10493</v>
      </c>
      <c r="E11" s="52">
        <v>10425</v>
      </c>
      <c r="F11" s="52">
        <v>10577</v>
      </c>
      <c r="G11" s="52">
        <v>10633</v>
      </c>
      <c r="H11" s="52">
        <v>10628</v>
      </c>
      <c r="I11" s="52">
        <v>10482</v>
      </c>
      <c r="J11" s="52">
        <v>10452</v>
      </c>
      <c r="K11" s="52">
        <v>10674</v>
      </c>
      <c r="L11" s="52">
        <v>10285</v>
      </c>
      <c r="M11" s="52">
        <v>9458</v>
      </c>
      <c r="N11" s="52">
        <v>7652</v>
      </c>
      <c r="O11" s="52">
        <v>6615</v>
      </c>
      <c r="P11" s="52">
        <v>6267</v>
      </c>
      <c r="Q11" s="52">
        <v>6121</v>
      </c>
      <c r="R11" s="52">
        <v>5595</v>
      </c>
      <c r="S11" s="52">
        <v>4494</v>
      </c>
      <c r="T11" s="52">
        <v>3239</v>
      </c>
      <c r="U11" s="52">
        <v>2141</v>
      </c>
      <c r="V11" s="52">
        <v>1227</v>
      </c>
      <c r="W11" s="52">
        <v>811</v>
      </c>
      <c r="X11" s="52">
        <v>635</v>
      </c>
      <c r="Y11" s="52">
        <v>612</v>
      </c>
      <c r="DA11" s="63" t="s">
        <v>1061</v>
      </c>
    </row>
    <row r="12" spans="1:105" ht="12" customHeight="1" x14ac:dyDescent="0.25">
      <c r="A12" s="97" t="s">
        <v>124</v>
      </c>
      <c r="B12" s="52">
        <v>705</v>
      </c>
      <c r="C12" s="52">
        <v>622</v>
      </c>
      <c r="D12" s="52">
        <v>524</v>
      </c>
      <c r="E12" s="52">
        <v>423</v>
      </c>
      <c r="F12" s="52">
        <v>331</v>
      </c>
      <c r="G12" s="52">
        <v>248</v>
      </c>
      <c r="H12" s="52">
        <v>157</v>
      </c>
      <c r="I12" s="52">
        <v>112</v>
      </c>
      <c r="J12" s="52">
        <v>102</v>
      </c>
      <c r="K12" s="52">
        <v>86</v>
      </c>
      <c r="L12" s="52">
        <v>107</v>
      </c>
      <c r="M12" s="52">
        <v>95</v>
      </c>
      <c r="N12" s="52">
        <v>130</v>
      </c>
      <c r="O12" s="52">
        <v>111</v>
      </c>
      <c r="P12" s="52">
        <v>104</v>
      </c>
      <c r="Q12" s="52">
        <v>97</v>
      </c>
      <c r="R12" s="52">
        <v>85</v>
      </c>
      <c r="S12" s="52">
        <v>73</v>
      </c>
      <c r="T12" s="52">
        <v>44</v>
      </c>
      <c r="U12" s="52">
        <v>31</v>
      </c>
      <c r="V12" s="52">
        <v>8</v>
      </c>
      <c r="W12" s="52">
        <v>8</v>
      </c>
      <c r="X12" s="52">
        <v>5</v>
      </c>
      <c r="Y12" s="52">
        <v>13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5946</v>
      </c>
      <c r="C14" s="52">
        <v>5413</v>
      </c>
      <c r="D14" s="52">
        <v>4939</v>
      </c>
      <c r="E14" s="52">
        <v>4243</v>
      </c>
      <c r="F14" s="52">
        <v>3776</v>
      </c>
      <c r="G14" s="52">
        <v>3647</v>
      </c>
      <c r="H14" s="52">
        <v>3370</v>
      </c>
      <c r="I14" s="52">
        <v>3332</v>
      </c>
      <c r="J14" s="52">
        <v>3698</v>
      </c>
      <c r="K14" s="52">
        <v>3368</v>
      </c>
      <c r="L14" s="52">
        <v>3516</v>
      </c>
      <c r="M14" s="52">
        <v>4083</v>
      </c>
      <c r="N14" s="52">
        <v>4992</v>
      </c>
      <c r="O14" s="52">
        <v>4362</v>
      </c>
      <c r="P14" s="52">
        <v>3970</v>
      </c>
      <c r="Q14" s="52">
        <v>3976</v>
      </c>
      <c r="R14" s="52">
        <v>3648</v>
      </c>
      <c r="S14" s="52">
        <v>3134</v>
      </c>
      <c r="T14" s="52">
        <v>2259</v>
      </c>
      <c r="U14" s="52">
        <v>1487</v>
      </c>
      <c r="V14" s="52">
        <v>767</v>
      </c>
      <c r="W14" s="52">
        <v>461</v>
      </c>
      <c r="X14" s="52">
        <v>357</v>
      </c>
      <c r="Y14" s="52">
        <v>379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60</v>
      </c>
      <c r="C17" s="52">
        <v>59</v>
      </c>
      <c r="D17" s="52">
        <v>55</v>
      </c>
      <c r="E17" s="52">
        <v>52</v>
      </c>
      <c r="F17" s="52">
        <v>48</v>
      </c>
      <c r="G17" s="52">
        <v>45</v>
      </c>
      <c r="H17" s="52">
        <v>42</v>
      </c>
      <c r="I17" s="52">
        <v>40</v>
      </c>
      <c r="J17" s="52">
        <v>40</v>
      </c>
      <c r="K17" s="52">
        <v>40</v>
      </c>
      <c r="L17" s="52">
        <v>40</v>
      </c>
      <c r="M17" s="52">
        <v>40</v>
      </c>
      <c r="N17" s="52">
        <v>38</v>
      </c>
      <c r="O17" s="52">
        <v>37</v>
      </c>
      <c r="P17" s="52">
        <v>37</v>
      </c>
      <c r="Q17" s="52">
        <v>36</v>
      </c>
      <c r="R17" s="52">
        <v>32</v>
      </c>
      <c r="S17" s="52">
        <v>31</v>
      </c>
      <c r="T17" s="52">
        <v>26</v>
      </c>
      <c r="U17" s="52">
        <v>21</v>
      </c>
      <c r="V17" s="52">
        <v>17</v>
      </c>
      <c r="W17" s="52">
        <v>13</v>
      </c>
      <c r="X17" s="52">
        <v>8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13551</v>
      </c>
      <c r="C18" s="52">
        <v>12786</v>
      </c>
      <c r="D18" s="52">
        <v>11926</v>
      </c>
      <c r="E18" s="52">
        <v>10926</v>
      </c>
      <c r="F18" s="52">
        <v>10379</v>
      </c>
      <c r="G18" s="52">
        <v>9917</v>
      </c>
      <c r="H18" s="52">
        <v>9052</v>
      </c>
      <c r="I18" s="52">
        <v>8220</v>
      </c>
      <c r="J18" s="52">
        <v>7638</v>
      </c>
      <c r="K18" s="52">
        <v>7378</v>
      </c>
      <c r="L18" s="52">
        <v>7805</v>
      </c>
      <c r="M18" s="52">
        <v>7590</v>
      </c>
      <c r="N18" s="52">
        <v>7134</v>
      </c>
      <c r="O18" s="52">
        <v>6252</v>
      </c>
      <c r="P18" s="52">
        <v>5886</v>
      </c>
      <c r="Q18" s="52">
        <v>5662</v>
      </c>
      <c r="R18" s="52">
        <v>5116</v>
      </c>
      <c r="S18" s="52">
        <v>3999</v>
      </c>
      <c r="T18" s="52">
        <v>2684</v>
      </c>
      <c r="U18" s="52">
        <v>1684</v>
      </c>
      <c r="V18" s="52">
        <v>881</v>
      </c>
      <c r="W18" s="52">
        <v>540</v>
      </c>
      <c r="X18" s="52">
        <v>423</v>
      </c>
      <c r="Y18" s="52">
        <v>595</v>
      </c>
      <c r="DA18" s="63" t="s">
        <v>1067</v>
      </c>
    </row>
    <row r="19" spans="1:105" ht="12" customHeight="1" x14ac:dyDescent="0.25">
      <c r="A19" s="109" t="s">
        <v>120</v>
      </c>
      <c r="B19" s="36">
        <v>3258</v>
      </c>
      <c r="C19" s="36">
        <v>3522</v>
      </c>
      <c r="D19" s="36">
        <v>3975</v>
      </c>
      <c r="E19" s="36">
        <v>4113</v>
      </c>
      <c r="F19" s="36">
        <v>4257</v>
      </c>
      <c r="G19" s="36">
        <v>4566</v>
      </c>
      <c r="H19" s="36">
        <v>5061</v>
      </c>
      <c r="I19" s="36">
        <v>5666</v>
      </c>
      <c r="J19" s="36">
        <v>6574</v>
      </c>
      <c r="K19" s="36">
        <v>6710</v>
      </c>
      <c r="L19" s="36">
        <v>6063</v>
      </c>
      <c r="M19" s="36">
        <v>6006</v>
      </c>
      <c r="N19" s="36">
        <v>5602</v>
      </c>
      <c r="O19" s="36">
        <v>4799</v>
      </c>
      <c r="P19" s="36">
        <v>4418</v>
      </c>
      <c r="Q19" s="36">
        <v>4496</v>
      </c>
      <c r="R19" s="36">
        <v>4180</v>
      </c>
      <c r="S19" s="36">
        <v>3671</v>
      </c>
      <c r="T19" s="36">
        <v>2832</v>
      </c>
      <c r="U19" s="36">
        <v>1954</v>
      </c>
      <c r="V19" s="36">
        <v>1104</v>
      </c>
      <c r="W19" s="36">
        <v>727</v>
      </c>
      <c r="X19" s="36">
        <v>566</v>
      </c>
      <c r="Y19" s="36">
        <v>409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1318</v>
      </c>
      <c r="D23" s="52">
        <v>1318</v>
      </c>
      <c r="E23" s="52">
        <v>1319</v>
      </c>
      <c r="F23" s="52">
        <v>1325</v>
      </c>
      <c r="G23" s="52">
        <v>1329</v>
      </c>
      <c r="H23" s="52">
        <v>1342</v>
      </c>
      <c r="I23" s="52">
        <v>1360</v>
      </c>
      <c r="J23" s="52">
        <v>1386</v>
      </c>
      <c r="K23" s="52">
        <v>1421</v>
      </c>
      <c r="L23" s="52">
        <v>1467</v>
      </c>
      <c r="M23" s="52">
        <v>1528</v>
      </c>
      <c r="N23" s="52">
        <v>1604</v>
      </c>
      <c r="O23" s="52">
        <v>1686</v>
      </c>
      <c r="P23" s="52">
        <v>747</v>
      </c>
      <c r="Q23" s="52">
        <v>417</v>
      </c>
      <c r="R23" s="52">
        <v>866</v>
      </c>
      <c r="S23" s="52">
        <v>1627</v>
      </c>
      <c r="T23" s="52">
        <v>2159</v>
      </c>
      <c r="U23" s="52">
        <v>1885</v>
      </c>
      <c r="V23" s="52">
        <v>1657</v>
      </c>
      <c r="W23" s="52">
        <v>722</v>
      </c>
      <c r="X23" s="52">
        <v>283</v>
      </c>
      <c r="Y23" s="52">
        <v>133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1</v>
      </c>
      <c r="E25" s="52">
        <v>0</v>
      </c>
      <c r="F25" s="52">
        <v>0</v>
      </c>
      <c r="G25" s="52">
        <v>1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2</v>
      </c>
      <c r="N25" s="52">
        <v>9</v>
      </c>
      <c r="O25" s="52">
        <v>9</v>
      </c>
      <c r="P25" s="52">
        <v>12</v>
      </c>
      <c r="Q25" s="52">
        <v>13</v>
      </c>
      <c r="R25" s="52">
        <v>14</v>
      </c>
      <c r="S25" s="52">
        <v>13</v>
      </c>
      <c r="T25" s="52">
        <v>13</v>
      </c>
      <c r="U25" s="52">
        <v>11</v>
      </c>
      <c r="V25" s="52">
        <v>7</v>
      </c>
      <c r="W25" s="52">
        <v>5</v>
      </c>
      <c r="X25" s="52">
        <v>4</v>
      </c>
      <c r="Y25" s="52">
        <v>3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798</v>
      </c>
      <c r="D27" s="52">
        <v>799</v>
      </c>
      <c r="E27" s="52">
        <v>800</v>
      </c>
      <c r="F27" s="52">
        <v>804</v>
      </c>
      <c r="G27" s="52">
        <v>811</v>
      </c>
      <c r="H27" s="52">
        <v>827</v>
      </c>
      <c r="I27" s="52">
        <v>920</v>
      </c>
      <c r="J27" s="52">
        <v>1348</v>
      </c>
      <c r="K27" s="52">
        <v>1364</v>
      </c>
      <c r="L27" s="52">
        <v>1403</v>
      </c>
      <c r="M27" s="52">
        <v>1896</v>
      </c>
      <c r="N27" s="52">
        <v>3349</v>
      </c>
      <c r="O27" s="52">
        <v>2228</v>
      </c>
      <c r="P27" s="52">
        <v>759</v>
      </c>
      <c r="Q27" s="52">
        <v>437</v>
      </c>
      <c r="R27" s="52">
        <v>1090</v>
      </c>
      <c r="S27" s="52">
        <v>2041</v>
      </c>
      <c r="T27" s="52">
        <v>2164</v>
      </c>
      <c r="U27" s="52">
        <v>1790</v>
      </c>
      <c r="V27" s="52">
        <v>1393</v>
      </c>
      <c r="W27" s="52">
        <v>695</v>
      </c>
      <c r="X27" s="52">
        <v>324</v>
      </c>
      <c r="Y27" s="52">
        <v>104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110</v>
      </c>
      <c r="D28" s="52">
        <v>110</v>
      </c>
      <c r="E28" s="52">
        <v>110</v>
      </c>
      <c r="F28" s="52">
        <v>112</v>
      </c>
      <c r="G28" s="52">
        <v>112</v>
      </c>
      <c r="H28" s="52">
        <v>115</v>
      </c>
      <c r="I28" s="52">
        <v>52</v>
      </c>
      <c r="J28" s="52">
        <v>13</v>
      </c>
      <c r="K28" s="52">
        <v>18</v>
      </c>
      <c r="L28" s="52">
        <v>17</v>
      </c>
      <c r="M28" s="52">
        <v>16</v>
      </c>
      <c r="N28" s="52">
        <v>18</v>
      </c>
      <c r="O28" s="52">
        <v>20</v>
      </c>
      <c r="P28" s="52">
        <v>12</v>
      </c>
      <c r="Q28" s="52">
        <v>10</v>
      </c>
      <c r="R28" s="52">
        <v>14</v>
      </c>
      <c r="S28" s="52">
        <v>14</v>
      </c>
      <c r="T28" s="52">
        <v>29</v>
      </c>
      <c r="U28" s="52">
        <v>14</v>
      </c>
      <c r="V28" s="52">
        <v>23</v>
      </c>
      <c r="W28" s="52">
        <v>0</v>
      </c>
      <c r="X28" s="52">
        <v>3</v>
      </c>
      <c r="Y28" s="52">
        <v>2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929</v>
      </c>
      <c r="D30" s="52">
        <v>930</v>
      </c>
      <c r="E30" s="52">
        <v>935</v>
      </c>
      <c r="F30" s="52">
        <v>950</v>
      </c>
      <c r="G30" s="52">
        <v>979</v>
      </c>
      <c r="H30" s="52">
        <v>1025</v>
      </c>
      <c r="I30" s="52">
        <v>547</v>
      </c>
      <c r="J30" s="52">
        <v>284</v>
      </c>
      <c r="K30" s="52">
        <v>442</v>
      </c>
      <c r="L30" s="52">
        <v>480</v>
      </c>
      <c r="M30" s="52">
        <v>502</v>
      </c>
      <c r="N30" s="52">
        <v>626</v>
      </c>
      <c r="O30" s="52">
        <v>679</v>
      </c>
      <c r="P30" s="52">
        <v>634</v>
      </c>
      <c r="Q30" s="52">
        <v>573</v>
      </c>
      <c r="R30" s="52">
        <v>612</v>
      </c>
      <c r="S30" s="52">
        <v>604</v>
      </c>
      <c r="T30" s="52">
        <v>875</v>
      </c>
      <c r="U30" s="52">
        <v>807</v>
      </c>
      <c r="V30" s="52">
        <v>721</v>
      </c>
      <c r="W30" s="52">
        <v>306</v>
      </c>
      <c r="X30" s="52">
        <v>104</v>
      </c>
      <c r="Y30" s="52">
        <v>186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9</v>
      </c>
      <c r="D33" s="52">
        <v>10</v>
      </c>
      <c r="E33" s="52">
        <v>9</v>
      </c>
      <c r="F33" s="52">
        <v>9</v>
      </c>
      <c r="G33" s="52">
        <v>11</v>
      </c>
      <c r="H33" s="52">
        <v>11</v>
      </c>
      <c r="I33" s="52">
        <v>6</v>
      </c>
      <c r="J33" s="52">
        <v>5</v>
      </c>
      <c r="K33" s="52">
        <v>7</v>
      </c>
      <c r="L33" s="52">
        <v>7</v>
      </c>
      <c r="M33" s="52">
        <v>6</v>
      </c>
      <c r="N33" s="52">
        <v>8</v>
      </c>
      <c r="O33" s="52">
        <v>8</v>
      </c>
      <c r="P33" s="52">
        <v>3</v>
      </c>
      <c r="Q33" s="52">
        <v>3</v>
      </c>
      <c r="R33" s="52">
        <v>7</v>
      </c>
      <c r="S33" s="52">
        <v>6</v>
      </c>
      <c r="T33" s="52">
        <v>5</v>
      </c>
      <c r="U33" s="52">
        <v>8</v>
      </c>
      <c r="V33" s="52">
        <v>7</v>
      </c>
      <c r="W33" s="52">
        <v>5</v>
      </c>
      <c r="X33" s="52">
        <v>5</v>
      </c>
      <c r="Y33" s="52">
        <v>8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2117</v>
      </c>
      <c r="D34" s="52">
        <v>2121</v>
      </c>
      <c r="E34" s="52">
        <v>2137</v>
      </c>
      <c r="F34" s="52">
        <v>2187</v>
      </c>
      <c r="G34" s="52">
        <v>2280</v>
      </c>
      <c r="H34" s="52">
        <v>2435</v>
      </c>
      <c r="I34" s="52">
        <v>1409</v>
      </c>
      <c r="J34" s="52">
        <v>1162</v>
      </c>
      <c r="K34" s="52">
        <v>1337</v>
      </c>
      <c r="L34" s="52">
        <v>1350</v>
      </c>
      <c r="M34" s="52">
        <v>1408</v>
      </c>
      <c r="N34" s="52">
        <v>1533</v>
      </c>
      <c r="O34" s="52">
        <v>1394</v>
      </c>
      <c r="P34" s="52">
        <v>794</v>
      </c>
      <c r="Q34" s="52">
        <v>764</v>
      </c>
      <c r="R34" s="52">
        <v>1039</v>
      </c>
      <c r="S34" s="52">
        <v>1362</v>
      </c>
      <c r="T34" s="52">
        <v>1490</v>
      </c>
      <c r="U34" s="52">
        <v>1089</v>
      </c>
      <c r="V34" s="52">
        <v>886</v>
      </c>
      <c r="W34" s="52">
        <v>350</v>
      </c>
      <c r="X34" s="52">
        <v>153</v>
      </c>
      <c r="Y34" s="52">
        <v>135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509</v>
      </c>
      <c r="D35" s="36">
        <v>510</v>
      </c>
      <c r="E35" s="36">
        <v>521</v>
      </c>
      <c r="F35" s="36">
        <v>553</v>
      </c>
      <c r="G35" s="36">
        <v>610</v>
      </c>
      <c r="H35" s="36">
        <v>707</v>
      </c>
      <c r="I35" s="36">
        <v>544</v>
      </c>
      <c r="J35" s="36">
        <v>699</v>
      </c>
      <c r="K35" s="36">
        <v>823</v>
      </c>
      <c r="L35" s="36">
        <v>870</v>
      </c>
      <c r="M35" s="36">
        <v>895</v>
      </c>
      <c r="N35" s="36">
        <v>1048</v>
      </c>
      <c r="O35" s="36">
        <v>1187</v>
      </c>
      <c r="P35" s="36">
        <v>871</v>
      </c>
      <c r="Q35" s="36">
        <v>967</v>
      </c>
      <c r="R35" s="36">
        <v>1006</v>
      </c>
      <c r="S35" s="36">
        <v>876</v>
      </c>
      <c r="T35" s="36">
        <v>926</v>
      </c>
      <c r="U35" s="36">
        <v>1013</v>
      </c>
      <c r="V35" s="36">
        <v>885</v>
      </c>
      <c r="W35" s="36">
        <v>381</v>
      </c>
      <c r="X35" s="36">
        <v>173</v>
      </c>
      <c r="Y35" s="36">
        <v>219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816</v>
      </c>
      <c r="D39" s="52">
        <v>907</v>
      </c>
      <c r="E39" s="52">
        <v>454</v>
      </c>
      <c r="F39" s="52">
        <v>918</v>
      </c>
      <c r="G39" s="52">
        <v>1173</v>
      </c>
      <c r="H39" s="52">
        <v>969</v>
      </c>
      <c r="I39" s="52">
        <v>1131</v>
      </c>
      <c r="J39" s="52">
        <v>1712</v>
      </c>
      <c r="K39" s="52">
        <v>1297</v>
      </c>
      <c r="L39" s="52">
        <v>1247</v>
      </c>
      <c r="M39" s="52">
        <v>1256</v>
      </c>
      <c r="N39" s="52">
        <v>742</v>
      </c>
      <c r="O39" s="52">
        <v>0</v>
      </c>
      <c r="P39" s="52">
        <v>0</v>
      </c>
      <c r="Q39" s="52">
        <v>270</v>
      </c>
      <c r="R39" s="52">
        <v>0</v>
      </c>
      <c r="S39" s="52">
        <v>0</v>
      </c>
      <c r="T39" s="52">
        <v>0</v>
      </c>
      <c r="U39" s="52">
        <v>2</v>
      </c>
      <c r="V39" s="52">
        <v>0</v>
      </c>
      <c r="W39" s="52">
        <v>0</v>
      </c>
      <c r="X39" s="52">
        <v>0</v>
      </c>
      <c r="Y39" s="52">
        <v>140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1</v>
      </c>
      <c r="G41" s="52">
        <v>2</v>
      </c>
      <c r="H41" s="52">
        <v>9</v>
      </c>
      <c r="I41" s="52">
        <v>12</v>
      </c>
      <c r="J41" s="52">
        <v>16</v>
      </c>
      <c r="K41" s="52">
        <v>12</v>
      </c>
      <c r="L41" s="52">
        <v>15</v>
      </c>
      <c r="M41" s="52">
        <v>15</v>
      </c>
      <c r="N41" s="52">
        <v>13</v>
      </c>
      <c r="O41" s="52">
        <v>9</v>
      </c>
      <c r="P41" s="52">
        <v>3</v>
      </c>
      <c r="Q41" s="52">
        <v>3</v>
      </c>
      <c r="R41" s="52">
        <v>4</v>
      </c>
      <c r="S41" s="52">
        <v>4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912</v>
      </c>
      <c r="D43" s="52">
        <v>960</v>
      </c>
      <c r="E43" s="52">
        <v>732</v>
      </c>
      <c r="F43" s="52">
        <v>956</v>
      </c>
      <c r="G43" s="52">
        <v>867</v>
      </c>
      <c r="H43" s="52">
        <v>822</v>
      </c>
      <c r="I43" s="52">
        <v>774</v>
      </c>
      <c r="J43" s="52">
        <v>1318</v>
      </c>
      <c r="K43" s="52">
        <v>1586</v>
      </c>
      <c r="L43" s="52">
        <v>1014</v>
      </c>
      <c r="M43" s="52">
        <v>1069</v>
      </c>
      <c r="N43" s="52">
        <v>1543</v>
      </c>
      <c r="O43" s="52">
        <v>1191</v>
      </c>
      <c r="P43" s="52">
        <v>411</v>
      </c>
      <c r="Q43" s="52">
        <v>291</v>
      </c>
      <c r="R43" s="52">
        <v>564</v>
      </c>
      <c r="S43" s="52">
        <v>940</v>
      </c>
      <c r="T43" s="52">
        <v>909</v>
      </c>
      <c r="U43" s="52">
        <v>692</v>
      </c>
      <c r="V43" s="52">
        <v>479</v>
      </c>
      <c r="W43" s="52">
        <v>279</v>
      </c>
      <c r="X43" s="52">
        <v>148</v>
      </c>
      <c r="Y43" s="52">
        <v>81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27</v>
      </c>
      <c r="D44" s="52">
        <v>12</v>
      </c>
      <c r="E44" s="52">
        <v>9</v>
      </c>
      <c r="F44" s="52">
        <v>20</v>
      </c>
      <c r="G44" s="52">
        <v>29</v>
      </c>
      <c r="H44" s="52">
        <v>24</v>
      </c>
      <c r="I44" s="52">
        <v>7</v>
      </c>
      <c r="J44" s="52">
        <v>3</v>
      </c>
      <c r="K44" s="52">
        <v>2</v>
      </c>
      <c r="L44" s="52">
        <v>38</v>
      </c>
      <c r="M44" s="52">
        <v>4</v>
      </c>
      <c r="N44" s="52">
        <v>53</v>
      </c>
      <c r="O44" s="52">
        <v>1</v>
      </c>
      <c r="P44" s="52">
        <v>5</v>
      </c>
      <c r="Q44" s="52">
        <v>3</v>
      </c>
      <c r="R44" s="52">
        <v>2</v>
      </c>
      <c r="S44" s="52">
        <v>2</v>
      </c>
      <c r="T44" s="52">
        <v>0</v>
      </c>
      <c r="U44" s="52">
        <v>1</v>
      </c>
      <c r="V44" s="52">
        <v>0</v>
      </c>
      <c r="W44" s="52">
        <v>0</v>
      </c>
      <c r="X44" s="52">
        <v>0</v>
      </c>
      <c r="Y44" s="52">
        <v>10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396</v>
      </c>
      <c r="D46" s="52">
        <v>456</v>
      </c>
      <c r="E46" s="52">
        <v>239</v>
      </c>
      <c r="F46" s="52">
        <v>483</v>
      </c>
      <c r="G46" s="52">
        <v>850</v>
      </c>
      <c r="H46" s="52">
        <v>748</v>
      </c>
      <c r="I46" s="52">
        <v>509</v>
      </c>
      <c r="J46" s="52">
        <v>650</v>
      </c>
      <c r="K46" s="52">
        <v>112</v>
      </c>
      <c r="L46" s="52">
        <v>628</v>
      </c>
      <c r="M46" s="52">
        <v>1069</v>
      </c>
      <c r="N46" s="52">
        <v>1535</v>
      </c>
      <c r="O46" s="52">
        <v>49</v>
      </c>
      <c r="P46" s="52">
        <v>242</v>
      </c>
      <c r="Q46" s="52">
        <v>579</v>
      </c>
      <c r="R46" s="52">
        <v>284</v>
      </c>
      <c r="S46" s="52">
        <v>90</v>
      </c>
      <c r="T46" s="52">
        <v>0</v>
      </c>
      <c r="U46" s="52">
        <v>35</v>
      </c>
      <c r="V46" s="52">
        <v>1</v>
      </c>
      <c r="W46" s="52">
        <v>0</v>
      </c>
      <c r="X46" s="52">
        <v>0</v>
      </c>
      <c r="Y46" s="52">
        <v>208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8</v>
      </c>
      <c r="D49" s="52">
        <v>6</v>
      </c>
      <c r="E49" s="52">
        <v>6</v>
      </c>
      <c r="F49" s="52">
        <v>5</v>
      </c>
      <c r="G49" s="52">
        <v>8</v>
      </c>
      <c r="H49" s="52">
        <v>8</v>
      </c>
      <c r="I49" s="52">
        <v>4</v>
      </c>
      <c r="J49" s="52">
        <v>5</v>
      </c>
      <c r="K49" s="52">
        <v>7</v>
      </c>
      <c r="L49" s="52">
        <v>7</v>
      </c>
      <c r="M49" s="52">
        <v>6</v>
      </c>
      <c r="N49" s="52">
        <v>6</v>
      </c>
      <c r="O49" s="52">
        <v>7</v>
      </c>
      <c r="P49" s="52">
        <v>3</v>
      </c>
      <c r="Q49" s="52">
        <v>2</v>
      </c>
      <c r="R49" s="52">
        <v>3</v>
      </c>
      <c r="S49" s="52">
        <v>5</v>
      </c>
      <c r="T49" s="52">
        <v>0</v>
      </c>
      <c r="U49" s="52">
        <v>3</v>
      </c>
      <c r="V49" s="52">
        <v>3</v>
      </c>
      <c r="W49" s="52">
        <v>1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1352</v>
      </c>
      <c r="D50" s="52">
        <v>1261</v>
      </c>
      <c r="E50" s="52">
        <v>1137</v>
      </c>
      <c r="F50" s="52">
        <v>1640</v>
      </c>
      <c r="G50" s="52">
        <v>1818</v>
      </c>
      <c r="H50" s="52">
        <v>1570</v>
      </c>
      <c r="I50" s="52">
        <v>577</v>
      </c>
      <c r="J50" s="52">
        <v>580</v>
      </c>
      <c r="K50" s="52">
        <v>1077</v>
      </c>
      <c r="L50" s="52">
        <v>1777</v>
      </c>
      <c r="M50" s="52">
        <v>1193</v>
      </c>
      <c r="N50" s="52">
        <v>1077</v>
      </c>
      <c r="O50" s="52">
        <v>512</v>
      </c>
      <c r="P50" s="52">
        <v>428</v>
      </c>
      <c r="Q50" s="52">
        <v>540</v>
      </c>
      <c r="R50" s="52">
        <v>493</v>
      </c>
      <c r="S50" s="52">
        <v>245</v>
      </c>
      <c r="T50" s="52">
        <v>175</v>
      </c>
      <c r="U50" s="52">
        <v>89</v>
      </c>
      <c r="V50" s="52">
        <v>83</v>
      </c>
      <c r="W50" s="52">
        <v>9</v>
      </c>
      <c r="X50" s="52">
        <v>36</v>
      </c>
      <c r="Y50" s="52">
        <v>307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773</v>
      </c>
      <c r="D51" s="36">
        <v>963</v>
      </c>
      <c r="E51" s="36">
        <v>659</v>
      </c>
      <c r="F51" s="36">
        <v>697</v>
      </c>
      <c r="G51" s="36">
        <v>919</v>
      </c>
      <c r="H51" s="36">
        <v>1202</v>
      </c>
      <c r="I51" s="36">
        <v>1149</v>
      </c>
      <c r="J51" s="36">
        <v>1607</v>
      </c>
      <c r="K51" s="36">
        <v>959</v>
      </c>
      <c r="L51" s="36">
        <v>223</v>
      </c>
      <c r="M51" s="36">
        <v>838</v>
      </c>
      <c r="N51" s="36">
        <v>644</v>
      </c>
      <c r="O51" s="36">
        <v>384</v>
      </c>
      <c r="P51" s="36">
        <v>490</v>
      </c>
      <c r="Q51" s="36">
        <v>1045</v>
      </c>
      <c r="R51" s="36">
        <v>690</v>
      </c>
      <c r="S51" s="36">
        <v>367</v>
      </c>
      <c r="T51" s="36">
        <v>87</v>
      </c>
      <c r="U51" s="36">
        <v>135</v>
      </c>
      <c r="V51" s="36">
        <v>35</v>
      </c>
      <c r="W51" s="36">
        <v>4</v>
      </c>
      <c r="X51" s="36">
        <v>12</v>
      </c>
      <c r="Y51" s="36">
        <v>62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247</v>
      </c>
      <c r="D55" s="52">
        <v>274</v>
      </c>
      <c r="E55" s="52">
        <v>148</v>
      </c>
      <c r="F55" s="52">
        <v>296</v>
      </c>
      <c r="G55" s="52">
        <v>360</v>
      </c>
      <c r="H55" s="52">
        <v>360</v>
      </c>
      <c r="I55" s="52">
        <v>347</v>
      </c>
      <c r="J55" s="52">
        <v>511</v>
      </c>
      <c r="K55" s="52">
        <v>467</v>
      </c>
      <c r="L55" s="52">
        <v>374</v>
      </c>
      <c r="M55" s="52">
        <v>302</v>
      </c>
      <c r="N55" s="52">
        <v>174</v>
      </c>
      <c r="O55" s="52">
        <v>0</v>
      </c>
      <c r="P55" s="52">
        <v>0</v>
      </c>
      <c r="Q55" s="52">
        <v>153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53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1</v>
      </c>
      <c r="G57" s="52">
        <v>1</v>
      </c>
      <c r="H57" s="52">
        <v>2</v>
      </c>
      <c r="I57" s="52">
        <v>4</v>
      </c>
      <c r="J57" s="52">
        <v>8</v>
      </c>
      <c r="K57" s="52">
        <v>7</v>
      </c>
      <c r="L57" s="52">
        <v>9</v>
      </c>
      <c r="M57" s="52">
        <v>8</v>
      </c>
      <c r="N57" s="52">
        <v>4</v>
      </c>
      <c r="O57" s="52">
        <v>0</v>
      </c>
      <c r="P57" s="52">
        <v>0</v>
      </c>
      <c r="Q57" s="52">
        <v>3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119</v>
      </c>
      <c r="D59" s="52">
        <v>132</v>
      </c>
      <c r="E59" s="52">
        <v>67</v>
      </c>
      <c r="F59" s="52">
        <v>134</v>
      </c>
      <c r="G59" s="52">
        <v>90</v>
      </c>
      <c r="H59" s="52">
        <v>78</v>
      </c>
      <c r="I59" s="52">
        <v>191</v>
      </c>
      <c r="J59" s="52">
        <v>319</v>
      </c>
      <c r="K59" s="52">
        <v>428</v>
      </c>
      <c r="L59" s="52">
        <v>194</v>
      </c>
      <c r="M59" s="52">
        <v>92</v>
      </c>
      <c r="N59" s="52">
        <v>36</v>
      </c>
      <c r="O59" s="52">
        <v>0</v>
      </c>
      <c r="P59" s="52">
        <v>0</v>
      </c>
      <c r="Q59" s="52">
        <v>26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7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8</v>
      </c>
      <c r="D60" s="52">
        <v>4</v>
      </c>
      <c r="E60" s="52">
        <v>3</v>
      </c>
      <c r="F60" s="52">
        <v>6</v>
      </c>
      <c r="G60" s="52">
        <v>9</v>
      </c>
      <c r="H60" s="52">
        <v>9</v>
      </c>
      <c r="I60" s="52">
        <v>2</v>
      </c>
      <c r="J60" s="52">
        <v>1</v>
      </c>
      <c r="K60" s="52">
        <v>1</v>
      </c>
      <c r="L60" s="52">
        <v>11</v>
      </c>
      <c r="M60" s="52">
        <v>1</v>
      </c>
      <c r="N60" s="52">
        <v>5</v>
      </c>
      <c r="O60" s="52">
        <v>0</v>
      </c>
      <c r="P60" s="52">
        <v>0</v>
      </c>
      <c r="Q60" s="52">
        <v>1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3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120</v>
      </c>
      <c r="D62" s="52">
        <v>138</v>
      </c>
      <c r="E62" s="52">
        <v>78</v>
      </c>
      <c r="F62" s="52">
        <v>156</v>
      </c>
      <c r="G62" s="52">
        <v>261</v>
      </c>
      <c r="H62" s="52">
        <v>273</v>
      </c>
      <c r="I62" s="52">
        <v>154</v>
      </c>
      <c r="J62" s="52">
        <v>191</v>
      </c>
      <c r="K62" s="52">
        <v>38</v>
      </c>
      <c r="L62" s="52">
        <v>169</v>
      </c>
      <c r="M62" s="52">
        <v>209</v>
      </c>
      <c r="N62" s="52">
        <v>133</v>
      </c>
      <c r="O62" s="52">
        <v>0</v>
      </c>
      <c r="P62" s="52">
        <v>0</v>
      </c>
      <c r="Q62" s="52">
        <v>126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43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1</v>
      </c>
      <c r="K65" s="52">
        <v>1</v>
      </c>
      <c r="L65" s="52">
        <v>1</v>
      </c>
      <c r="M65" s="52">
        <v>1</v>
      </c>
      <c r="N65" s="52">
        <v>1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157</v>
      </c>
      <c r="D66" s="52">
        <v>155</v>
      </c>
      <c r="E66" s="52">
        <v>94</v>
      </c>
      <c r="F66" s="52">
        <v>208</v>
      </c>
      <c r="G66" s="52">
        <v>239</v>
      </c>
      <c r="H66" s="52">
        <v>204</v>
      </c>
      <c r="I66" s="52">
        <v>116</v>
      </c>
      <c r="J66" s="52">
        <v>135</v>
      </c>
      <c r="K66" s="52">
        <v>246</v>
      </c>
      <c r="L66" s="52">
        <v>331</v>
      </c>
      <c r="M66" s="52">
        <v>176</v>
      </c>
      <c r="N66" s="52">
        <v>108</v>
      </c>
      <c r="O66" s="52">
        <v>0</v>
      </c>
      <c r="P66" s="52">
        <v>0</v>
      </c>
      <c r="Q66" s="52">
        <v>52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44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90</v>
      </c>
      <c r="D67" s="36">
        <v>119</v>
      </c>
      <c r="E67" s="36">
        <v>54</v>
      </c>
      <c r="F67" s="36">
        <v>88</v>
      </c>
      <c r="G67" s="36">
        <v>121</v>
      </c>
      <c r="H67" s="36">
        <v>156</v>
      </c>
      <c r="I67" s="36">
        <v>231</v>
      </c>
      <c r="J67" s="36">
        <v>375</v>
      </c>
      <c r="K67" s="36">
        <v>220</v>
      </c>
      <c r="L67" s="36">
        <v>42</v>
      </c>
      <c r="M67" s="36">
        <v>125</v>
      </c>
      <c r="N67" s="36">
        <v>65</v>
      </c>
      <c r="O67" s="36">
        <v>0</v>
      </c>
      <c r="P67" s="36">
        <v>0</v>
      </c>
      <c r="Q67" s="36">
        <v>101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9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569</v>
      </c>
      <c r="D71" s="52">
        <v>633</v>
      </c>
      <c r="E71" s="52">
        <v>306</v>
      </c>
      <c r="F71" s="52">
        <v>622</v>
      </c>
      <c r="G71" s="52">
        <v>813</v>
      </c>
      <c r="H71" s="52">
        <v>609</v>
      </c>
      <c r="I71" s="52">
        <v>784</v>
      </c>
      <c r="J71" s="52">
        <v>1201</v>
      </c>
      <c r="K71" s="52">
        <v>830</v>
      </c>
      <c r="L71" s="52">
        <v>873</v>
      </c>
      <c r="M71" s="52">
        <v>954</v>
      </c>
      <c r="N71" s="52">
        <v>568</v>
      </c>
      <c r="O71" s="52">
        <v>0</v>
      </c>
      <c r="P71" s="52">
        <v>0</v>
      </c>
      <c r="Q71" s="52">
        <v>117</v>
      </c>
      <c r="R71" s="52">
        <v>0</v>
      </c>
      <c r="S71" s="52">
        <v>0</v>
      </c>
      <c r="T71" s="52">
        <v>0</v>
      </c>
      <c r="U71" s="52">
        <v>2</v>
      </c>
      <c r="V71" s="52">
        <v>0</v>
      </c>
      <c r="W71" s="52">
        <v>0</v>
      </c>
      <c r="X71" s="52">
        <v>0</v>
      </c>
      <c r="Y71" s="52">
        <v>87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1</v>
      </c>
      <c r="H73" s="52">
        <v>7</v>
      </c>
      <c r="I73" s="52">
        <v>8</v>
      </c>
      <c r="J73" s="52">
        <v>8</v>
      </c>
      <c r="K73" s="52">
        <v>5</v>
      </c>
      <c r="L73" s="52">
        <v>6</v>
      </c>
      <c r="M73" s="52">
        <v>7</v>
      </c>
      <c r="N73" s="52">
        <v>9</v>
      </c>
      <c r="O73" s="52">
        <v>9</v>
      </c>
      <c r="P73" s="52">
        <v>3</v>
      </c>
      <c r="Q73" s="52">
        <v>0</v>
      </c>
      <c r="R73" s="52">
        <v>4</v>
      </c>
      <c r="S73" s="52">
        <v>4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793</v>
      </c>
      <c r="D75" s="52">
        <f t="shared" si="0"/>
        <v>828</v>
      </c>
      <c r="E75" s="52">
        <f t="shared" si="0"/>
        <v>665</v>
      </c>
      <c r="F75" s="52">
        <f t="shared" si="0"/>
        <v>822</v>
      </c>
      <c r="G75" s="52">
        <f t="shared" si="0"/>
        <v>777</v>
      </c>
      <c r="H75" s="52">
        <f t="shared" si="0"/>
        <v>744</v>
      </c>
      <c r="I75" s="52">
        <f t="shared" si="0"/>
        <v>583</v>
      </c>
      <c r="J75" s="52">
        <f t="shared" si="0"/>
        <v>999</v>
      </c>
      <c r="K75" s="52">
        <f t="shared" si="0"/>
        <v>1158</v>
      </c>
      <c r="L75" s="52">
        <f t="shared" si="0"/>
        <v>820</v>
      </c>
      <c r="M75" s="52">
        <f t="shared" si="0"/>
        <v>977</v>
      </c>
      <c r="N75" s="52">
        <f t="shared" si="0"/>
        <v>1507</v>
      </c>
      <c r="O75" s="52">
        <f t="shared" si="0"/>
        <v>1191</v>
      </c>
      <c r="P75" s="52">
        <f t="shared" si="0"/>
        <v>411</v>
      </c>
      <c r="Q75" s="52">
        <f t="shared" si="0"/>
        <v>265</v>
      </c>
      <c r="R75" s="52">
        <f t="shared" ref="R75:V75" si="1">R43-R59</f>
        <v>564</v>
      </c>
      <c r="S75" s="52">
        <f t="shared" si="1"/>
        <v>940</v>
      </c>
      <c r="T75" s="52">
        <f t="shared" si="1"/>
        <v>909</v>
      </c>
      <c r="U75" s="52">
        <f t="shared" si="1"/>
        <v>692</v>
      </c>
      <c r="V75" s="52">
        <f t="shared" si="1"/>
        <v>479</v>
      </c>
      <c r="W75" s="52">
        <f t="shared" ref="W75:Y75" si="2">W43-W59</f>
        <v>279</v>
      </c>
      <c r="X75" s="52">
        <f t="shared" si="2"/>
        <v>148</v>
      </c>
      <c r="Y75" s="52">
        <f t="shared" si="2"/>
        <v>74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19</v>
      </c>
      <c r="D76" s="52">
        <f t="shared" si="3"/>
        <v>8</v>
      </c>
      <c r="E76" s="52">
        <f t="shared" si="3"/>
        <v>6</v>
      </c>
      <c r="F76" s="52">
        <f t="shared" si="3"/>
        <v>14</v>
      </c>
      <c r="G76" s="52">
        <f t="shared" si="3"/>
        <v>20</v>
      </c>
      <c r="H76" s="52">
        <f t="shared" si="3"/>
        <v>15</v>
      </c>
      <c r="I76" s="52">
        <f t="shared" si="3"/>
        <v>5</v>
      </c>
      <c r="J76" s="52">
        <f t="shared" si="3"/>
        <v>2</v>
      </c>
      <c r="K76" s="52">
        <f t="shared" si="3"/>
        <v>1</v>
      </c>
      <c r="L76" s="52">
        <f t="shared" si="3"/>
        <v>27</v>
      </c>
      <c r="M76" s="52">
        <f t="shared" si="3"/>
        <v>3</v>
      </c>
      <c r="N76" s="52">
        <f t="shared" si="3"/>
        <v>48</v>
      </c>
      <c r="O76" s="52">
        <f t="shared" si="3"/>
        <v>1</v>
      </c>
      <c r="P76" s="52">
        <f t="shared" si="3"/>
        <v>5</v>
      </c>
      <c r="Q76" s="52">
        <f t="shared" si="3"/>
        <v>2</v>
      </c>
      <c r="R76" s="52">
        <f t="shared" ref="R76:V76" si="4">R44-R60</f>
        <v>2</v>
      </c>
      <c r="S76" s="52">
        <f t="shared" si="4"/>
        <v>2</v>
      </c>
      <c r="T76" s="52">
        <f t="shared" si="4"/>
        <v>0</v>
      </c>
      <c r="U76" s="52">
        <f t="shared" si="4"/>
        <v>1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7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276</v>
      </c>
      <c r="D78" s="52">
        <f t="shared" si="9"/>
        <v>318</v>
      </c>
      <c r="E78" s="52">
        <f t="shared" si="9"/>
        <v>161</v>
      </c>
      <c r="F78" s="52">
        <f t="shared" si="9"/>
        <v>327</v>
      </c>
      <c r="G78" s="52">
        <f t="shared" si="9"/>
        <v>589</v>
      </c>
      <c r="H78" s="52">
        <f t="shared" si="9"/>
        <v>475</v>
      </c>
      <c r="I78" s="52">
        <f t="shared" si="9"/>
        <v>355</v>
      </c>
      <c r="J78" s="52">
        <f t="shared" si="9"/>
        <v>459</v>
      </c>
      <c r="K78" s="52">
        <f t="shared" si="9"/>
        <v>74</v>
      </c>
      <c r="L78" s="52">
        <f t="shared" si="9"/>
        <v>459</v>
      </c>
      <c r="M78" s="52">
        <f t="shared" si="9"/>
        <v>860</v>
      </c>
      <c r="N78" s="52">
        <f t="shared" si="9"/>
        <v>1402</v>
      </c>
      <c r="O78" s="52">
        <f t="shared" si="9"/>
        <v>49</v>
      </c>
      <c r="P78" s="52">
        <f t="shared" si="9"/>
        <v>242</v>
      </c>
      <c r="Q78" s="52">
        <f t="shared" si="9"/>
        <v>453</v>
      </c>
      <c r="R78" s="52">
        <f t="shared" ref="R78:V78" si="10">R46-R62</f>
        <v>284</v>
      </c>
      <c r="S78" s="52">
        <f t="shared" si="10"/>
        <v>90</v>
      </c>
      <c r="T78" s="52">
        <f t="shared" si="10"/>
        <v>0</v>
      </c>
      <c r="U78" s="52">
        <f t="shared" si="10"/>
        <v>35</v>
      </c>
      <c r="V78" s="52">
        <f t="shared" si="10"/>
        <v>1</v>
      </c>
      <c r="W78" s="52">
        <f t="shared" ref="W78:Y78" si="11">W46-W62</f>
        <v>0</v>
      </c>
      <c r="X78" s="52">
        <f t="shared" si="11"/>
        <v>0</v>
      </c>
      <c r="Y78" s="52">
        <f t="shared" si="11"/>
        <v>165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8</v>
      </c>
      <c r="D81" s="52">
        <v>6</v>
      </c>
      <c r="E81" s="52">
        <v>6</v>
      </c>
      <c r="F81" s="52">
        <v>5</v>
      </c>
      <c r="G81" s="52">
        <v>8</v>
      </c>
      <c r="H81" s="52">
        <v>8</v>
      </c>
      <c r="I81" s="52">
        <v>4</v>
      </c>
      <c r="J81" s="52">
        <v>4</v>
      </c>
      <c r="K81" s="52">
        <v>6</v>
      </c>
      <c r="L81" s="52">
        <v>6</v>
      </c>
      <c r="M81" s="52">
        <v>5</v>
      </c>
      <c r="N81" s="52">
        <v>5</v>
      </c>
      <c r="O81" s="52">
        <v>7</v>
      </c>
      <c r="P81" s="52">
        <v>3</v>
      </c>
      <c r="Q81" s="52">
        <v>2</v>
      </c>
      <c r="R81" s="52">
        <v>3</v>
      </c>
      <c r="S81" s="52">
        <v>5</v>
      </c>
      <c r="T81" s="52">
        <v>0</v>
      </c>
      <c r="U81" s="52">
        <v>3</v>
      </c>
      <c r="V81" s="52">
        <v>3</v>
      </c>
      <c r="W81" s="52">
        <v>1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1195</v>
      </c>
      <c r="D82" s="52">
        <v>1106</v>
      </c>
      <c r="E82" s="52">
        <v>1043</v>
      </c>
      <c r="F82" s="52">
        <v>1432</v>
      </c>
      <c r="G82" s="52">
        <v>1579</v>
      </c>
      <c r="H82" s="52">
        <v>1366</v>
      </c>
      <c r="I82" s="52">
        <v>461</v>
      </c>
      <c r="J82" s="52">
        <v>445</v>
      </c>
      <c r="K82" s="52">
        <v>831</v>
      </c>
      <c r="L82" s="52">
        <v>1446</v>
      </c>
      <c r="M82" s="52">
        <v>1017</v>
      </c>
      <c r="N82" s="52">
        <v>969</v>
      </c>
      <c r="O82" s="52">
        <v>512</v>
      </c>
      <c r="P82" s="52">
        <v>428</v>
      </c>
      <c r="Q82" s="52">
        <v>488</v>
      </c>
      <c r="R82" s="52">
        <v>493</v>
      </c>
      <c r="S82" s="52">
        <v>245</v>
      </c>
      <c r="T82" s="52">
        <v>175</v>
      </c>
      <c r="U82" s="52">
        <v>89</v>
      </c>
      <c r="V82" s="52">
        <v>83</v>
      </c>
      <c r="W82" s="52">
        <v>9</v>
      </c>
      <c r="X82" s="52">
        <v>36</v>
      </c>
      <c r="Y82" s="52">
        <v>263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683</v>
      </c>
      <c r="D83" s="36">
        <v>844</v>
      </c>
      <c r="E83" s="36">
        <v>605</v>
      </c>
      <c r="F83" s="36">
        <v>609</v>
      </c>
      <c r="G83" s="36">
        <v>798</v>
      </c>
      <c r="H83" s="36">
        <v>1046</v>
      </c>
      <c r="I83" s="36">
        <v>918</v>
      </c>
      <c r="J83" s="36">
        <v>1232</v>
      </c>
      <c r="K83" s="36">
        <v>739</v>
      </c>
      <c r="L83" s="36">
        <v>181</v>
      </c>
      <c r="M83" s="36">
        <v>713</v>
      </c>
      <c r="N83" s="36">
        <v>579</v>
      </c>
      <c r="O83" s="36">
        <v>384</v>
      </c>
      <c r="P83" s="36">
        <v>490</v>
      </c>
      <c r="Q83" s="36">
        <v>944</v>
      </c>
      <c r="R83" s="36">
        <v>690</v>
      </c>
      <c r="S83" s="36">
        <v>367</v>
      </c>
      <c r="T83" s="36">
        <v>87</v>
      </c>
      <c r="U83" s="36">
        <v>135</v>
      </c>
      <c r="V83" s="36">
        <v>35</v>
      </c>
      <c r="W83" s="36">
        <v>4</v>
      </c>
      <c r="X83" s="36">
        <v>12</v>
      </c>
      <c r="Y83" s="36">
        <v>53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196</v>
      </c>
      <c r="K89" s="52">
        <f>RES_hhdet_numvin!K5</f>
        <v>174</v>
      </c>
      <c r="L89" s="52">
        <f>RES_hhdet_numvin!L5</f>
        <v>170</v>
      </c>
      <c r="M89" s="52">
        <f>RES_hhdet_numvin!M5</f>
        <v>175</v>
      </c>
      <c r="N89" s="52">
        <f>RES_hhdet_numvin!N5</f>
        <v>106</v>
      </c>
      <c r="O89" s="52">
        <f>RES_hhdet_numvin!O5</f>
        <v>0</v>
      </c>
      <c r="P89" s="52">
        <f>RES_hhdet_numvin!P5</f>
        <v>0</v>
      </c>
      <c r="Q89" s="52">
        <f>RES_hhdet_numvin!Q5</f>
        <v>42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1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140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</v>
      </c>
      <c r="S92" s="52">
        <f>RES_hhdet_numvin!S8</f>
        <v>2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6</v>
      </c>
      <c r="K94" s="52">
        <f>RES_hhdet_numvin!K10</f>
        <v>6</v>
      </c>
      <c r="L94" s="52">
        <f>RES_hhdet_numvin!L10</f>
        <v>5</v>
      </c>
      <c r="M94" s="52">
        <f>RES_hhdet_numvin!M10</f>
        <v>9</v>
      </c>
      <c r="N94" s="52">
        <f>RES_hhdet_numvin!N10</f>
        <v>13</v>
      </c>
      <c r="O94" s="52">
        <f>RES_hhdet_numvin!O10</f>
        <v>11</v>
      </c>
      <c r="P94" s="52">
        <f>RES_hhdet_numvin!P10</f>
        <v>8</v>
      </c>
      <c r="Q94" s="52">
        <f>RES_hhdet_numvin!Q10</f>
        <v>16</v>
      </c>
      <c r="R94" s="52">
        <f>RES_hhdet_numvin!R10</f>
        <v>13</v>
      </c>
      <c r="S94" s="52">
        <f>RES_hhdet_numvin!S10</f>
        <v>25</v>
      </c>
      <c r="T94" s="52">
        <f>RES_hhdet_numvin!T10</f>
        <v>41</v>
      </c>
      <c r="U94" s="52">
        <f>RES_hhdet_numvin!U10</f>
        <v>56</v>
      </c>
      <c r="V94" s="52">
        <f>RES_hhdet_numvin!V10</f>
        <v>91</v>
      </c>
      <c r="W94" s="52">
        <f>RES_hhdet_numvin!W10</f>
        <v>111</v>
      </c>
      <c r="X94" s="52">
        <f>RES_hhdet_numvin!X10</f>
        <v>120</v>
      </c>
      <c r="Y94" s="52">
        <f>RES_hhdet_numvin!Y10</f>
        <v>81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2</v>
      </c>
      <c r="T95" s="52">
        <f>RES_hhdet_numvin!T11</f>
        <v>0</v>
      </c>
      <c r="U95" s="52">
        <f>RES_hhdet_numvin!U11</f>
        <v>1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10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91</v>
      </c>
      <c r="S99" s="138">
        <f>RES_hhdet_numvin!S15</f>
        <v>51</v>
      </c>
      <c r="T99" s="138">
        <f>RES_hhdet_numvin!T15</f>
        <v>0</v>
      </c>
      <c r="U99" s="138">
        <f>RES_hhdet_numvin!U15</f>
        <v>28</v>
      </c>
      <c r="V99" s="138">
        <f>RES_hhdet_numvin!V15</f>
        <v>1</v>
      </c>
      <c r="W99" s="138">
        <f>RES_hhdet_numvin!W15</f>
        <v>0</v>
      </c>
      <c r="X99" s="138">
        <f>RES_hhdet_numvin!X15</f>
        <v>0</v>
      </c>
      <c r="Y99" s="138">
        <f>RES_hhdet_numvin!Y15</f>
        <v>208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103</v>
      </c>
      <c r="S105" s="52">
        <f>RES_hhdet_numvin!S21</f>
        <v>59</v>
      </c>
      <c r="T105" s="52">
        <f>RES_hhdet_numvin!T21</f>
        <v>45</v>
      </c>
      <c r="U105" s="52">
        <f>RES_hhdet_numvin!U21</f>
        <v>29</v>
      </c>
      <c r="V105" s="52">
        <f>RES_hhdet_numvin!V21</f>
        <v>44</v>
      </c>
      <c r="W105" s="52">
        <f>RES_hhdet_numvin!W21</f>
        <v>1</v>
      </c>
      <c r="X105" s="52">
        <f>RES_hhdet_numvin!X21</f>
        <v>7</v>
      </c>
      <c r="Y105" s="52">
        <f>RES_hhdet_numvin!Y21</f>
        <v>307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143</v>
      </c>
      <c r="S106" s="36">
        <f>RES_hhdet_numvin!S22</f>
        <v>102</v>
      </c>
      <c r="T106" s="36">
        <f>RES_hhdet_numvin!T22</f>
        <v>28</v>
      </c>
      <c r="U106" s="36">
        <f>RES_hhdet_numvin!U22</f>
        <v>52</v>
      </c>
      <c r="V106" s="36">
        <f>RES_hhdet_numvin!V22</f>
        <v>21</v>
      </c>
      <c r="W106" s="36">
        <f>RES_hhdet_numvin!W22</f>
        <v>0</v>
      </c>
      <c r="X106" s="36">
        <f>RES_hhdet_numvin!X22</f>
        <v>1</v>
      </c>
      <c r="Y106" s="36">
        <f>RES_hhdet_numvin!Y22</f>
        <v>62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14.84367933205429</v>
      </c>
      <c r="C110" s="117">
        <f t="shared" si="15"/>
        <v>34.244941643557439</v>
      </c>
      <c r="D110" s="117">
        <f t="shared" si="15"/>
        <v>22.60987059943194</v>
      </c>
      <c r="E110" s="117">
        <f t="shared" si="15"/>
        <v>20.909575302161375</v>
      </c>
      <c r="F110" s="117">
        <f t="shared" si="15"/>
        <v>20.71497206458864</v>
      </c>
      <c r="G110" s="117">
        <f t="shared" si="15"/>
        <v>24.484117532044536</v>
      </c>
      <c r="H110" s="117">
        <f t="shared" si="15"/>
        <v>21.359011188215504</v>
      </c>
      <c r="I110" s="117">
        <f t="shared" si="15"/>
        <v>21.211397560257055</v>
      </c>
      <c r="J110" s="117">
        <f t="shared" si="15"/>
        <v>21.718658178740366</v>
      </c>
      <c r="K110" s="117">
        <f t="shared" si="15"/>
        <v>21.39524078743867</v>
      </c>
      <c r="L110" s="117">
        <f t="shared" si="15"/>
        <v>27.603585313118717</v>
      </c>
      <c r="M110" s="117">
        <f t="shared" si="15"/>
        <v>25.195569948289211</v>
      </c>
      <c r="N110" s="117">
        <f t="shared" si="15"/>
        <v>15.833100043894291</v>
      </c>
      <c r="O110" s="117">
        <f t="shared" si="15"/>
        <v>14.549217630763824</v>
      </c>
      <c r="P110" s="117">
        <f t="shared" si="15"/>
        <v>14.332333422067572</v>
      </c>
      <c r="Q110" s="117">
        <f t="shared" si="15"/>
        <v>13.699815411899468</v>
      </c>
      <c r="R110" s="117">
        <f t="shared" ref="R110:V110" si="16">R111+R114+R116+R126</f>
        <v>13.570451345767475</v>
      </c>
      <c r="S110" s="117">
        <f t="shared" si="16"/>
        <v>10.966115167990933</v>
      </c>
      <c r="T110" s="117">
        <f t="shared" si="16"/>
        <v>7.4321607640796241</v>
      </c>
      <c r="U110" s="117">
        <f t="shared" si="16"/>
        <v>5.1733790340712664</v>
      </c>
      <c r="V110" s="117">
        <f t="shared" si="16"/>
        <v>1.6095347428197884</v>
      </c>
      <c r="W110" s="117">
        <f t="shared" ref="W110:Y110" si="17">W111+W114+W116+W126</f>
        <v>1.4568921326211315</v>
      </c>
      <c r="X110" s="117">
        <f t="shared" si="17"/>
        <v>1.3827705831683501</v>
      </c>
      <c r="Y110" s="117">
        <f t="shared" si="17"/>
        <v>1.2811157323536564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11.204598922733716</v>
      </c>
      <c r="C111" s="122">
        <f t="shared" si="18"/>
        <v>28.97865089810189</v>
      </c>
      <c r="D111" s="122">
        <f t="shared" si="18"/>
        <v>18.359697830685018</v>
      </c>
      <c r="E111" s="122">
        <f t="shared" si="18"/>
        <v>16.890987171618992</v>
      </c>
      <c r="F111" s="122">
        <f t="shared" si="18"/>
        <v>16.75088433501142</v>
      </c>
      <c r="G111" s="122">
        <f t="shared" si="18"/>
        <v>20.078085640517912</v>
      </c>
      <c r="H111" s="122">
        <f t="shared" si="18"/>
        <v>17.195902535129388</v>
      </c>
      <c r="I111" s="122">
        <f t="shared" si="18"/>
        <v>17.107889673020292</v>
      </c>
      <c r="J111" s="122">
        <f t="shared" si="18"/>
        <v>17.064881906498741</v>
      </c>
      <c r="K111" s="122">
        <f t="shared" si="18"/>
        <v>17.103183260273983</v>
      </c>
      <c r="L111" s="122">
        <f t="shared" si="18"/>
        <v>22.39420896347416</v>
      </c>
      <c r="M111" s="122">
        <f t="shared" si="18"/>
        <v>20.983148184433784</v>
      </c>
      <c r="N111" s="122">
        <f t="shared" si="18"/>
        <v>12.276259748899328</v>
      </c>
      <c r="O111" s="122">
        <f t="shared" si="18"/>
        <v>11.214991625224998</v>
      </c>
      <c r="P111" s="122">
        <f t="shared" si="18"/>
        <v>11.323235385848985</v>
      </c>
      <c r="Q111" s="122">
        <f t="shared" si="18"/>
        <v>10.595800773853167</v>
      </c>
      <c r="R111" s="122">
        <f t="shared" ref="R111:V111" si="19">SUM(R112:R113)</f>
        <v>10.420161878615078</v>
      </c>
      <c r="S111" s="122">
        <f t="shared" si="19"/>
        <v>8.8220416587179287</v>
      </c>
      <c r="T111" s="122">
        <f t="shared" si="19"/>
        <v>5.919399595974661</v>
      </c>
      <c r="U111" s="122">
        <f t="shared" si="19"/>
        <v>4.195269314013446</v>
      </c>
      <c r="V111" s="122">
        <f t="shared" si="19"/>
        <v>1.1517861522275143</v>
      </c>
      <c r="W111" s="122">
        <f t="shared" ref="W111:Y111" si="20">SUM(W112:W113)</f>
        <v>1.1113007771180252</v>
      </c>
      <c r="X111" s="122">
        <f t="shared" si="20"/>
        <v>1.1076365604725928</v>
      </c>
      <c r="Y111" s="122">
        <f t="shared" si="20"/>
        <v>1.0126837893589509</v>
      </c>
      <c r="DA111" s="130" t="s">
        <v>1573</v>
      </c>
    </row>
    <row r="112" spans="1:105" ht="12" customHeight="1" x14ac:dyDescent="0.25">
      <c r="A112" s="97" t="s">
        <v>51</v>
      </c>
      <c r="B112" s="98">
        <v>11.143807238833704</v>
      </c>
      <c r="C112" s="98">
        <v>28.823689415651213</v>
      </c>
      <c r="D112" s="98">
        <v>18.264256738152149</v>
      </c>
      <c r="E112" s="98">
        <v>16.804563189048483</v>
      </c>
      <c r="F112" s="98">
        <v>16.667010823744913</v>
      </c>
      <c r="G112" s="98">
        <v>19.978269981392568</v>
      </c>
      <c r="H112" s="98">
        <v>17.111465692794201</v>
      </c>
      <c r="I112" s="98">
        <v>17.02495558374784</v>
      </c>
      <c r="J112" s="98">
        <v>16.98182080717427</v>
      </c>
      <c r="K112" s="98">
        <v>17.019526838139999</v>
      </c>
      <c r="L112" s="98">
        <v>22.288062482086538</v>
      </c>
      <c r="M112" s="98">
        <v>20.882048077388475</v>
      </c>
      <c r="N112" s="98">
        <v>12.216825032741136</v>
      </c>
      <c r="O112" s="98">
        <v>11.160659415290624</v>
      </c>
      <c r="P112" s="98">
        <v>11.268930800842396</v>
      </c>
      <c r="Q112" s="98">
        <v>10.545377783602561</v>
      </c>
      <c r="R112" s="98">
        <v>10.370996668641389</v>
      </c>
      <c r="S112" s="98">
        <v>8.7808279403893206</v>
      </c>
      <c r="T112" s="98">
        <v>5.8918439512077692</v>
      </c>
      <c r="U112" s="98">
        <v>4.1757507536193534</v>
      </c>
      <c r="V112" s="98">
        <v>1.1464132095588575</v>
      </c>
      <c r="W112" s="98">
        <v>1.1061340902820307</v>
      </c>
      <c r="X112" s="98">
        <v>1.1024598516832931</v>
      </c>
      <c r="Y112" s="98">
        <v>1.0077777507172478</v>
      </c>
      <c r="DA112" s="63" t="s">
        <v>1574</v>
      </c>
    </row>
    <row r="113" spans="1:105" ht="12" customHeight="1" x14ac:dyDescent="0.25">
      <c r="A113" s="97" t="s">
        <v>53</v>
      </c>
      <c r="B113" s="98">
        <v>6.0791683900011807E-2</v>
      </c>
      <c r="C113" s="98">
        <v>0.1549614824506762</v>
      </c>
      <c r="D113" s="98">
        <v>9.5441092532869254E-2</v>
      </c>
      <c r="E113" s="98">
        <v>8.6423982570509497E-2</v>
      </c>
      <c r="F113" s="98">
        <v>8.3873511266508577E-2</v>
      </c>
      <c r="G113" s="98">
        <v>9.9815659125345124E-2</v>
      </c>
      <c r="H113" s="98">
        <v>8.4436842335186876E-2</v>
      </c>
      <c r="I113" s="98">
        <v>8.2934089272451703E-2</v>
      </c>
      <c r="J113" s="98">
        <v>8.3061099324472615E-2</v>
      </c>
      <c r="K113" s="98">
        <v>8.3656422133985428E-2</v>
      </c>
      <c r="L113" s="98">
        <v>0.10614648138762299</v>
      </c>
      <c r="M113" s="98">
        <v>0.10110010704530999</v>
      </c>
      <c r="N113" s="98">
        <v>5.9434716158191937E-2</v>
      </c>
      <c r="O113" s="98">
        <v>5.4332209934374022E-2</v>
      </c>
      <c r="P113" s="98">
        <v>5.4304585006589356E-2</v>
      </c>
      <c r="Q113" s="98">
        <v>5.042299025060655E-2</v>
      </c>
      <c r="R113" s="98">
        <v>4.916520997368834E-2</v>
      </c>
      <c r="S113" s="98">
        <v>4.1213718328608095E-2</v>
      </c>
      <c r="T113" s="98">
        <v>2.755564476689179E-2</v>
      </c>
      <c r="U113" s="98">
        <v>1.9518560394092388E-2</v>
      </c>
      <c r="V113" s="98">
        <v>5.3729426686568091E-3</v>
      </c>
      <c r="W113" s="98">
        <v>5.1666868359945698E-3</v>
      </c>
      <c r="X113" s="98">
        <v>5.1767087892997353E-3</v>
      </c>
      <c r="Y113" s="98">
        <v>4.906038641703081E-3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1.0065896920327273E-5</v>
      </c>
      <c r="C114" s="122">
        <f t="shared" si="21"/>
        <v>1.313751051147743E-5</v>
      </c>
      <c r="D114" s="122">
        <f t="shared" si="21"/>
        <v>8.1952337650614551E-6</v>
      </c>
      <c r="E114" s="122">
        <f t="shared" si="21"/>
        <v>7.4015990540768231E-6</v>
      </c>
      <c r="F114" s="122">
        <f t="shared" si="21"/>
        <v>1.0980542899770051E-5</v>
      </c>
      <c r="G114" s="122">
        <f t="shared" si="21"/>
        <v>1.3300637225205566E-5</v>
      </c>
      <c r="H114" s="122">
        <f t="shared" si="21"/>
        <v>7.5137280162893233E-5</v>
      </c>
      <c r="I114" s="122">
        <f t="shared" si="21"/>
        <v>1.0996367183351467E-4</v>
      </c>
      <c r="J114" s="122">
        <f t="shared" si="21"/>
        <v>1.785086423920069E-4</v>
      </c>
      <c r="K114" s="122">
        <f t="shared" si="21"/>
        <v>2.315449880573983E-4</v>
      </c>
      <c r="L114" s="122">
        <f t="shared" si="21"/>
        <v>6.8928056423109394E-4</v>
      </c>
      <c r="M114" s="122">
        <f t="shared" si="21"/>
        <v>3.9072153872077292E-4</v>
      </c>
      <c r="N114" s="122">
        <f t="shared" si="21"/>
        <v>4.1799796619559654E-4</v>
      </c>
      <c r="O114" s="122">
        <f t="shared" si="21"/>
        <v>3.6229936232827145E-4</v>
      </c>
      <c r="P114" s="122">
        <f t="shared" si="21"/>
        <v>4.3931652225594832E-4</v>
      </c>
      <c r="Q114" s="122">
        <f t="shared" si="21"/>
        <v>2.7808025902871123E-4</v>
      </c>
      <c r="R114" s="122">
        <f t="shared" si="21"/>
        <v>2.3610697249328537E-4</v>
      </c>
      <c r="S114" s="122">
        <f t="shared" si="21"/>
        <v>1.9266491181029919E-4</v>
      </c>
      <c r="T114" s="122">
        <f t="shared" si="21"/>
        <v>1.8405991544322414E-4</v>
      </c>
      <c r="U114" s="122">
        <f t="shared" si="21"/>
        <v>8.7920598313520756E-5</v>
      </c>
      <c r="V114" s="122">
        <f t="shared" si="21"/>
        <v>5.8199300925023184E-5</v>
      </c>
      <c r="W114" s="122">
        <f t="shared" si="21"/>
        <v>6.7538355824534201E-5</v>
      </c>
      <c r="X114" s="122">
        <f t="shared" si="21"/>
        <v>3.809212527058791E-5</v>
      </c>
      <c r="Y114" s="122">
        <f t="shared" si="21"/>
        <v>2.2336816027936112E-5</v>
      </c>
      <c r="DA114" s="130" t="s">
        <v>1576</v>
      </c>
    </row>
    <row r="115" spans="1:105" ht="12" customHeight="1" x14ac:dyDescent="0.25">
      <c r="A115" s="97" t="s">
        <v>53</v>
      </c>
      <c r="B115" s="98">
        <v>1.0065896920327273E-5</v>
      </c>
      <c r="C115" s="98">
        <v>1.313751051147743E-5</v>
      </c>
      <c r="D115" s="98">
        <v>8.1952337650614551E-6</v>
      </c>
      <c r="E115" s="98">
        <v>7.4015990540768231E-6</v>
      </c>
      <c r="F115" s="98">
        <v>1.0980542899770051E-5</v>
      </c>
      <c r="G115" s="98">
        <v>1.3300637225205566E-5</v>
      </c>
      <c r="H115" s="98">
        <v>7.5137280162893233E-5</v>
      </c>
      <c r="I115" s="98">
        <v>1.0996367183351467E-4</v>
      </c>
      <c r="J115" s="98">
        <v>1.785086423920069E-4</v>
      </c>
      <c r="K115" s="98">
        <v>2.315449880573983E-4</v>
      </c>
      <c r="L115" s="98">
        <v>6.8928056423109394E-4</v>
      </c>
      <c r="M115" s="98">
        <v>3.9072153872077292E-4</v>
      </c>
      <c r="N115" s="98">
        <v>4.1799796619559654E-4</v>
      </c>
      <c r="O115" s="98">
        <v>3.6229936232827145E-4</v>
      </c>
      <c r="P115" s="98">
        <v>4.3931652225594832E-4</v>
      </c>
      <c r="Q115" s="98">
        <v>2.7808025902871123E-4</v>
      </c>
      <c r="R115" s="98">
        <v>2.3610697249328537E-4</v>
      </c>
      <c r="S115" s="98">
        <v>1.9266491181029919E-4</v>
      </c>
      <c r="T115" s="98">
        <v>1.8405991544322414E-4</v>
      </c>
      <c r="U115" s="98">
        <v>8.7920598313520756E-5</v>
      </c>
      <c r="V115" s="98">
        <v>5.8199300925023184E-5</v>
      </c>
      <c r="W115" s="98">
        <v>6.7538355824534201E-5</v>
      </c>
      <c r="X115" s="98">
        <v>3.809212527058791E-5</v>
      </c>
      <c r="Y115" s="98">
        <v>2.2336816027936112E-5</v>
      </c>
      <c r="DA115" s="63" t="s">
        <v>1577</v>
      </c>
    </row>
    <row r="116" spans="1:105" ht="12" customHeight="1" x14ac:dyDescent="0.25">
      <c r="A116" s="121" t="s">
        <v>55</v>
      </c>
      <c r="B116" s="122">
        <v>2.5803906783156938</v>
      </c>
      <c r="C116" s="122">
        <v>4.23464320926408</v>
      </c>
      <c r="D116" s="122">
        <v>3.1642938847122224</v>
      </c>
      <c r="E116" s="122">
        <v>2.9386638754443739</v>
      </c>
      <c r="F116" s="122">
        <v>2.8711898698848972</v>
      </c>
      <c r="G116" s="122">
        <v>3.2972366535116011</v>
      </c>
      <c r="H116" s="122">
        <v>3.0386702137056392</v>
      </c>
      <c r="I116" s="122">
        <v>3.107509130272585</v>
      </c>
      <c r="J116" s="122">
        <v>3.516643235717086</v>
      </c>
      <c r="K116" s="122">
        <v>3.2625355904167197</v>
      </c>
      <c r="L116" s="122">
        <v>4.1077001858385209</v>
      </c>
      <c r="M116" s="122">
        <v>3.2319283584431862</v>
      </c>
      <c r="N116" s="122">
        <v>2.6368556068587141</v>
      </c>
      <c r="O116" s="122">
        <v>2.5310976104927154</v>
      </c>
      <c r="P116" s="122">
        <v>2.2620339057349481</v>
      </c>
      <c r="Q116" s="122">
        <v>2.4380937128290308</v>
      </c>
      <c r="R116" s="122">
        <v>2.512360816303449</v>
      </c>
      <c r="S116" s="122">
        <v>1.6549471083911804</v>
      </c>
      <c r="T116" s="122">
        <v>1.1937721947704933</v>
      </c>
      <c r="U116" s="122">
        <v>0.78456900015557451</v>
      </c>
      <c r="V116" s="122">
        <v>0.33886248621719706</v>
      </c>
      <c r="W116" s="122">
        <v>0.26924042442840301</v>
      </c>
      <c r="X116" s="122">
        <v>0.21856758585929972</v>
      </c>
      <c r="Y116" s="122">
        <v>0.19683540755327708</v>
      </c>
      <c r="DA116" s="130" t="s">
        <v>1578</v>
      </c>
    </row>
    <row r="117" spans="1:105" ht="12" customHeight="1" x14ac:dyDescent="0.25">
      <c r="A117" s="97" t="s">
        <v>143</v>
      </c>
      <c r="B117" s="98">
        <v>1.3295043698466968</v>
      </c>
      <c r="C117" s="98">
        <v>3.1190245742903291</v>
      </c>
      <c r="D117" s="98">
        <v>2.1243679721030015</v>
      </c>
      <c r="E117" s="98">
        <v>1.9795471691894435</v>
      </c>
      <c r="F117" s="98">
        <v>2.1169328598150394</v>
      </c>
      <c r="G117" s="98">
        <v>2.5628359426417338</v>
      </c>
      <c r="H117" s="98">
        <v>2.2989809434921131</v>
      </c>
      <c r="I117" s="98">
        <v>2.3854987865662407</v>
      </c>
      <c r="J117" s="98">
        <v>2.4287390285580939</v>
      </c>
      <c r="K117" s="98">
        <v>2.3909142276521314</v>
      </c>
      <c r="L117" s="98">
        <v>3.2364813222508828</v>
      </c>
      <c r="M117" s="98">
        <v>2.3781984115768249</v>
      </c>
      <c r="N117" s="98">
        <v>1.5576041255659212</v>
      </c>
      <c r="O117" s="98">
        <v>1.479036772728872</v>
      </c>
      <c r="P117" s="98">
        <v>1.4243958448058298</v>
      </c>
      <c r="Q117" s="98">
        <v>1.4444473812011023</v>
      </c>
      <c r="R117" s="98">
        <v>1.5235815295051576</v>
      </c>
      <c r="S117" s="98">
        <v>1.0064750117459658</v>
      </c>
      <c r="T117" s="98">
        <v>0.69884583574169012</v>
      </c>
      <c r="U117" s="98">
        <v>0.47845293416129003</v>
      </c>
      <c r="V117" s="98">
        <v>0.15756189815040866</v>
      </c>
      <c r="W117" s="98">
        <v>0.15394042963771687</v>
      </c>
      <c r="X117" s="98">
        <v>0.13978721051217832</v>
      </c>
      <c r="Y117" s="98">
        <v>0.1210270644160278</v>
      </c>
      <c r="DA117" s="63" t="s">
        <v>1579</v>
      </c>
    </row>
    <row r="118" spans="1:105" ht="12" customHeight="1" x14ac:dyDescent="0.25">
      <c r="A118" s="97" t="s">
        <v>124</v>
      </c>
      <c r="B118" s="98">
        <v>0.16253002986124399</v>
      </c>
      <c r="C118" s="98">
        <v>0.12521092667583239</v>
      </c>
      <c r="D118" s="98">
        <v>0.10630377789567239</v>
      </c>
      <c r="E118" s="98">
        <v>9.1186060712644651E-2</v>
      </c>
      <c r="F118" s="98">
        <v>7.1167848088280902E-2</v>
      </c>
      <c r="G118" s="98">
        <v>5.7479260921861779E-2</v>
      </c>
      <c r="H118" s="98">
        <v>3.8073595292014789E-2</v>
      </c>
      <c r="I118" s="98">
        <v>2.5320488693825693E-2</v>
      </c>
      <c r="J118" s="98">
        <v>2.5452279985159278E-2</v>
      </c>
      <c r="K118" s="98">
        <v>2.1065714827313998E-2</v>
      </c>
      <c r="L118" s="98">
        <v>2.0737129445907353E-2</v>
      </c>
      <c r="M118" s="98">
        <v>2.3011521528050829E-2</v>
      </c>
      <c r="N118" s="98">
        <v>3.1177907301056813E-2</v>
      </c>
      <c r="O118" s="98">
        <v>2.6372518068122634E-2</v>
      </c>
      <c r="P118" s="98">
        <v>2.6981107833956453E-2</v>
      </c>
      <c r="Q118" s="98">
        <v>2.0681920777251676E-2</v>
      </c>
      <c r="R118" s="98">
        <v>1.921863376721623E-2</v>
      </c>
      <c r="S118" s="98">
        <v>1.7864880953912431E-2</v>
      </c>
      <c r="T118" s="98">
        <v>9.8255911161822772E-3</v>
      </c>
      <c r="U118" s="98">
        <v>6.506636826606199E-3</v>
      </c>
      <c r="V118" s="98">
        <v>1.6026384862827454E-3</v>
      </c>
      <c r="W118" s="98">
        <v>1.5494967736457204E-3</v>
      </c>
      <c r="X118" s="98">
        <v>8.7255642025544419E-4</v>
      </c>
      <c r="Y118" s="98">
        <v>2.5951228218081728E-3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1.088356278607753</v>
      </c>
      <c r="C122" s="101">
        <v>0.99040770829791847</v>
      </c>
      <c r="D122" s="101">
        <v>0.93362213471354827</v>
      </c>
      <c r="E122" s="101">
        <v>0.86793064554228549</v>
      </c>
      <c r="F122" s="101">
        <v>0.68308916198157688</v>
      </c>
      <c r="G122" s="101">
        <v>0.67692144994800563</v>
      </c>
      <c r="H122" s="101">
        <v>0.70161567492151156</v>
      </c>
      <c r="I122" s="101">
        <v>0.69668985501251846</v>
      </c>
      <c r="J122" s="101">
        <v>1.0624519271738329</v>
      </c>
      <c r="K122" s="101">
        <v>0.85055564793727445</v>
      </c>
      <c r="L122" s="101">
        <v>0.85048173414173078</v>
      </c>
      <c r="M122" s="101">
        <v>0.83071842533831053</v>
      </c>
      <c r="N122" s="101">
        <v>1.0480735739917362</v>
      </c>
      <c r="O122" s="101">
        <v>1.0256883196957207</v>
      </c>
      <c r="P122" s="101">
        <v>0.81065695309516173</v>
      </c>
      <c r="Q122" s="101">
        <v>0.97296441085067686</v>
      </c>
      <c r="R122" s="101">
        <v>0.96956065303107541</v>
      </c>
      <c r="S122" s="101">
        <v>0.6306072156913024</v>
      </c>
      <c r="T122" s="101">
        <v>0.48510076791262086</v>
      </c>
      <c r="U122" s="101">
        <v>0.29960942916767824</v>
      </c>
      <c r="V122" s="101">
        <v>0.17969794958050564</v>
      </c>
      <c r="W122" s="101">
        <v>0.11375049801704042</v>
      </c>
      <c r="X122" s="101">
        <v>7.7907818926865963E-2</v>
      </c>
      <c r="Y122" s="101">
        <v>7.3213220315441113E-2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1.05867966510796</v>
      </c>
      <c r="C126" s="122">
        <v>1.0316343986809606</v>
      </c>
      <c r="D126" s="122">
        <v>1.085870688800934</v>
      </c>
      <c r="E126" s="122">
        <v>1.0799168534989589</v>
      </c>
      <c r="F126" s="122">
        <v>1.0928868791494224</v>
      </c>
      <c r="G126" s="122">
        <v>1.1087819373777998</v>
      </c>
      <c r="H126" s="122">
        <v>1.1243633021003143</v>
      </c>
      <c r="I126" s="122">
        <v>0.9958887932923457</v>
      </c>
      <c r="J126" s="122">
        <v>1.136954527882146</v>
      </c>
      <c r="K126" s="122">
        <v>1.0292903917599114</v>
      </c>
      <c r="L126" s="122">
        <v>1.1009868832418044</v>
      </c>
      <c r="M126" s="122">
        <v>0.98010268387351962</v>
      </c>
      <c r="N126" s="122">
        <v>0.9195666901700541</v>
      </c>
      <c r="O126" s="122">
        <v>0.80276609568378232</v>
      </c>
      <c r="P126" s="122">
        <v>0.74662481396138392</v>
      </c>
      <c r="Q126" s="122">
        <v>0.66564284495824189</v>
      </c>
      <c r="R126" s="122">
        <v>0.63769254387645513</v>
      </c>
      <c r="S126" s="122">
        <v>0.48893373597001288</v>
      </c>
      <c r="T126" s="122">
        <v>0.31880491341902695</v>
      </c>
      <c r="U126" s="122">
        <v>0.1934527993039325</v>
      </c>
      <c r="V126" s="122">
        <v>0.11882790507415211</v>
      </c>
      <c r="W126" s="122">
        <v>7.6283392718878545E-2</v>
      </c>
      <c r="X126" s="122">
        <v>5.6528344711187076E-2</v>
      </c>
      <c r="Y126" s="122">
        <v>7.1574198625400556E-2</v>
      </c>
      <c r="DA126" s="130" t="s">
        <v>1588</v>
      </c>
    </row>
    <row r="127" spans="1:105" ht="12" customHeight="1" x14ac:dyDescent="0.25">
      <c r="A127" s="97" t="s">
        <v>51</v>
      </c>
      <c r="B127" s="98">
        <v>2.3547713711885637E-3</v>
      </c>
      <c r="C127" s="98">
        <v>5.7812809096996209E-3</v>
      </c>
      <c r="D127" s="98">
        <v>4.0666053080580774E-3</v>
      </c>
      <c r="E127" s="98">
        <v>3.5078704808992668E-3</v>
      </c>
      <c r="F127" s="98">
        <v>3.6745451588770235E-3</v>
      </c>
      <c r="G127" s="98">
        <v>4.0359504282788021E-3</v>
      </c>
      <c r="H127" s="98">
        <v>3.3968718822093126E-3</v>
      </c>
      <c r="I127" s="98">
        <v>3.3891378544374444E-3</v>
      </c>
      <c r="J127" s="98">
        <v>3.2836724361574319E-3</v>
      </c>
      <c r="K127" s="98">
        <v>3.4024423763974955E-3</v>
      </c>
      <c r="L127" s="98">
        <v>5.6367631604089044E-3</v>
      </c>
      <c r="M127" s="98">
        <v>5.0157638291774146E-3</v>
      </c>
      <c r="N127" s="98">
        <v>3.1288812458201954E-3</v>
      </c>
      <c r="O127" s="98">
        <v>2.8661507595299503E-3</v>
      </c>
      <c r="P127" s="98">
        <v>2.8900353491927004E-3</v>
      </c>
      <c r="Q127" s="98">
        <v>2.8661507595299503E-3</v>
      </c>
      <c r="R127" s="98">
        <v>2.8422661698672001E-3</v>
      </c>
      <c r="S127" s="98">
        <v>2.2929206076239611E-3</v>
      </c>
      <c r="T127" s="98">
        <v>1.7435750453807209E-3</v>
      </c>
      <c r="U127" s="98">
        <v>1.1703448934747302E-3</v>
      </c>
      <c r="V127" s="98">
        <v>1.2699481806744016E-3</v>
      </c>
      <c r="W127" s="98">
        <v>1.146460303811981E-3</v>
      </c>
      <c r="X127" s="98">
        <v>5.7323015190599027E-4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0.89912919307885253</v>
      </c>
      <c r="C128" s="98">
        <v>0.84444314678945342</v>
      </c>
      <c r="D128" s="98">
        <v>0.85128231478849603</v>
      </c>
      <c r="E128" s="98">
        <v>0.81582491592029849</v>
      </c>
      <c r="F128" s="98">
        <v>0.83377536153331988</v>
      </c>
      <c r="G128" s="98">
        <v>0.83043441449423272</v>
      </c>
      <c r="H128" s="98">
        <v>0.78730534002798891</v>
      </c>
      <c r="I128" s="98">
        <v>0.656337954209536</v>
      </c>
      <c r="J128" s="98">
        <v>0.63217499608319816</v>
      </c>
      <c r="K128" s="98">
        <v>0.56835924548089822</v>
      </c>
      <c r="L128" s="98">
        <v>0.60407029764740805</v>
      </c>
      <c r="M128" s="98">
        <v>0.61035771015753681</v>
      </c>
      <c r="N128" s="98">
        <v>0.57738821280335617</v>
      </c>
      <c r="O128" s="98">
        <v>0.49414512575064695</v>
      </c>
      <c r="P128" s="98">
        <v>0.50455795374280032</v>
      </c>
      <c r="Q128" s="98">
        <v>0.38877092309039391</v>
      </c>
      <c r="R128" s="98">
        <v>0.36552078835312429</v>
      </c>
      <c r="S128" s="98">
        <v>0.32579709977391885</v>
      </c>
      <c r="T128" s="98">
        <v>0.1857274505737376</v>
      </c>
      <c r="U128" s="98">
        <v>0.10914557352184404</v>
      </c>
      <c r="V128" s="98">
        <v>5.9122279189936254E-2</v>
      </c>
      <c r="W128" s="98">
        <v>3.5469491159281719E-2</v>
      </c>
      <c r="X128" s="98">
        <v>2.6603724346705486E-2</v>
      </c>
      <c r="Y128" s="98">
        <v>4.9974943867347285E-2</v>
      </c>
      <c r="DA128" s="63" t="s">
        <v>1590</v>
      </c>
    </row>
    <row r="129" spans="1:105" ht="12" customHeight="1" x14ac:dyDescent="0.25">
      <c r="A129" s="109" t="s">
        <v>120</v>
      </c>
      <c r="B129" s="33">
        <v>0.15719570065791896</v>
      </c>
      <c r="C129" s="33">
        <v>0.1814099709818075</v>
      </c>
      <c r="D129" s="33">
        <v>0.23052176870437979</v>
      </c>
      <c r="E129" s="33">
        <v>0.26058406709776111</v>
      </c>
      <c r="F129" s="33">
        <v>0.25543697245722558</v>
      </c>
      <c r="G129" s="33">
        <v>0.27431157245528826</v>
      </c>
      <c r="H129" s="33">
        <v>0.33366109019011625</v>
      </c>
      <c r="I129" s="33">
        <v>0.33616170122837236</v>
      </c>
      <c r="J129" s="33">
        <v>0.5014958593627904</v>
      </c>
      <c r="K129" s="33">
        <v>0.45752870390261574</v>
      </c>
      <c r="L129" s="33">
        <v>0.49127982243398743</v>
      </c>
      <c r="M129" s="33">
        <v>0.36472920988680529</v>
      </c>
      <c r="N129" s="33">
        <v>0.33904959612087765</v>
      </c>
      <c r="O129" s="33">
        <v>0.30575481917360547</v>
      </c>
      <c r="P129" s="33">
        <v>0.23917682486939082</v>
      </c>
      <c r="Q129" s="33">
        <v>0.27400577110831809</v>
      </c>
      <c r="R129" s="33">
        <v>0.26932948935346368</v>
      </c>
      <c r="S129" s="33">
        <v>0.16084371558847002</v>
      </c>
      <c r="T129" s="33">
        <v>0.13133388779990865</v>
      </c>
      <c r="U129" s="33">
        <v>8.3136880888613721E-2</v>
      </c>
      <c r="V129" s="33">
        <v>5.8435677703541467E-2</v>
      </c>
      <c r="W129" s="33">
        <v>3.9667441255784849E-2</v>
      </c>
      <c r="X129" s="33">
        <v>2.9351390212575598E-2</v>
      </c>
      <c r="Y129" s="33">
        <v>2.1599254758053275E-2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8.8183043480408667</v>
      </c>
      <c r="C131" s="117">
        <f t="shared" si="22"/>
        <v>20.347447801247121</v>
      </c>
      <c r="D131" s="117">
        <f t="shared" si="22"/>
        <v>13.500839150715132</v>
      </c>
      <c r="E131" s="117">
        <f t="shared" si="22"/>
        <v>12.524385489417444</v>
      </c>
      <c r="F131" s="117">
        <f t="shared" si="22"/>
        <v>12.459532655832726</v>
      </c>
      <c r="G131" s="117">
        <f t="shared" si="22"/>
        <v>14.818118668434233</v>
      </c>
      <c r="H131" s="117">
        <f t="shared" si="22"/>
        <v>13.028077555610912</v>
      </c>
      <c r="I131" s="117">
        <f t="shared" si="22"/>
        <v>13.039481078388743</v>
      </c>
      <c r="J131" s="117">
        <f t="shared" si="22"/>
        <v>13.530580618708351</v>
      </c>
      <c r="K131" s="117">
        <f t="shared" si="22"/>
        <v>13.452812706142225</v>
      </c>
      <c r="L131" s="117">
        <f t="shared" si="22"/>
        <v>17.52352000127653</v>
      </c>
      <c r="M131" s="117">
        <f t="shared" si="22"/>
        <v>16.185216840831536</v>
      </c>
      <c r="N131" s="117">
        <f t="shared" si="22"/>
        <v>10.304052429130012</v>
      </c>
      <c r="O131" s="117">
        <f t="shared" si="22"/>
        <v>9.5603675754656638</v>
      </c>
      <c r="P131" s="117">
        <f t="shared" si="22"/>
        <v>9.4221958106166834</v>
      </c>
      <c r="Q131" s="117">
        <f t="shared" si="22"/>
        <v>9.0506582576083936</v>
      </c>
      <c r="R131" s="117">
        <f t="shared" ref="R131:V131" si="23">R132+R135+R137+R147</f>
        <v>8.9953874879537388</v>
      </c>
      <c r="S131" s="117">
        <f t="shared" si="23"/>
        <v>7.2895543933973377</v>
      </c>
      <c r="T131" s="117">
        <f t="shared" si="23"/>
        <v>4.9725492025716154</v>
      </c>
      <c r="U131" s="117">
        <f t="shared" si="23"/>
        <v>3.4776969087588991</v>
      </c>
      <c r="V131" s="117">
        <f t="shared" si="23"/>
        <v>1.0992573823936596</v>
      </c>
      <c r="W131" s="117">
        <f t="shared" ref="W131:Y131" si="24">W132+W135+W137+W147</f>
        <v>0.996007784303792</v>
      </c>
      <c r="X131" s="117">
        <f t="shared" si="24"/>
        <v>0.94479265443433857</v>
      </c>
      <c r="Y131" s="117">
        <f t="shared" si="24"/>
        <v>0.89196974568751808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6.6514453516290635</v>
      </c>
      <c r="C132" s="122">
        <f t="shared" si="25"/>
        <v>17.247968814228386</v>
      </c>
      <c r="D132" s="122">
        <f t="shared" si="25"/>
        <v>10.964993881904332</v>
      </c>
      <c r="E132" s="122">
        <f t="shared" si="25"/>
        <v>10.111371014498834</v>
      </c>
      <c r="F132" s="122">
        <f t="shared" si="25"/>
        <v>10.07586207984401</v>
      </c>
      <c r="G132" s="122">
        <f t="shared" si="25"/>
        <v>12.158351663260728</v>
      </c>
      <c r="H132" s="122">
        <f t="shared" si="25"/>
        <v>10.481151816973041</v>
      </c>
      <c r="I132" s="122">
        <f t="shared" si="25"/>
        <v>10.512628050076652</v>
      </c>
      <c r="J132" s="122">
        <f t="shared" si="25"/>
        <v>10.608575684336026</v>
      </c>
      <c r="K132" s="122">
        <f t="shared" si="25"/>
        <v>10.744136515770599</v>
      </c>
      <c r="L132" s="122">
        <f t="shared" si="25"/>
        <v>14.226205704460222</v>
      </c>
      <c r="M132" s="122">
        <f t="shared" si="25"/>
        <v>13.499015132298844</v>
      </c>
      <c r="N132" s="122">
        <f t="shared" si="25"/>
        <v>7.9954904870672658</v>
      </c>
      <c r="O132" s="122">
        <f t="shared" si="25"/>
        <v>7.3763424130224324</v>
      </c>
      <c r="P132" s="122">
        <f t="shared" si="25"/>
        <v>7.4544454429642206</v>
      </c>
      <c r="Q132" s="122">
        <f t="shared" si="25"/>
        <v>6.9929063834768082</v>
      </c>
      <c r="R132" s="122">
        <f t="shared" ref="R132:V132" si="26">SUM(R133:R134)</f>
        <v>6.8906953870756382</v>
      </c>
      <c r="S132" s="122">
        <f t="shared" si="26"/>
        <v>5.8488740502828493</v>
      </c>
      <c r="T132" s="122">
        <f t="shared" si="26"/>
        <v>3.9320739109759457</v>
      </c>
      <c r="U132" s="122">
        <f t="shared" si="26"/>
        <v>2.7900621230659741</v>
      </c>
      <c r="V132" s="122">
        <f t="shared" si="26"/>
        <v>0.76736531847825062</v>
      </c>
      <c r="W132" s="122">
        <f t="shared" ref="W132:Y132" si="27">SUM(W133:W134)</f>
        <v>0.74194260800394152</v>
      </c>
      <c r="X132" s="122">
        <f t="shared" si="27"/>
        <v>0.74160335071460426</v>
      </c>
      <c r="Y132" s="122">
        <f t="shared" si="27"/>
        <v>0.69252583760317421</v>
      </c>
      <c r="DA132" s="130" t="s">
        <v>1741</v>
      </c>
    </row>
    <row r="133" spans="1:105" ht="12" customHeight="1" x14ac:dyDescent="0.25">
      <c r="A133" s="97" t="s">
        <v>51</v>
      </c>
      <c r="B133" s="98">
        <v>6.5906536677290513</v>
      </c>
      <c r="C133" s="98">
        <v>17.093007331777709</v>
      </c>
      <c r="D133" s="98">
        <v>10.869552789371463</v>
      </c>
      <c r="E133" s="98">
        <v>10.024947031928324</v>
      </c>
      <c r="F133" s="98">
        <v>9.9919885685775007</v>
      </c>
      <c r="G133" s="98">
        <v>12.058536004135382</v>
      </c>
      <c r="H133" s="98">
        <v>10.396714974637854</v>
      </c>
      <c r="I133" s="98">
        <v>10.429693960804199</v>
      </c>
      <c r="J133" s="98">
        <v>10.525514585011553</v>
      </c>
      <c r="K133" s="98">
        <v>10.660480093636613</v>
      </c>
      <c r="L133" s="98">
        <v>14.120059223072598</v>
      </c>
      <c r="M133" s="98">
        <v>13.397915025253534</v>
      </c>
      <c r="N133" s="98">
        <v>7.936055770909074</v>
      </c>
      <c r="O133" s="98">
        <v>7.3220102030880581</v>
      </c>
      <c r="P133" s="98">
        <v>7.4001408579576315</v>
      </c>
      <c r="Q133" s="98">
        <v>6.942483393226202</v>
      </c>
      <c r="R133" s="98">
        <v>6.8415301771019497</v>
      </c>
      <c r="S133" s="98">
        <v>5.8076603319542413</v>
      </c>
      <c r="T133" s="98">
        <v>3.9045182662090538</v>
      </c>
      <c r="U133" s="98">
        <v>2.7705435626718815</v>
      </c>
      <c r="V133" s="98">
        <v>0.76199237580959378</v>
      </c>
      <c r="W133" s="98">
        <v>0.73677592116794699</v>
      </c>
      <c r="X133" s="98">
        <v>0.73642664192530449</v>
      </c>
      <c r="Y133" s="98">
        <v>0.68761979896147118</v>
      </c>
      <c r="DA133" s="63" t="s">
        <v>1742</v>
      </c>
    </row>
    <row r="134" spans="1:105" ht="12" customHeight="1" x14ac:dyDescent="0.25">
      <c r="A134" s="97" t="s">
        <v>53</v>
      </c>
      <c r="B134" s="98">
        <v>6.0791683900011807E-2</v>
      </c>
      <c r="C134" s="98">
        <v>0.1549614824506762</v>
      </c>
      <c r="D134" s="98">
        <v>9.5441092532869254E-2</v>
      </c>
      <c r="E134" s="98">
        <v>8.6423982570509497E-2</v>
      </c>
      <c r="F134" s="98">
        <v>8.3873511266508577E-2</v>
      </c>
      <c r="G134" s="98">
        <v>9.9815659125345124E-2</v>
      </c>
      <c r="H134" s="98">
        <v>8.4436842335186876E-2</v>
      </c>
      <c r="I134" s="98">
        <v>8.2934089272451703E-2</v>
      </c>
      <c r="J134" s="98">
        <v>8.3061099324472615E-2</v>
      </c>
      <c r="K134" s="98">
        <v>8.3656422133985428E-2</v>
      </c>
      <c r="L134" s="98">
        <v>0.10614648138762299</v>
      </c>
      <c r="M134" s="98">
        <v>0.10110010704530999</v>
      </c>
      <c r="N134" s="98">
        <v>5.9434716158191937E-2</v>
      </c>
      <c r="O134" s="98">
        <v>5.4332209934374022E-2</v>
      </c>
      <c r="P134" s="98">
        <v>5.4304585006589356E-2</v>
      </c>
      <c r="Q134" s="98">
        <v>5.042299025060655E-2</v>
      </c>
      <c r="R134" s="98">
        <v>4.916520997368834E-2</v>
      </c>
      <c r="S134" s="98">
        <v>4.1213718328608095E-2</v>
      </c>
      <c r="T134" s="98">
        <v>2.755564476689179E-2</v>
      </c>
      <c r="U134" s="98">
        <v>1.9518560394092388E-2</v>
      </c>
      <c r="V134" s="98">
        <v>5.3729426686568091E-3</v>
      </c>
      <c r="W134" s="98">
        <v>5.1666868359945698E-3</v>
      </c>
      <c r="X134" s="98">
        <v>5.1767087892997353E-3</v>
      </c>
      <c r="Y134" s="98">
        <v>4.906038641703081E-3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2.0167391127337324E-5</v>
      </c>
      <c r="C135" s="122">
        <f t="shared" si="28"/>
        <v>2.6321480839867019E-5</v>
      </c>
      <c r="D135" s="122">
        <f t="shared" si="28"/>
        <v>1.6419449357383446E-5</v>
      </c>
      <c r="E135" s="122">
        <f t="shared" si="28"/>
        <v>1.4829373306004806E-5</v>
      </c>
      <c r="F135" s="122">
        <f t="shared" si="28"/>
        <v>2.6602489519960781E-5</v>
      </c>
      <c r="G135" s="122">
        <f t="shared" si="28"/>
        <v>4.1850849241705917E-5</v>
      </c>
      <c r="H135" s="122">
        <f t="shared" si="28"/>
        <v>2.4620982553384918E-4</v>
      </c>
      <c r="I135" s="122">
        <f t="shared" si="28"/>
        <v>3.6989423417958664E-4</v>
      </c>
      <c r="J135" s="122">
        <f t="shared" si="28"/>
        <v>6.1603767539937407E-4</v>
      </c>
      <c r="K135" s="122">
        <f t="shared" si="28"/>
        <v>8.1301775196480203E-4</v>
      </c>
      <c r="L135" s="122">
        <f t="shared" si="28"/>
        <v>2.4712567896430586E-3</v>
      </c>
      <c r="M135" s="122">
        <f t="shared" si="28"/>
        <v>1.4349524373846788E-3</v>
      </c>
      <c r="N135" s="122">
        <f t="shared" si="28"/>
        <v>1.582418675821633E-3</v>
      </c>
      <c r="O135" s="122">
        <f t="shared" si="28"/>
        <v>1.4059596695339392E-3</v>
      </c>
      <c r="P135" s="122">
        <f t="shared" si="28"/>
        <v>1.7447034499452159E-3</v>
      </c>
      <c r="Q135" s="122">
        <f t="shared" si="28"/>
        <v>1.1318241077232173E-3</v>
      </c>
      <c r="R135" s="122">
        <f t="shared" si="28"/>
        <v>9.9103198317881686E-4</v>
      </c>
      <c r="S135" s="122">
        <f t="shared" si="28"/>
        <v>8.3406378132267584E-4</v>
      </c>
      <c r="T135" s="122">
        <f t="shared" si="28"/>
        <v>8.2089304004253759E-4</v>
      </c>
      <c r="U135" s="122">
        <f t="shared" si="28"/>
        <v>4.0485213276419247E-4</v>
      </c>
      <c r="V135" s="122">
        <f t="shared" si="28"/>
        <v>2.7561633654394756E-4</v>
      </c>
      <c r="W135" s="122">
        <f t="shared" si="28"/>
        <v>3.2657482606649873E-4</v>
      </c>
      <c r="X135" s="122">
        <f t="shared" si="28"/>
        <v>1.8510760584454711E-4</v>
      </c>
      <c r="Y135" s="122">
        <f t="shared" si="28"/>
        <v>1.0869691040559173E-4</v>
      </c>
      <c r="DA135" s="130" t="s">
        <v>1744</v>
      </c>
    </row>
    <row r="136" spans="1:105" ht="12" customHeight="1" x14ac:dyDescent="0.25">
      <c r="A136" s="97" t="s">
        <v>53</v>
      </c>
      <c r="B136" s="98">
        <v>2.0167391127337324E-5</v>
      </c>
      <c r="C136" s="98">
        <v>2.6321480839867019E-5</v>
      </c>
      <c r="D136" s="98">
        <v>1.6419449357383446E-5</v>
      </c>
      <c r="E136" s="98">
        <v>1.4829373306004806E-5</v>
      </c>
      <c r="F136" s="98">
        <v>2.6602489519960781E-5</v>
      </c>
      <c r="G136" s="98">
        <v>4.1850849241705917E-5</v>
      </c>
      <c r="H136" s="98">
        <v>2.4620982553384918E-4</v>
      </c>
      <c r="I136" s="98">
        <v>3.6989423417958664E-4</v>
      </c>
      <c r="J136" s="98">
        <v>6.1603767539937407E-4</v>
      </c>
      <c r="K136" s="98">
        <v>8.1301775196480203E-4</v>
      </c>
      <c r="L136" s="98">
        <v>2.4712567896430586E-3</v>
      </c>
      <c r="M136" s="98">
        <v>1.4349524373846788E-3</v>
      </c>
      <c r="N136" s="98">
        <v>1.582418675821633E-3</v>
      </c>
      <c r="O136" s="98">
        <v>1.4059596695339392E-3</v>
      </c>
      <c r="P136" s="98">
        <v>1.7447034499452159E-3</v>
      </c>
      <c r="Q136" s="98">
        <v>1.1318241077232173E-3</v>
      </c>
      <c r="R136" s="98">
        <v>9.9103198317881686E-4</v>
      </c>
      <c r="S136" s="98">
        <v>8.3406378132267584E-4</v>
      </c>
      <c r="T136" s="98">
        <v>8.2089304004253759E-4</v>
      </c>
      <c r="U136" s="98">
        <v>4.0485213276419247E-4</v>
      </c>
      <c r="V136" s="98">
        <v>2.7561633654394756E-4</v>
      </c>
      <c r="W136" s="98">
        <v>3.2657482606649873E-4</v>
      </c>
      <c r="X136" s="98">
        <v>1.8510760584454711E-4</v>
      </c>
      <c r="Y136" s="98">
        <v>1.0869691040559173E-4</v>
      </c>
      <c r="DA136" s="63" t="s">
        <v>1745</v>
      </c>
    </row>
    <row r="137" spans="1:105" ht="12" customHeight="1" x14ac:dyDescent="0.25">
      <c r="A137" s="121" t="s">
        <v>55</v>
      </c>
      <c r="B137" s="122">
        <v>1.5256569542634244</v>
      </c>
      <c r="C137" s="122">
        <v>2.469177137584865</v>
      </c>
      <c r="D137" s="122">
        <v>1.8647439347514867</v>
      </c>
      <c r="E137" s="122">
        <v>1.7392455921028767</v>
      </c>
      <c r="F137" s="122">
        <v>1.7015103283965289</v>
      </c>
      <c r="G137" s="122">
        <v>1.9632051492591986</v>
      </c>
      <c r="H137" s="122">
        <v>1.8288976575935036</v>
      </c>
      <c r="I137" s="122">
        <v>1.8828183809038701</v>
      </c>
      <c r="J137" s="122">
        <v>2.1659442205866188</v>
      </c>
      <c r="K137" s="122">
        <v>2.0225668507284187</v>
      </c>
      <c r="L137" s="122">
        <v>2.5608038755036517</v>
      </c>
      <c r="M137" s="122">
        <v>2.0428498629308001</v>
      </c>
      <c r="N137" s="122">
        <v>1.7043889617493009</v>
      </c>
      <c r="O137" s="122">
        <v>1.6541129796790583</v>
      </c>
      <c r="P137" s="122">
        <v>1.4815853892919273</v>
      </c>
      <c r="Q137" s="122">
        <v>1.61199332187525</v>
      </c>
      <c r="R137" s="122">
        <v>1.6742853137905467</v>
      </c>
      <c r="S137" s="122">
        <v>1.1180826119349643</v>
      </c>
      <c r="T137" s="122">
        <v>0.82399465781189996</v>
      </c>
      <c r="U137" s="122">
        <v>0.5549339029330963</v>
      </c>
      <c r="V137" s="122">
        <v>0.24841758535843575</v>
      </c>
      <c r="W137" s="122">
        <v>0.19973236176986914</v>
      </c>
      <c r="X137" s="122">
        <v>0.16277087403014773</v>
      </c>
      <c r="Y137" s="122">
        <v>0.15088962642693379</v>
      </c>
      <c r="DA137" s="130" t="s">
        <v>1746</v>
      </c>
    </row>
    <row r="138" spans="1:105" ht="12" customHeight="1" x14ac:dyDescent="0.25">
      <c r="A138" s="97" t="s">
        <v>143</v>
      </c>
      <c r="B138" s="98">
        <v>0.75435996117090265</v>
      </c>
      <c r="C138" s="98">
        <v>1.7783779446133636</v>
      </c>
      <c r="D138" s="98">
        <v>1.2180865646459198</v>
      </c>
      <c r="E138" s="98">
        <v>1.1406844806282037</v>
      </c>
      <c r="F138" s="98">
        <v>1.2280903715179752</v>
      </c>
      <c r="G138" s="98">
        <v>1.4968625634394805</v>
      </c>
      <c r="H138" s="98">
        <v>1.3522995747220998</v>
      </c>
      <c r="I138" s="98">
        <v>1.4138092257947203</v>
      </c>
      <c r="J138" s="98">
        <v>1.4568405850513866</v>
      </c>
      <c r="K138" s="98">
        <v>1.4536691196239737</v>
      </c>
      <c r="L138" s="98">
        <v>1.9899363655749793</v>
      </c>
      <c r="M138" s="98">
        <v>1.4800737297232074</v>
      </c>
      <c r="N138" s="98">
        <v>0.98510317137537162</v>
      </c>
      <c r="O138" s="98">
        <v>0.95023974808272049</v>
      </c>
      <c r="P138" s="98">
        <v>0.91759767707372653</v>
      </c>
      <c r="Q138" s="98">
        <v>0.93312672790745255</v>
      </c>
      <c r="R138" s="98">
        <v>0.99135181858476007</v>
      </c>
      <c r="S138" s="98">
        <v>0.66691582366440694</v>
      </c>
      <c r="T138" s="98">
        <v>0.47556190895403833</v>
      </c>
      <c r="U138" s="98">
        <v>0.33524109242685862</v>
      </c>
      <c r="V138" s="98">
        <v>0.11397711351863492</v>
      </c>
      <c r="W138" s="98">
        <v>0.11352884300748739</v>
      </c>
      <c r="X138" s="98">
        <v>0.10374857935386403</v>
      </c>
      <c r="Y138" s="98">
        <v>9.0420952765262047E-2</v>
      </c>
      <c r="DA138" s="63" t="s">
        <v>1747</v>
      </c>
    </row>
    <row r="139" spans="1:105" ht="12" customHeight="1" x14ac:dyDescent="0.25">
      <c r="A139" s="97" t="s">
        <v>124</v>
      </c>
      <c r="B139" s="98">
        <v>9.016410128033317E-2</v>
      </c>
      <c r="C139" s="98">
        <v>6.9579709268055789E-2</v>
      </c>
      <c r="D139" s="98">
        <v>5.9152032939008052E-2</v>
      </c>
      <c r="E139" s="98">
        <v>5.0831158128043577E-2</v>
      </c>
      <c r="F139" s="98">
        <v>3.9856212695645543E-2</v>
      </c>
      <c r="G139" s="98">
        <v>3.252205714660357E-2</v>
      </c>
      <c r="H139" s="98">
        <v>2.2004775439150109E-2</v>
      </c>
      <c r="I139" s="98">
        <v>1.4910907043276659E-2</v>
      </c>
      <c r="J139" s="98">
        <v>1.5027110160205887E-2</v>
      </c>
      <c r="K139" s="98">
        <v>1.2486673779347033E-2</v>
      </c>
      <c r="L139" s="98">
        <v>1.2509390578940923E-2</v>
      </c>
      <c r="M139" s="98">
        <v>1.3962792990388289E-2</v>
      </c>
      <c r="N139" s="98">
        <v>1.9667194093208745E-2</v>
      </c>
      <c r="O139" s="98">
        <v>1.682538037563381E-2</v>
      </c>
      <c r="P139" s="98">
        <v>1.7460600628250666E-2</v>
      </c>
      <c r="Q139" s="98">
        <v>1.3526203194360384E-2</v>
      </c>
      <c r="R139" s="98">
        <v>1.271527616879544E-2</v>
      </c>
      <c r="S139" s="98">
        <v>1.1986401536729467E-2</v>
      </c>
      <c r="T139" s="98">
        <v>6.7982649511507173E-3</v>
      </c>
      <c r="U139" s="98">
        <v>4.6332259859942007E-3</v>
      </c>
      <c r="V139" s="98">
        <v>1.3133138756721212E-3</v>
      </c>
      <c r="W139" s="98">
        <v>1.2697658458571972E-3</v>
      </c>
      <c r="X139" s="98">
        <v>7.3174294780713905E-4</v>
      </c>
      <c r="Y139" s="98">
        <v>2.3251977642067875E-3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0.68113289181218861</v>
      </c>
      <c r="C143" s="101">
        <v>0.62121948370344571</v>
      </c>
      <c r="D143" s="101">
        <v>0.58750533716655873</v>
      </c>
      <c r="E143" s="101">
        <v>0.54772995334662933</v>
      </c>
      <c r="F143" s="101">
        <v>0.43356374418290816</v>
      </c>
      <c r="G143" s="101">
        <v>0.43382052867311444</v>
      </c>
      <c r="H143" s="101">
        <v>0.45459330743225357</v>
      </c>
      <c r="I143" s="101">
        <v>0.45409824806587318</v>
      </c>
      <c r="J143" s="101">
        <v>0.69407652537502629</v>
      </c>
      <c r="K143" s="101">
        <v>0.55641105732509777</v>
      </c>
      <c r="L143" s="101">
        <v>0.55835811934973179</v>
      </c>
      <c r="M143" s="101">
        <v>0.54881334021720451</v>
      </c>
      <c r="N143" s="101">
        <v>0.69961859628072054</v>
      </c>
      <c r="O143" s="101">
        <v>0.68704785122070411</v>
      </c>
      <c r="P143" s="101">
        <v>0.54652711158995015</v>
      </c>
      <c r="Q143" s="101">
        <v>0.66534039077343698</v>
      </c>
      <c r="R143" s="101">
        <v>0.67021821903699119</v>
      </c>
      <c r="S143" s="101">
        <v>0.43918038673382775</v>
      </c>
      <c r="T143" s="101">
        <v>0.34163448390671086</v>
      </c>
      <c r="U143" s="101">
        <v>0.21505958452024346</v>
      </c>
      <c r="V143" s="101">
        <v>0.13312715796412872</v>
      </c>
      <c r="W143" s="101">
        <v>8.4933752916524566E-2</v>
      </c>
      <c r="X143" s="101">
        <v>5.8290551728476539E-2</v>
      </c>
      <c r="Y143" s="101">
        <v>5.8143475897464957E-2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0.6411818747572513</v>
      </c>
      <c r="C147" s="122">
        <v>0.63027552795303032</v>
      </c>
      <c r="D147" s="122">
        <v>0.67108491460995379</v>
      </c>
      <c r="E147" s="122">
        <v>0.67375405344242711</v>
      </c>
      <c r="F147" s="122">
        <v>0.68213364510266827</v>
      </c>
      <c r="G147" s="122">
        <v>0.69652000506506473</v>
      </c>
      <c r="H147" s="122">
        <v>0.71778187121883485</v>
      </c>
      <c r="I147" s="122">
        <v>0.64366475317404159</v>
      </c>
      <c r="J147" s="122">
        <v>0.75544467611030552</v>
      </c>
      <c r="K147" s="122">
        <v>0.68529632189124423</v>
      </c>
      <c r="L147" s="122">
        <v>0.73403916452300955</v>
      </c>
      <c r="M147" s="122">
        <v>0.64191689316450584</v>
      </c>
      <c r="N147" s="122">
        <v>0.60259056163762237</v>
      </c>
      <c r="O147" s="122">
        <v>0.52850622309464024</v>
      </c>
      <c r="P147" s="122">
        <v>0.48442027491059092</v>
      </c>
      <c r="Q147" s="122">
        <v>0.44462672814861343</v>
      </c>
      <c r="R147" s="122">
        <v>0.42941575510437657</v>
      </c>
      <c r="S147" s="122">
        <v>0.32176366739820128</v>
      </c>
      <c r="T147" s="122">
        <v>0.2156597407437269</v>
      </c>
      <c r="U147" s="122">
        <v>0.13229603062706485</v>
      </c>
      <c r="V147" s="122">
        <v>8.3198862220429215E-2</v>
      </c>
      <c r="W147" s="122">
        <v>5.4006239703914993E-2</v>
      </c>
      <c r="X147" s="122">
        <v>4.0233322083742085E-2</v>
      </c>
      <c r="Y147" s="122">
        <v>4.8445584747004472E-2</v>
      </c>
      <c r="DA147" s="130" t="s">
        <v>1756</v>
      </c>
    </row>
    <row r="148" spans="1:105" ht="12" customHeight="1" x14ac:dyDescent="0.25">
      <c r="A148" s="97" t="s">
        <v>51</v>
      </c>
      <c r="B148" s="98">
        <v>1.3494818287474876E-3</v>
      </c>
      <c r="C148" s="98">
        <v>3.3178809856834711E-3</v>
      </c>
      <c r="D148" s="98">
        <v>2.336875043178394E-3</v>
      </c>
      <c r="E148" s="98">
        <v>2.0187982734463919E-3</v>
      </c>
      <c r="F148" s="98">
        <v>2.1181196045877014E-3</v>
      </c>
      <c r="G148" s="98">
        <v>2.3320045659856168E-3</v>
      </c>
      <c r="H148" s="98">
        <v>1.9677814140685013E-3</v>
      </c>
      <c r="I148" s="98">
        <v>1.9659474303203601E-3</v>
      </c>
      <c r="J148" s="98">
        <v>1.9054822344338786E-3</v>
      </c>
      <c r="K148" s="98">
        <v>1.9755602900957724E-3</v>
      </c>
      <c r="L148" s="98">
        <v>3.2745870123092784E-3</v>
      </c>
      <c r="M148" s="98">
        <v>2.9152272712735642E-3</v>
      </c>
      <c r="N148" s="98">
        <v>1.8195073149677109E-3</v>
      </c>
      <c r="O148" s="98">
        <v>1.6674976476711472E-3</v>
      </c>
      <c r="P148" s="98">
        <v>1.6816748445704045E-3</v>
      </c>
      <c r="Q148" s="98">
        <v>1.6681100409111161E-3</v>
      </c>
      <c r="R148" s="98">
        <v>1.6554216532905781E-3</v>
      </c>
      <c r="S148" s="98">
        <v>1.3380113286401564E-3</v>
      </c>
      <c r="T148" s="98">
        <v>1.0179751565296778E-3</v>
      </c>
      <c r="U148" s="98">
        <v>6.8537295017588953E-4</v>
      </c>
      <c r="V148" s="98">
        <v>7.4712494207908428E-4</v>
      </c>
      <c r="W148" s="98">
        <v>6.7670218257568759E-4</v>
      </c>
      <c r="X148" s="98">
        <v>3.3950903444547343E-4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0.52354199453082895</v>
      </c>
      <c r="C149" s="98">
        <v>0.49225467253386013</v>
      </c>
      <c r="D149" s="98">
        <v>0.49687636900254467</v>
      </c>
      <c r="E149" s="98">
        <v>0.47687283596154501</v>
      </c>
      <c r="F149" s="98">
        <v>0.48840914087747561</v>
      </c>
      <c r="G149" s="98">
        <v>0.4876979183398053</v>
      </c>
      <c r="H149" s="98">
        <v>0.46369937103081688</v>
      </c>
      <c r="I149" s="98">
        <v>0.38711134220710369</v>
      </c>
      <c r="J149" s="98">
        <v>0.37298583555731363</v>
      </c>
      <c r="K149" s="98">
        <v>0.33555702125386888</v>
      </c>
      <c r="L149" s="98">
        <v>0.35695948255290277</v>
      </c>
      <c r="M149" s="98">
        <v>0.36092639380600333</v>
      </c>
      <c r="N149" s="98">
        <v>0.34167279249296978</v>
      </c>
      <c r="O149" s="98">
        <v>0.29256772763731226</v>
      </c>
      <c r="P149" s="98">
        <v>0.29881150259521894</v>
      </c>
      <c r="Q149" s="98">
        <v>0.23033845320014479</v>
      </c>
      <c r="R149" s="98">
        <v>0.21676239531103075</v>
      </c>
      <c r="S149" s="98">
        <v>0.19344605694988651</v>
      </c>
      <c r="T149" s="98">
        <v>0.1105115970683393</v>
      </c>
      <c r="U149" s="98">
        <v>6.5098445529396337E-2</v>
      </c>
      <c r="V149" s="98">
        <v>3.5399453311204282E-2</v>
      </c>
      <c r="W149" s="98">
        <v>2.1271505789637813E-2</v>
      </c>
      <c r="X149" s="98">
        <v>1.6013696309392877E-2</v>
      </c>
      <c r="Y149" s="98">
        <v>3.0455511920969035E-2</v>
      </c>
      <c r="DA149" s="63" t="s">
        <v>1758</v>
      </c>
    </row>
    <row r="150" spans="1:105" ht="12" customHeight="1" x14ac:dyDescent="0.25">
      <c r="A150" s="109" t="s">
        <v>120</v>
      </c>
      <c r="B150" s="33">
        <v>0.11629039839767481</v>
      </c>
      <c r="C150" s="33">
        <v>0.13470297443348678</v>
      </c>
      <c r="D150" s="33">
        <v>0.17187167056423064</v>
      </c>
      <c r="E150" s="33">
        <v>0.19486241920743572</v>
      </c>
      <c r="F150" s="33">
        <v>0.19160638462060497</v>
      </c>
      <c r="G150" s="33">
        <v>0.20649008215927381</v>
      </c>
      <c r="H150" s="33">
        <v>0.25211471877394942</v>
      </c>
      <c r="I150" s="33">
        <v>0.25458746353661754</v>
      </c>
      <c r="J150" s="33">
        <v>0.38055335831855797</v>
      </c>
      <c r="K150" s="33">
        <v>0.34776374034727964</v>
      </c>
      <c r="L150" s="33">
        <v>0.37380509495779746</v>
      </c>
      <c r="M150" s="33">
        <v>0.27807527208722888</v>
      </c>
      <c r="N150" s="33">
        <v>0.25909826182968487</v>
      </c>
      <c r="O150" s="33">
        <v>0.23427099780965688</v>
      </c>
      <c r="P150" s="33">
        <v>0.18392709747080163</v>
      </c>
      <c r="Q150" s="33">
        <v>0.21262016490755753</v>
      </c>
      <c r="R150" s="33">
        <v>0.21099793814005521</v>
      </c>
      <c r="S150" s="33">
        <v>0.1269795991196746</v>
      </c>
      <c r="T150" s="33">
        <v>0.10413016851885792</v>
      </c>
      <c r="U150" s="33">
        <v>6.6512212147492644E-2</v>
      </c>
      <c r="V150" s="33">
        <v>4.705228396714585E-2</v>
      </c>
      <c r="W150" s="33">
        <v>3.2058031731701492E-2</v>
      </c>
      <c r="X150" s="33">
        <v>2.3880116739903739E-2</v>
      </c>
      <c r="Y150" s="33">
        <v>1.7990072826035437E-2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0.59407806856876222</v>
      </c>
      <c r="C152" s="119">
        <f t="shared" si="29"/>
        <v>0.59417382026916443</v>
      </c>
      <c r="D152" s="119">
        <f t="shared" si="29"/>
        <v>0.59712146919825071</v>
      </c>
      <c r="E152" s="119">
        <f t="shared" si="29"/>
        <v>0.59897847318414099</v>
      </c>
      <c r="F152" s="119">
        <f t="shared" si="29"/>
        <v>0.60147475058060862</v>
      </c>
      <c r="G152" s="119">
        <f t="shared" si="29"/>
        <v>0.60521350826879694</v>
      </c>
      <c r="H152" s="119">
        <f t="shared" si="29"/>
        <v>0.60995696106002073</v>
      </c>
      <c r="I152" s="119">
        <f t="shared" si="29"/>
        <v>0.61473936553903907</v>
      </c>
      <c r="J152" s="119">
        <f t="shared" si="29"/>
        <v>0.62299339615524507</v>
      </c>
      <c r="K152" s="119">
        <f t="shared" si="29"/>
        <v>0.62877594320137253</v>
      </c>
      <c r="L152" s="119">
        <f t="shared" si="29"/>
        <v>0.63482767917645844</v>
      </c>
      <c r="M152" s="119">
        <f t="shared" si="29"/>
        <v>0.64238343780472884</v>
      </c>
      <c r="N152" s="119">
        <f t="shared" si="29"/>
        <v>0.65079184749442409</v>
      </c>
      <c r="O152" s="119">
        <f t="shared" si="29"/>
        <v>0.65710526971914918</v>
      </c>
      <c r="P152" s="119">
        <f t="shared" si="29"/>
        <v>0.65740836004479752</v>
      </c>
      <c r="Q152" s="119">
        <f t="shared" si="29"/>
        <v>0.6606408908069753</v>
      </c>
      <c r="R152" s="119">
        <f t="shared" ref="R152:V152" si="30">IF(R131=0,"",R131/R110)</f>
        <v>0.66286575580696028</v>
      </c>
      <c r="S152" s="119">
        <f t="shared" si="30"/>
        <v>0.66473443710265478</v>
      </c>
      <c r="T152" s="119">
        <f t="shared" si="30"/>
        <v>0.66905834795776253</v>
      </c>
      <c r="U152" s="119">
        <f t="shared" si="30"/>
        <v>0.67222928879851951</v>
      </c>
      <c r="V152" s="119">
        <f t="shared" si="30"/>
        <v>0.68296592372267784</v>
      </c>
      <c r="W152" s="119">
        <f t="shared" ref="W152:Y152" si="31">IF(W131=0,"",W131/W110)</f>
        <v>0.68365238716187537</v>
      </c>
      <c r="X152" s="119">
        <f t="shared" si="31"/>
        <v>0.68326059719142263</v>
      </c>
      <c r="Y152" s="119">
        <f t="shared" si="31"/>
        <v>0.69624447125381705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0.59363529185623298</v>
      </c>
      <c r="C153" s="124">
        <f t="shared" si="32"/>
        <v>0.59519571407508598</v>
      </c>
      <c r="D153" s="124">
        <f t="shared" si="32"/>
        <v>0.59723171824637911</v>
      </c>
      <c r="E153" s="124">
        <f t="shared" si="32"/>
        <v>0.59862522609030344</v>
      </c>
      <c r="F153" s="124">
        <f t="shared" si="32"/>
        <v>0.60151224725396801</v>
      </c>
      <c r="G153" s="124">
        <f t="shared" si="32"/>
        <v>0.60555333217251406</v>
      </c>
      <c r="H153" s="124">
        <f t="shared" si="32"/>
        <v>0.60951449309282657</v>
      </c>
      <c r="I153" s="124">
        <f t="shared" si="32"/>
        <v>0.61449005406291657</v>
      </c>
      <c r="J153" s="124">
        <f t="shared" si="32"/>
        <v>0.62166124222025887</v>
      </c>
      <c r="K153" s="124">
        <f t="shared" si="32"/>
        <v>0.62819513492124524</v>
      </c>
      <c r="L153" s="124">
        <f t="shared" si="32"/>
        <v>0.63526270240952587</v>
      </c>
      <c r="M153" s="124">
        <f t="shared" si="32"/>
        <v>0.64332649293841437</v>
      </c>
      <c r="N153" s="124">
        <f t="shared" si="32"/>
        <v>0.65129694635079138</v>
      </c>
      <c r="O153" s="124">
        <f t="shared" si="32"/>
        <v>0.65772161580855804</v>
      </c>
      <c r="P153" s="124">
        <f t="shared" si="32"/>
        <v>0.65833175668857713</v>
      </c>
      <c r="Q153" s="124">
        <f t="shared" si="32"/>
        <v>0.65996959859163484</v>
      </c>
      <c r="R153" s="124">
        <f t="shared" ref="R153:V153" si="33">IF(R132=0,"",R132/R111)</f>
        <v>0.66128486940468401</v>
      </c>
      <c r="S153" s="124">
        <f t="shared" si="33"/>
        <v>0.66298417946179167</v>
      </c>
      <c r="T153" s="124">
        <f t="shared" si="33"/>
        <v>0.6642690440513348</v>
      </c>
      <c r="U153" s="124">
        <f t="shared" si="33"/>
        <v>0.66504958662518698</v>
      </c>
      <c r="V153" s="124">
        <f t="shared" si="33"/>
        <v>0.66623940302997464</v>
      </c>
      <c r="W153" s="124">
        <f t="shared" ref="W153:Y153" si="34">IF(W132=0,"",W132/W111)</f>
        <v>0.66763438241089601</v>
      </c>
      <c r="X153" s="124">
        <f t="shared" si="34"/>
        <v>0.66953672096033556</v>
      </c>
      <c r="Y153" s="124">
        <f t="shared" si="34"/>
        <v>0.68385200284637415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0.59141849158715531</v>
      </c>
      <c r="C154" s="111">
        <f t="shared" si="35"/>
        <v>0.59301941140457326</v>
      </c>
      <c r="D154" s="111">
        <f t="shared" si="35"/>
        <v>0.59512702570951537</v>
      </c>
      <c r="E154" s="111">
        <f t="shared" si="35"/>
        <v>0.59656100067281559</v>
      </c>
      <c r="F154" s="111">
        <f t="shared" si="35"/>
        <v>0.59950693464134919</v>
      </c>
      <c r="G154" s="111">
        <f t="shared" si="35"/>
        <v>0.60358259325589769</v>
      </c>
      <c r="H154" s="111">
        <f t="shared" si="35"/>
        <v>0.60758763517353209</v>
      </c>
      <c r="I154" s="111">
        <f t="shared" si="35"/>
        <v>0.61261210988182957</v>
      </c>
      <c r="J154" s="111">
        <f t="shared" si="35"/>
        <v>0.61981072021233818</v>
      </c>
      <c r="K154" s="111">
        <f t="shared" si="35"/>
        <v>0.62636759499958328</v>
      </c>
      <c r="L154" s="111">
        <f t="shared" si="35"/>
        <v>0.63352564784046328</v>
      </c>
      <c r="M154" s="111">
        <f t="shared" si="35"/>
        <v>0.64159966376866451</v>
      </c>
      <c r="N154" s="111">
        <f t="shared" si="35"/>
        <v>0.64960050992302953</v>
      </c>
      <c r="O154" s="111">
        <f t="shared" si="35"/>
        <v>0.65605533962057494</v>
      </c>
      <c r="P154" s="111">
        <f t="shared" si="35"/>
        <v>0.65668526932514681</v>
      </c>
      <c r="Q154" s="111">
        <f t="shared" si="35"/>
        <v>0.65834373463806606</v>
      </c>
      <c r="R154" s="111">
        <f t="shared" ref="R154:V154" si="36">IF(R133=0,"",R133/R112)</f>
        <v>0.659679141329644</v>
      </c>
      <c r="S154" s="111">
        <f t="shared" si="36"/>
        <v>0.66140236107356676</v>
      </c>
      <c r="T154" s="111">
        <f t="shared" si="36"/>
        <v>0.6626988593967541</v>
      </c>
      <c r="U154" s="111">
        <f t="shared" si="36"/>
        <v>0.66348394004850475</v>
      </c>
      <c r="V154" s="111">
        <f t="shared" si="36"/>
        <v>0.66467515330079829</v>
      </c>
      <c r="W154" s="111">
        <f t="shared" ref="W154:Y154" si="37">IF(W133=0,"",W133/W112)</f>
        <v>0.66608192229216212</v>
      </c>
      <c r="X154" s="111">
        <f t="shared" si="37"/>
        <v>0.66798499809393508</v>
      </c>
      <c r="Y154" s="111">
        <f t="shared" si="37"/>
        <v>0.68231293901069323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2.0035364247184861</v>
      </c>
      <c r="C156" s="124">
        <f t="shared" si="41"/>
        <v>2.0035364247184861</v>
      </c>
      <c r="D156" s="124">
        <f t="shared" si="41"/>
        <v>2.0035364247184861</v>
      </c>
      <c r="E156" s="124">
        <f t="shared" si="41"/>
        <v>2.0035364247184861</v>
      </c>
      <c r="F156" s="124">
        <f t="shared" si="41"/>
        <v>2.4226934645023679</v>
      </c>
      <c r="G156" s="124">
        <f t="shared" si="41"/>
        <v>3.1465296386248212</v>
      </c>
      <c r="H156" s="124">
        <f t="shared" si="41"/>
        <v>3.276799812291324</v>
      </c>
      <c r="I156" s="124">
        <f t="shared" si="41"/>
        <v>3.3637857668085838</v>
      </c>
      <c r="J156" s="124">
        <f t="shared" si="41"/>
        <v>3.4510243713945719</v>
      </c>
      <c r="K156" s="124">
        <f t="shared" si="41"/>
        <v>3.5112733762272623</v>
      </c>
      <c r="L156" s="124">
        <f t="shared" si="41"/>
        <v>3.585269798517813</v>
      </c>
      <c r="M156" s="124">
        <f t="shared" si="41"/>
        <v>3.6725706038185932</v>
      </c>
      <c r="N156" s="124">
        <f t="shared" si="41"/>
        <v>3.7857090316108413</v>
      </c>
      <c r="O156" s="124">
        <f t="shared" si="41"/>
        <v>3.8806573119497521</v>
      </c>
      <c r="P156" s="124">
        <f t="shared" si="41"/>
        <v>3.9714041279074443</v>
      </c>
      <c r="Q156" s="124">
        <f t="shared" si="41"/>
        <v>4.0701346858511043</v>
      </c>
      <c r="R156" s="124">
        <f t="shared" ref="R156:V156" si="42">IF(R135=0,"",R135/R114)</f>
        <v>4.1973855016374015</v>
      </c>
      <c r="S156" s="124">
        <f t="shared" si="42"/>
        <v>4.3290901985510875</v>
      </c>
      <c r="T156" s="124">
        <f t="shared" si="42"/>
        <v>4.4599229444705113</v>
      </c>
      <c r="U156" s="124">
        <f t="shared" si="42"/>
        <v>4.604747243876897</v>
      </c>
      <c r="V156" s="124">
        <f t="shared" si="42"/>
        <v>4.7357327693509195</v>
      </c>
      <c r="W156" s="124">
        <f t="shared" ref="W156:Y156" si="43">IF(W135=0,"",W135/W114)</f>
        <v>4.8353979317314995</v>
      </c>
      <c r="X156" s="124">
        <f t="shared" si="43"/>
        <v>4.8594717288582041</v>
      </c>
      <c r="Y156" s="124">
        <f t="shared" si="43"/>
        <v>4.866266985842886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2.0035364247184861</v>
      </c>
      <c r="C157" s="111">
        <f t="shared" si="44"/>
        <v>2.0035364247184861</v>
      </c>
      <c r="D157" s="111">
        <f t="shared" si="44"/>
        <v>2.0035364247184861</v>
      </c>
      <c r="E157" s="111">
        <f t="shared" si="44"/>
        <v>2.0035364247184861</v>
      </c>
      <c r="F157" s="111">
        <f t="shared" si="44"/>
        <v>2.4226934645023679</v>
      </c>
      <c r="G157" s="111">
        <f t="shared" si="44"/>
        <v>3.1465296386248212</v>
      </c>
      <c r="H157" s="111">
        <f t="shared" si="44"/>
        <v>3.276799812291324</v>
      </c>
      <c r="I157" s="111">
        <f t="shared" si="44"/>
        <v>3.3637857668085838</v>
      </c>
      <c r="J157" s="111">
        <f t="shared" si="44"/>
        <v>3.4510243713945719</v>
      </c>
      <c r="K157" s="111">
        <f t="shared" si="44"/>
        <v>3.5112733762272623</v>
      </c>
      <c r="L157" s="111">
        <f t="shared" si="44"/>
        <v>3.585269798517813</v>
      </c>
      <c r="M157" s="111">
        <f t="shared" si="44"/>
        <v>3.6725706038185932</v>
      </c>
      <c r="N157" s="111">
        <f t="shared" si="44"/>
        <v>3.7857090316108413</v>
      </c>
      <c r="O157" s="111">
        <f t="shared" si="44"/>
        <v>3.8806573119497521</v>
      </c>
      <c r="P157" s="111">
        <f t="shared" si="44"/>
        <v>3.9714041279074443</v>
      </c>
      <c r="Q157" s="111">
        <f t="shared" si="44"/>
        <v>4.0701346858511043</v>
      </c>
      <c r="R157" s="111">
        <f t="shared" ref="R157:V157" si="45">IF(R136=0,"",R136/R115)</f>
        <v>4.1973855016374015</v>
      </c>
      <c r="S157" s="111">
        <f t="shared" si="45"/>
        <v>4.3290901985510875</v>
      </c>
      <c r="T157" s="111">
        <f t="shared" si="45"/>
        <v>4.4599229444705113</v>
      </c>
      <c r="U157" s="111">
        <f t="shared" si="45"/>
        <v>4.604747243876897</v>
      </c>
      <c r="V157" s="111">
        <f t="shared" si="45"/>
        <v>4.7357327693509195</v>
      </c>
      <c r="W157" s="111">
        <f t="shared" ref="W157:Y157" si="46">IF(W136=0,"",W136/W115)</f>
        <v>4.8353979317314995</v>
      </c>
      <c r="X157" s="111">
        <f t="shared" si="46"/>
        <v>4.8594717288582041</v>
      </c>
      <c r="Y157" s="111">
        <f t="shared" si="46"/>
        <v>4.866266985842886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0.59125037424924787</v>
      </c>
      <c r="C158" s="124">
        <f t="shared" si="47"/>
        <v>0.58308977062886302</v>
      </c>
      <c r="D158" s="124">
        <f t="shared" si="47"/>
        <v>0.58930807399423213</v>
      </c>
      <c r="E158" s="124">
        <f t="shared" si="47"/>
        <v>0.59184910756078712</v>
      </c>
      <c r="F158" s="124">
        <f t="shared" si="47"/>
        <v>0.59261505003315595</v>
      </c>
      <c r="G158" s="124">
        <f t="shared" si="47"/>
        <v>0.59540923371950238</v>
      </c>
      <c r="H158" s="124">
        <f t="shared" si="47"/>
        <v>0.6018743492941192</v>
      </c>
      <c r="I158" s="124">
        <f t="shared" si="47"/>
        <v>0.60589311309238625</v>
      </c>
      <c r="J158" s="124">
        <f t="shared" si="47"/>
        <v>0.61591241289079945</v>
      </c>
      <c r="K158" s="124">
        <f t="shared" si="47"/>
        <v>0.61993709943561981</v>
      </c>
      <c r="L158" s="124">
        <f t="shared" si="47"/>
        <v>0.62341547816272891</v>
      </c>
      <c r="M158" s="124">
        <f t="shared" si="47"/>
        <v>0.63208389430848555</v>
      </c>
      <c r="N158" s="124">
        <f t="shared" si="47"/>
        <v>0.6463717456943876</v>
      </c>
      <c r="O158" s="124">
        <f t="shared" si="47"/>
        <v>0.65351607651237953</v>
      </c>
      <c r="P158" s="124">
        <f t="shared" si="47"/>
        <v>0.65497930227113532</v>
      </c>
      <c r="Q158" s="124">
        <f t="shared" si="47"/>
        <v>0.66116954955139151</v>
      </c>
      <c r="R158" s="124">
        <f t="shared" ref="R158:V158" si="48">IF(R137=0,"",R137/R116)</f>
        <v>0.66641913172885692</v>
      </c>
      <c r="S158" s="124">
        <f t="shared" si="48"/>
        <v>0.67560020877155591</v>
      </c>
      <c r="T158" s="124">
        <f t="shared" si="48"/>
        <v>0.6902444716182351</v>
      </c>
      <c r="U158" s="124">
        <f t="shared" si="48"/>
        <v>0.70731051420978497</v>
      </c>
      <c r="V158" s="124">
        <f t="shared" si="48"/>
        <v>0.73309261267477743</v>
      </c>
      <c r="W158" s="124">
        <f t="shared" ref="W158:Y158" si="49">IF(W137=0,"",W137/W116)</f>
        <v>0.74183645414280053</v>
      </c>
      <c r="X158" s="124">
        <f t="shared" si="49"/>
        <v>0.74471643812239174</v>
      </c>
      <c r="Y158" s="124">
        <f t="shared" si="49"/>
        <v>0.76657766152206519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0.56739938452243432</v>
      </c>
      <c r="C159" s="111">
        <f t="shared" si="50"/>
        <v>0.57017118725908</v>
      </c>
      <c r="D159" s="111">
        <f t="shared" si="50"/>
        <v>0.57338774668123271</v>
      </c>
      <c r="E159" s="111">
        <f t="shared" si="50"/>
        <v>0.57623505940263842</v>
      </c>
      <c r="F159" s="111">
        <f t="shared" si="50"/>
        <v>0.58012721840657522</v>
      </c>
      <c r="G159" s="111">
        <f t="shared" si="50"/>
        <v>0.58406491751342327</v>
      </c>
      <c r="H159" s="111">
        <f t="shared" si="50"/>
        <v>0.5882169569739798</v>
      </c>
      <c r="I159" s="111">
        <f t="shared" si="50"/>
        <v>0.59266818065742977</v>
      </c>
      <c r="J159" s="111">
        <f t="shared" si="50"/>
        <v>0.59983413941196106</v>
      </c>
      <c r="K159" s="111">
        <f t="shared" si="50"/>
        <v>0.60799718484735077</v>
      </c>
      <c r="L159" s="111">
        <f t="shared" si="50"/>
        <v>0.61484562011655108</v>
      </c>
      <c r="M159" s="111">
        <f t="shared" si="50"/>
        <v>0.62235081922448565</v>
      </c>
      <c r="N159" s="111">
        <f t="shared" si="50"/>
        <v>0.63244771582603254</v>
      </c>
      <c r="O159" s="111">
        <f t="shared" si="50"/>
        <v>0.64247202341662979</v>
      </c>
      <c r="P159" s="111">
        <f t="shared" si="50"/>
        <v>0.6442013155400711</v>
      </c>
      <c r="Q159" s="111">
        <f t="shared" si="50"/>
        <v>0.64600949820098608</v>
      </c>
      <c r="R159" s="111">
        <f t="shared" ref="R159:V159" si="51">IF(R138=0,"",R138/R117)</f>
        <v>0.65067198530999526</v>
      </c>
      <c r="S159" s="111">
        <f t="shared" si="51"/>
        <v>0.66262531695395577</v>
      </c>
      <c r="T159" s="111">
        <f t="shared" si="51"/>
        <v>0.68049616185996309</v>
      </c>
      <c r="U159" s="111">
        <f t="shared" si="51"/>
        <v>0.7006772630928132</v>
      </c>
      <c r="V159" s="111">
        <f t="shared" si="51"/>
        <v>0.72337992152031771</v>
      </c>
      <c r="W159" s="111">
        <f t="shared" ref="W159:Y159" si="52">IF(W138=0,"",W138/W117)</f>
        <v>0.7374855538253724</v>
      </c>
      <c r="X159" s="111">
        <f t="shared" si="52"/>
        <v>0.7421893531871101</v>
      </c>
      <c r="Y159" s="111">
        <f t="shared" si="52"/>
        <v>0.74711349235442137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0.5547534899077331</v>
      </c>
      <c r="C160" s="111">
        <f t="shared" si="53"/>
        <v>0.55569997855055986</v>
      </c>
      <c r="D160" s="111">
        <f t="shared" si="53"/>
        <v>0.55644337491994367</v>
      </c>
      <c r="E160" s="111">
        <f t="shared" si="53"/>
        <v>0.55744439150878777</v>
      </c>
      <c r="F160" s="111">
        <f t="shared" si="53"/>
        <v>0.56003116247389528</v>
      </c>
      <c r="G160" s="111">
        <f t="shared" si="53"/>
        <v>0.56580506821085563</v>
      </c>
      <c r="H160" s="111">
        <f t="shared" si="53"/>
        <v>0.57795370440797833</v>
      </c>
      <c r="I160" s="111">
        <f t="shared" si="53"/>
        <v>0.58888701650188247</v>
      </c>
      <c r="J160" s="111">
        <f t="shared" si="53"/>
        <v>0.59040330253194995</v>
      </c>
      <c r="K160" s="111">
        <f t="shared" si="53"/>
        <v>0.59274863833040681</v>
      </c>
      <c r="L160" s="111">
        <f t="shared" si="53"/>
        <v>0.60323636458804852</v>
      </c>
      <c r="M160" s="111">
        <f t="shared" si="53"/>
        <v>0.60677400116145186</v>
      </c>
      <c r="N160" s="111">
        <f t="shared" si="53"/>
        <v>0.63080545795779253</v>
      </c>
      <c r="O160" s="111">
        <f t="shared" si="53"/>
        <v>0.6379891496205371</v>
      </c>
      <c r="P160" s="111">
        <f t="shared" si="53"/>
        <v>0.6471417235980218</v>
      </c>
      <c r="Q160" s="111">
        <f t="shared" si="53"/>
        <v>0.65401097606166436</v>
      </c>
      <c r="R160" s="111">
        <f t="shared" ref="R160:V160" si="54">IF(R139=0,"",R139/R118)</f>
        <v>0.66161186704569874</v>
      </c>
      <c r="S160" s="111">
        <f t="shared" si="54"/>
        <v>0.67094774197778406</v>
      </c>
      <c r="T160" s="111">
        <f t="shared" si="54"/>
        <v>0.69189373654622177</v>
      </c>
      <c r="U160" s="111">
        <f t="shared" si="54"/>
        <v>0.71207693151837526</v>
      </c>
      <c r="V160" s="111">
        <f t="shared" si="54"/>
        <v>0.81946982236667676</v>
      </c>
      <c r="W160" s="111">
        <f t="shared" ref="W160:Y160" si="55">IF(W139=0,"",W139/W118)</f>
        <v>0.81946982236667665</v>
      </c>
      <c r="X160" s="111">
        <f t="shared" si="55"/>
        <v>0.83861963630147673</v>
      </c>
      <c r="Y160" s="111">
        <f t="shared" si="55"/>
        <v>0.89598755968963628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0.62583632327045269</v>
      </c>
      <c r="C164" s="112">
        <f t="shared" si="65"/>
        <v>0.62723611548929958</v>
      </c>
      <c r="D164" s="112">
        <f t="shared" si="65"/>
        <v>0.62927528742323113</v>
      </c>
      <c r="E164" s="112">
        <f t="shared" si="65"/>
        <v>0.6310757157381004</v>
      </c>
      <c r="F164" s="112">
        <f t="shared" si="65"/>
        <v>0.63471032526000104</v>
      </c>
      <c r="G164" s="112">
        <f t="shared" si="65"/>
        <v>0.6408727758685091</v>
      </c>
      <c r="H164" s="112">
        <f t="shared" si="65"/>
        <v>0.64792353375387179</v>
      </c>
      <c r="I164" s="112">
        <f t="shared" si="65"/>
        <v>0.65179397230883129</v>
      </c>
      <c r="J164" s="112">
        <f t="shared" si="65"/>
        <v>0.65327805204448097</v>
      </c>
      <c r="K164" s="112">
        <f t="shared" si="65"/>
        <v>0.65417360836351901</v>
      </c>
      <c r="L164" s="112">
        <f t="shared" si="65"/>
        <v>0.65651982510030338</v>
      </c>
      <c r="M164" s="112">
        <f t="shared" si="65"/>
        <v>0.6606490520463657</v>
      </c>
      <c r="N164" s="112">
        <f t="shared" si="65"/>
        <v>0.66752813317878468</v>
      </c>
      <c r="O164" s="112">
        <f t="shared" si="65"/>
        <v>0.6698407674414415</v>
      </c>
      <c r="P164" s="112">
        <f t="shared" si="65"/>
        <v>0.67417803486821415</v>
      </c>
      <c r="Q164" s="112">
        <f t="shared" si="65"/>
        <v>0.68382808595405897</v>
      </c>
      <c r="R164" s="112">
        <f t="shared" ref="R164:V164" si="66">IF(R143=0,"",R143/R122)</f>
        <v>0.6912597132956364</v>
      </c>
      <c r="S164" s="112">
        <f t="shared" si="66"/>
        <v>0.69644047166884504</v>
      </c>
      <c r="T164" s="112">
        <f t="shared" si="66"/>
        <v>0.70425467553217325</v>
      </c>
      <c r="U164" s="112">
        <f t="shared" si="66"/>
        <v>0.7177997872686579</v>
      </c>
      <c r="V164" s="112">
        <f t="shared" si="66"/>
        <v>0.7408384918965758</v>
      </c>
      <c r="W164" s="112">
        <f t="shared" ref="W164:Y164" si="67">IF(W143=0,"",W143/W122)</f>
        <v>0.746667086273337</v>
      </c>
      <c r="X164" s="112">
        <f t="shared" si="67"/>
        <v>0.74819899377744548</v>
      </c>
      <c r="Y164" s="112">
        <f t="shared" si="67"/>
        <v>0.79416634928708563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0.60564294931636953</v>
      </c>
      <c r="C168" s="124">
        <f t="shared" si="77"/>
        <v>0.61094853831831852</v>
      </c>
      <c r="D168" s="124">
        <f t="shared" si="77"/>
        <v>0.6180154980985767</v>
      </c>
      <c r="E168" s="124">
        <f t="shared" si="77"/>
        <v>0.62389437784904112</v>
      </c>
      <c r="F168" s="124">
        <f t="shared" si="77"/>
        <v>0.62415759409021609</v>
      </c>
      <c r="G168" s="124">
        <f t="shared" si="77"/>
        <v>0.62818484102680383</v>
      </c>
      <c r="H168" s="124">
        <f t="shared" si="77"/>
        <v>0.6383896289375649</v>
      </c>
      <c r="I168" s="124">
        <f t="shared" si="77"/>
        <v>0.64632191617110824</v>
      </c>
      <c r="J168" s="124">
        <f t="shared" si="77"/>
        <v>0.6644458134288842</v>
      </c>
      <c r="K168" s="124">
        <f t="shared" si="77"/>
        <v>0.66579492762922243</v>
      </c>
      <c r="L168" s="124">
        <f t="shared" si="77"/>
        <v>0.66671018128905002</v>
      </c>
      <c r="M168" s="124">
        <f t="shared" si="77"/>
        <v>0.65494861275917493</v>
      </c>
      <c r="N168" s="124">
        <f t="shared" si="77"/>
        <v>0.65529837920312906</v>
      </c>
      <c r="O168" s="124">
        <f t="shared" si="77"/>
        <v>0.65835643275949229</v>
      </c>
      <c r="P168" s="124">
        <f t="shared" si="77"/>
        <v>0.64881352166745099</v>
      </c>
      <c r="Q168" s="124">
        <f t="shared" si="77"/>
        <v>0.66796590922044152</v>
      </c>
      <c r="R168" s="124">
        <f t="shared" ref="R168:V168" si="78">IF(R147=0,"",R147/R126)</f>
        <v>0.6733899576338318</v>
      </c>
      <c r="S168" s="124">
        <f t="shared" si="78"/>
        <v>0.65809258745429577</v>
      </c>
      <c r="T168" s="124">
        <f t="shared" si="78"/>
        <v>0.67646303951492326</v>
      </c>
      <c r="U168" s="124">
        <f t="shared" si="78"/>
        <v>0.68386723326352794</v>
      </c>
      <c r="V168" s="124">
        <f t="shared" si="78"/>
        <v>0.70016266102234714</v>
      </c>
      <c r="W168" s="124">
        <f t="shared" ref="W168:Y168" si="79">IF(W147=0,"",W147/W126)</f>
        <v>0.70796850767951724</v>
      </c>
      <c r="X168" s="124">
        <f t="shared" si="79"/>
        <v>0.71173713451722265</v>
      </c>
      <c r="Y168" s="124">
        <f t="shared" si="79"/>
        <v>0.67685822094292925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0.5730840137003792</v>
      </c>
      <c r="C169" s="111">
        <f t="shared" si="80"/>
        <v>0.57390066967976805</v>
      </c>
      <c r="D169" s="111">
        <f t="shared" si="80"/>
        <v>0.57465007448542382</v>
      </c>
      <c r="E169" s="111">
        <f t="shared" si="80"/>
        <v>0.5755053627090756</v>
      </c>
      <c r="F169" s="111">
        <f t="shared" si="80"/>
        <v>0.57643041873378942</v>
      </c>
      <c r="G169" s="111">
        <f t="shared" si="80"/>
        <v>0.57780802996139347</v>
      </c>
      <c r="H169" s="111">
        <f t="shared" si="80"/>
        <v>0.57929220833276285</v>
      </c>
      <c r="I169" s="111">
        <f t="shared" si="80"/>
        <v>0.58007301997064487</v>
      </c>
      <c r="J169" s="111">
        <f t="shared" si="80"/>
        <v>0.58028998673926269</v>
      </c>
      <c r="K169" s="111">
        <f t="shared" si="80"/>
        <v>0.58063005087171959</v>
      </c>
      <c r="L169" s="111">
        <f t="shared" si="80"/>
        <v>0.58093393657357995</v>
      </c>
      <c r="M169" s="111">
        <f t="shared" si="80"/>
        <v>0.58121302568419808</v>
      </c>
      <c r="N169" s="111">
        <f t="shared" si="80"/>
        <v>0.58152009361120727</v>
      </c>
      <c r="O169" s="111">
        <f t="shared" si="80"/>
        <v>0.58178992927246342</v>
      </c>
      <c r="P169" s="111">
        <f t="shared" si="80"/>
        <v>0.58188729249978266</v>
      </c>
      <c r="Q169" s="111">
        <f t="shared" si="80"/>
        <v>0.58200359327388862</v>
      </c>
      <c r="R169" s="111">
        <f t="shared" ref="R169:V169" si="81">IF(R148=0,"",R148/R127)</f>
        <v>0.58243019983168032</v>
      </c>
      <c r="S169" s="111">
        <f t="shared" si="81"/>
        <v>0.58354019070318819</v>
      </c>
      <c r="T169" s="111">
        <f t="shared" si="81"/>
        <v>0.58384361443266486</v>
      </c>
      <c r="U169" s="111">
        <f t="shared" si="81"/>
        <v>0.58561621791763552</v>
      </c>
      <c r="V169" s="111">
        <f t="shared" si="81"/>
        <v>0.58831136061183709</v>
      </c>
      <c r="W169" s="111">
        <f t="shared" ref="W169:Y169" si="82">IF(W148=0,"",W148/W127)</f>
        <v>0.59025347875164325</v>
      </c>
      <c r="X169" s="111">
        <f t="shared" si="82"/>
        <v>0.59227351059012834</v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0.58227671680649673</v>
      </c>
      <c r="C170" s="111">
        <f t="shared" si="83"/>
        <v>0.58293406063557629</v>
      </c>
      <c r="D170" s="111">
        <f t="shared" si="83"/>
        <v>0.5836798913483775</v>
      </c>
      <c r="E170" s="111">
        <f t="shared" si="83"/>
        <v>0.58452840389607907</v>
      </c>
      <c r="F170" s="111">
        <f t="shared" si="83"/>
        <v>0.58578025138484191</v>
      </c>
      <c r="G170" s="111">
        <f t="shared" si="83"/>
        <v>0.58728047613107714</v>
      </c>
      <c r="H170" s="111">
        <f t="shared" si="83"/>
        <v>0.58897018406395196</v>
      </c>
      <c r="I170" s="111">
        <f t="shared" si="83"/>
        <v>0.58980490115541651</v>
      </c>
      <c r="J170" s="111">
        <f t="shared" si="83"/>
        <v>0.59000409359472095</v>
      </c>
      <c r="K170" s="111">
        <f t="shared" si="83"/>
        <v>0.59039599324182457</v>
      </c>
      <c r="L170" s="111">
        <f t="shared" si="83"/>
        <v>0.59092374503945189</v>
      </c>
      <c r="M170" s="111">
        <f t="shared" si="83"/>
        <v>0.59133584748662582</v>
      </c>
      <c r="N170" s="111">
        <f t="shared" si="83"/>
        <v>0.591755745816264</v>
      </c>
      <c r="O170" s="111">
        <f t="shared" si="83"/>
        <v>0.59206842765650658</v>
      </c>
      <c r="P170" s="111">
        <f t="shared" si="83"/>
        <v>0.59222434287011327</v>
      </c>
      <c r="Q170" s="111">
        <f t="shared" si="83"/>
        <v>0.59247860248691575</v>
      </c>
      <c r="R170" s="111">
        <f t="shared" ref="R170:V170" si="84">IF(R149=0,"",R149/R128)</f>
        <v>0.5930234400283132</v>
      </c>
      <c r="S170" s="111">
        <f t="shared" si="84"/>
        <v>0.59376236646712011</v>
      </c>
      <c r="T170" s="111">
        <f t="shared" si="84"/>
        <v>0.59502026613165582</v>
      </c>
      <c r="U170" s="111">
        <f t="shared" si="84"/>
        <v>0.59643688176110732</v>
      </c>
      <c r="V170" s="111">
        <f t="shared" si="84"/>
        <v>0.59874980796122534</v>
      </c>
      <c r="W170" s="111">
        <f t="shared" ref="W170:Y170" si="85">IF(W149=0,"",W149/W128)</f>
        <v>0.59971274169439126</v>
      </c>
      <c r="X170" s="111">
        <f t="shared" si="85"/>
        <v>0.60193437958907281</v>
      </c>
      <c r="Y170" s="111">
        <f t="shared" si="85"/>
        <v>0.60941563039689794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0.73978103670112372</v>
      </c>
      <c r="C171" s="45">
        <f t="shared" si="86"/>
        <v>0.74253346552266042</v>
      </c>
      <c r="D171" s="45">
        <f t="shared" si="86"/>
        <v>0.74557674761136417</v>
      </c>
      <c r="E171" s="45">
        <f t="shared" si="86"/>
        <v>0.74779099650145087</v>
      </c>
      <c r="F171" s="45">
        <f t="shared" si="86"/>
        <v>0.75011218140197222</v>
      </c>
      <c r="G171" s="45">
        <f t="shared" si="86"/>
        <v>0.75275745864834376</v>
      </c>
      <c r="H171" s="45">
        <f t="shared" si="86"/>
        <v>0.75560119590299657</v>
      </c>
      <c r="I171" s="45">
        <f t="shared" si="86"/>
        <v>0.75733631346559271</v>
      </c>
      <c r="J171" s="45">
        <f t="shared" si="86"/>
        <v>0.75883649129645037</v>
      </c>
      <c r="K171" s="45">
        <f t="shared" si="86"/>
        <v>0.76009163442847205</v>
      </c>
      <c r="L171" s="45">
        <f t="shared" si="86"/>
        <v>0.76088021100851366</v>
      </c>
      <c r="M171" s="45">
        <f t="shared" si="86"/>
        <v>0.76241568963870565</v>
      </c>
      <c r="N171" s="45">
        <f t="shared" si="86"/>
        <v>0.76418985539009876</v>
      </c>
      <c r="O171" s="45">
        <f t="shared" si="86"/>
        <v>0.76620541400735676</v>
      </c>
      <c r="P171" s="45">
        <f t="shared" si="86"/>
        <v>0.76900049815127425</v>
      </c>
      <c r="Q171" s="45">
        <f t="shared" si="86"/>
        <v>0.77596965949854391</v>
      </c>
      <c r="R171" s="45">
        <f t="shared" ref="R171:V171" si="87">IF(R150=0,"",R150/R129)</f>
        <v>0.78341936728341288</v>
      </c>
      <c r="S171" s="45">
        <f t="shared" si="87"/>
        <v>0.789459498962091</v>
      </c>
      <c r="T171" s="45">
        <f t="shared" si="87"/>
        <v>0.79286595610040533</v>
      </c>
      <c r="U171" s="45">
        <f t="shared" si="87"/>
        <v>0.80003256601129036</v>
      </c>
      <c r="V171" s="45">
        <f t="shared" si="87"/>
        <v>0.80519788280463922</v>
      </c>
      <c r="W171" s="45">
        <f t="shared" ref="W171:Y171" si="88">IF(W150=0,"",W150/W129)</f>
        <v>0.8081698924058115</v>
      </c>
      <c r="X171" s="45">
        <f t="shared" si="88"/>
        <v>0.81359406034785731</v>
      </c>
      <c r="Y171" s="45">
        <f t="shared" si="88"/>
        <v>0.83290247869907852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50.82875721075591</v>
      </c>
      <c r="C173" s="117">
        <f t="shared" si="89"/>
        <v>125.17683078278898</v>
      </c>
      <c r="D173" s="117">
        <f t="shared" si="89"/>
        <v>80.794928736748446</v>
      </c>
      <c r="E173" s="117">
        <f t="shared" si="89"/>
        <v>76.448205814446084</v>
      </c>
      <c r="F173" s="117">
        <f t="shared" si="89"/>
        <v>76.442743041157627</v>
      </c>
      <c r="G173" s="117">
        <f t="shared" si="89"/>
        <v>91.208153212002472</v>
      </c>
      <c r="H173" s="117">
        <f t="shared" si="89"/>
        <v>78.70083153790533</v>
      </c>
      <c r="I173" s="117">
        <f t="shared" si="89"/>
        <v>78.32114056562817</v>
      </c>
      <c r="J173" s="117">
        <f t="shared" si="89"/>
        <v>78.257653327676863</v>
      </c>
      <c r="K173" s="117">
        <f t="shared" si="89"/>
        <v>78.077471621177764</v>
      </c>
      <c r="L173" s="117">
        <f t="shared" si="89"/>
        <v>102.51220728103908</v>
      </c>
      <c r="M173" s="117">
        <f t="shared" si="89"/>
        <v>93.727986601885505</v>
      </c>
      <c r="N173" s="117">
        <f t="shared" si="89"/>
        <v>55.912440092321454</v>
      </c>
      <c r="O173" s="117">
        <f t="shared" si="89"/>
        <v>52.513339783176725</v>
      </c>
      <c r="P173" s="117">
        <f t="shared" si="89"/>
        <v>52.75948466276845</v>
      </c>
      <c r="Q173" s="117">
        <f t="shared" si="89"/>
        <v>49.59124225907879</v>
      </c>
      <c r="R173" s="117">
        <f t="shared" ref="R173:V173" si="90">R174+R177+R179+R189</f>
        <v>49.14058927229442</v>
      </c>
      <c r="S173" s="117">
        <f t="shared" si="90"/>
        <v>40.506078435772423</v>
      </c>
      <c r="T173" s="117">
        <f t="shared" si="90"/>
        <v>27.18251549724777</v>
      </c>
      <c r="U173" s="117">
        <f t="shared" si="90"/>
        <v>19.136170728595342</v>
      </c>
      <c r="V173" s="117">
        <f t="shared" si="90"/>
        <v>5.4400439843515782</v>
      </c>
      <c r="W173" s="117">
        <f t="shared" ref="W173:Y173" si="91">W174+W177+W179+W189</f>
        <v>5.1993419558796559</v>
      </c>
      <c r="X173" s="117">
        <f t="shared" si="91"/>
        <v>5.0997019788715781</v>
      </c>
      <c r="Y173" s="117">
        <f t="shared" si="91"/>
        <v>4.7048126187459358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42.897114992498089</v>
      </c>
      <c r="C174" s="122">
        <f t="shared" si="92"/>
        <v>110.6224376083278</v>
      </c>
      <c r="D174" s="122">
        <f t="shared" si="92"/>
        <v>70.096390935354137</v>
      </c>
      <c r="E174" s="122">
        <f t="shared" si="92"/>
        <v>66.235724940014293</v>
      </c>
      <c r="F174" s="122">
        <f t="shared" si="92"/>
        <v>65.693557879163038</v>
      </c>
      <c r="G174" s="122">
        <f t="shared" si="92"/>
        <v>78.744992082105412</v>
      </c>
      <c r="H174" s="122">
        <f t="shared" si="92"/>
        <v>67.445391004690762</v>
      </c>
      <c r="I174" s="122">
        <f t="shared" si="92"/>
        <v>67.10440863443435</v>
      </c>
      <c r="J174" s="122">
        <f t="shared" si="92"/>
        <v>66.934391528703344</v>
      </c>
      <c r="K174" s="122">
        <f t="shared" si="92"/>
        <v>67.083011059453966</v>
      </c>
      <c r="L174" s="122">
        <f t="shared" si="92"/>
        <v>88.052979132417661</v>
      </c>
      <c r="M174" s="122">
        <f t="shared" si="92"/>
        <v>82.624936475268157</v>
      </c>
      <c r="N174" s="122">
        <f t="shared" si="92"/>
        <v>48.153007811370642</v>
      </c>
      <c r="O174" s="122">
        <f t="shared" si="92"/>
        <v>45.144015234712604</v>
      </c>
      <c r="P174" s="122">
        <f t="shared" si="92"/>
        <v>45.581964722906477</v>
      </c>
      <c r="Q174" s="122">
        <f t="shared" si="92"/>
        <v>42.655248010393407</v>
      </c>
      <c r="R174" s="122">
        <f t="shared" ref="R174:V174" si="93">SUM(R175:R176)</f>
        <v>41.949889714120346</v>
      </c>
      <c r="S174" s="122">
        <f t="shared" si="93"/>
        <v>35.517778615413761</v>
      </c>
      <c r="T174" s="122">
        <f t="shared" si="93"/>
        <v>23.832058948906351</v>
      </c>
      <c r="U174" s="122">
        <f t="shared" si="93"/>
        <v>16.890592985884599</v>
      </c>
      <c r="V174" s="122">
        <f t="shared" si="93"/>
        <v>4.6371539056819397</v>
      </c>
      <c r="W174" s="122">
        <f t="shared" ref="W174:Y174" si="94">SUM(W175:W176)</f>
        <v>4.4742279434594359</v>
      </c>
      <c r="X174" s="122">
        <f t="shared" si="94"/>
        <v>4.4593659288503238</v>
      </c>
      <c r="Y174" s="122">
        <f t="shared" si="94"/>
        <v>4.0763840592835745</v>
      </c>
      <c r="DA174" s="130" t="s">
        <v>2077</v>
      </c>
    </row>
    <row r="175" spans="1:105" ht="12" customHeight="1" x14ac:dyDescent="0.25">
      <c r="A175" s="97" t="s">
        <v>51</v>
      </c>
      <c r="B175" s="98">
        <v>42.897114992498089</v>
      </c>
      <c r="C175" s="98">
        <v>110.6224376083278</v>
      </c>
      <c r="D175" s="98">
        <v>70.096390935354137</v>
      </c>
      <c r="E175" s="98">
        <v>66.235724940014293</v>
      </c>
      <c r="F175" s="98">
        <v>65.693557879163038</v>
      </c>
      <c r="G175" s="98">
        <v>78.744992082105412</v>
      </c>
      <c r="H175" s="98">
        <v>67.445391004690762</v>
      </c>
      <c r="I175" s="98">
        <v>67.10440863443435</v>
      </c>
      <c r="J175" s="98">
        <v>66.934391528703344</v>
      </c>
      <c r="K175" s="98">
        <v>67.083011059453966</v>
      </c>
      <c r="L175" s="98">
        <v>88.052979132417661</v>
      </c>
      <c r="M175" s="98">
        <v>82.624936475268157</v>
      </c>
      <c r="N175" s="98">
        <v>48.153007811370642</v>
      </c>
      <c r="O175" s="98">
        <v>45.144015234712604</v>
      </c>
      <c r="P175" s="98">
        <v>45.581964722906477</v>
      </c>
      <c r="Q175" s="98">
        <v>42.655248010393407</v>
      </c>
      <c r="R175" s="98">
        <v>41.949889714120346</v>
      </c>
      <c r="S175" s="98">
        <v>35.517778615413761</v>
      </c>
      <c r="T175" s="98">
        <v>23.832058948906351</v>
      </c>
      <c r="U175" s="98">
        <v>16.890592985884599</v>
      </c>
      <c r="V175" s="98">
        <v>4.6371539056819397</v>
      </c>
      <c r="W175" s="98">
        <v>4.4742279434594359</v>
      </c>
      <c r="X175" s="98">
        <v>4.4593659288503238</v>
      </c>
      <c r="Y175" s="98">
        <v>4.0763840592835745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5.5471945704159289</v>
      </c>
      <c r="C179" s="122">
        <v>12.301295504694679</v>
      </c>
      <c r="D179" s="122">
        <v>8.4339526868863732</v>
      </c>
      <c r="E179" s="122">
        <v>8.0433504671081977</v>
      </c>
      <c r="F179" s="122">
        <v>8.5319750429683996</v>
      </c>
      <c r="G179" s="122">
        <v>10.253352870833687</v>
      </c>
      <c r="H179" s="122">
        <v>9.1620926652070889</v>
      </c>
      <c r="I179" s="122">
        <v>9.469413459451026</v>
      </c>
      <c r="J179" s="122">
        <v>9.6401944360760545</v>
      </c>
      <c r="K179" s="122">
        <v>9.4795180313927627</v>
      </c>
      <c r="L179" s="122">
        <v>12.841083426593864</v>
      </c>
      <c r="M179" s="122">
        <v>9.4707178168282891</v>
      </c>
      <c r="N179" s="122">
        <v>6.221714635469084</v>
      </c>
      <c r="O179" s="122">
        <v>6.0522636087853083</v>
      </c>
      <c r="P179" s="122">
        <v>5.8328530426236309</v>
      </c>
      <c r="Q179" s="122">
        <v>5.8973183380879783</v>
      </c>
      <c r="R179" s="122">
        <v>6.213544110976752</v>
      </c>
      <c r="S179" s="122">
        <v>4.1183112869445839</v>
      </c>
      <c r="T179" s="122">
        <v>2.8527359919730779</v>
      </c>
      <c r="U179" s="122">
        <v>1.9524952833341573</v>
      </c>
      <c r="V179" s="122">
        <v>0.64155981221616964</v>
      </c>
      <c r="W179" s="122">
        <v>0.62677085503731522</v>
      </c>
      <c r="X179" s="122">
        <v>0.56773377529927405</v>
      </c>
      <c r="Y179" s="122">
        <v>0.49640121452757796</v>
      </c>
      <c r="DA179" s="130" t="s">
        <v>2082</v>
      </c>
    </row>
    <row r="180" spans="1:105" ht="12" customHeight="1" x14ac:dyDescent="0.25">
      <c r="A180" s="97" t="s">
        <v>143</v>
      </c>
      <c r="B180" s="98">
        <v>5.1178112304023804</v>
      </c>
      <c r="C180" s="98">
        <v>11.970504413668856</v>
      </c>
      <c r="D180" s="98">
        <v>8.1531118401341107</v>
      </c>
      <c r="E180" s="98">
        <v>7.8024486759444347</v>
      </c>
      <c r="F180" s="98">
        <v>8.3439587832051352</v>
      </c>
      <c r="G180" s="98">
        <v>10.101500089798639</v>
      </c>
      <c r="H180" s="98">
        <v>9.0615071455540974</v>
      </c>
      <c r="I180" s="98">
        <v>9.402519999729078</v>
      </c>
      <c r="J180" s="98">
        <v>9.572952800789837</v>
      </c>
      <c r="K180" s="98">
        <v>9.423865134509354</v>
      </c>
      <c r="L180" s="98">
        <v>12.786298609834901</v>
      </c>
      <c r="M180" s="98">
        <v>9.4099243500397609</v>
      </c>
      <c r="N180" s="98">
        <v>6.1393466325653154</v>
      </c>
      <c r="O180" s="98">
        <v>5.9825908233786631</v>
      </c>
      <c r="P180" s="98">
        <v>5.7615724416854501</v>
      </c>
      <c r="Q180" s="98">
        <v>5.8426793754986441</v>
      </c>
      <c r="R180" s="98">
        <v>6.1627709636112495</v>
      </c>
      <c r="S180" s="98">
        <v>4.0711145796069665</v>
      </c>
      <c r="T180" s="98">
        <v>2.8267780497104966</v>
      </c>
      <c r="U180" s="98">
        <v>1.9353055894957418</v>
      </c>
      <c r="V180" s="98">
        <v>0.63732584839630302</v>
      </c>
      <c r="W180" s="98">
        <v>0.62267728475632633</v>
      </c>
      <c r="X180" s="98">
        <v>0.56542859397124867</v>
      </c>
      <c r="Y180" s="98">
        <v>0.48954523532222932</v>
      </c>
      <c r="DA180" s="63" t="s">
        <v>2083</v>
      </c>
    </row>
    <row r="181" spans="1:105" ht="12" customHeight="1" x14ac:dyDescent="0.25">
      <c r="A181" s="97" t="s">
        <v>124</v>
      </c>
      <c r="B181" s="98">
        <v>0.42938334001354861</v>
      </c>
      <c r="C181" s="98">
        <v>0.33079109102582271</v>
      </c>
      <c r="D181" s="98">
        <v>0.28084084675226234</v>
      </c>
      <c r="E181" s="98">
        <v>0.24090179116376312</v>
      </c>
      <c r="F181" s="98">
        <v>0.18801625976326516</v>
      </c>
      <c r="G181" s="98">
        <v>0.15185278103504773</v>
      </c>
      <c r="H181" s="98">
        <v>0.10058551965299135</v>
      </c>
      <c r="I181" s="98">
        <v>6.6893459721948254E-2</v>
      </c>
      <c r="J181" s="98">
        <v>6.7241635286216739E-2</v>
      </c>
      <c r="K181" s="98">
        <v>5.5652896883407903E-2</v>
      </c>
      <c r="L181" s="98">
        <v>5.4784816758962823E-2</v>
      </c>
      <c r="M181" s="98">
        <v>6.0793466788528872E-2</v>
      </c>
      <c r="N181" s="98">
        <v>8.2368002903768819E-2</v>
      </c>
      <c r="O181" s="98">
        <v>6.9672785406645607E-2</v>
      </c>
      <c r="P181" s="98">
        <v>7.128060093818081E-2</v>
      </c>
      <c r="Q181" s="98">
        <v>5.4638962589334518E-2</v>
      </c>
      <c r="R181" s="98">
        <v>5.0773147365502563E-2</v>
      </c>
      <c r="S181" s="98">
        <v>4.7196707337617404E-2</v>
      </c>
      <c r="T181" s="98">
        <v>2.5957942262581371E-2</v>
      </c>
      <c r="U181" s="98">
        <v>1.7189693838415582E-2</v>
      </c>
      <c r="V181" s="98">
        <v>4.2339638198665864E-3</v>
      </c>
      <c r="W181" s="98">
        <v>4.0935702809888393E-3</v>
      </c>
      <c r="X181" s="98">
        <v>2.3051813280253867E-3</v>
      </c>
      <c r="Y181" s="98">
        <v>6.8559792053486156E-3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2.3844476478418981</v>
      </c>
      <c r="C189" s="122">
        <v>2.2530976697665075</v>
      </c>
      <c r="D189" s="122">
        <v>2.2645851145079323</v>
      </c>
      <c r="E189" s="122">
        <v>2.16913040732359</v>
      </c>
      <c r="F189" s="122">
        <v>2.217210119026189</v>
      </c>
      <c r="G189" s="122">
        <v>2.2098082590633661</v>
      </c>
      <c r="H189" s="122">
        <v>2.0933478680074775</v>
      </c>
      <c r="I189" s="122">
        <v>1.7473184717427839</v>
      </c>
      <c r="J189" s="122">
        <v>1.6830673628974568</v>
      </c>
      <c r="K189" s="122">
        <v>1.5149425303310369</v>
      </c>
      <c r="L189" s="122">
        <v>1.6181447220275564</v>
      </c>
      <c r="M189" s="122">
        <v>1.6323323097890565</v>
      </c>
      <c r="N189" s="122">
        <v>1.5377176454817301</v>
      </c>
      <c r="O189" s="122">
        <v>1.3170609396788129</v>
      </c>
      <c r="P189" s="122">
        <v>1.3446668972383378</v>
      </c>
      <c r="Q189" s="122">
        <v>1.0386759105974082</v>
      </c>
      <c r="R189" s="122">
        <v>0.97715544719731784</v>
      </c>
      <c r="S189" s="122">
        <v>0.86998853341408344</v>
      </c>
      <c r="T189" s="122">
        <v>0.49772055636834317</v>
      </c>
      <c r="U189" s="122">
        <v>0.29308245937658528</v>
      </c>
      <c r="V189" s="122">
        <v>0.16133026645346893</v>
      </c>
      <c r="W189" s="122">
        <v>9.8343157382904792E-2</v>
      </c>
      <c r="X189" s="122">
        <v>7.2602274721980428E-2</v>
      </c>
      <c r="Y189" s="122">
        <v>0.13202734493478388</v>
      </c>
      <c r="DA189" s="130" t="s">
        <v>2092</v>
      </c>
    </row>
    <row r="190" spans="1:105" ht="12" customHeight="1" x14ac:dyDescent="0.25">
      <c r="A190" s="97" t="s">
        <v>51</v>
      </c>
      <c r="B190" s="98">
        <v>9.0644872193150119E-3</v>
      </c>
      <c r="C190" s="98">
        <v>2.2187978003336176E-2</v>
      </c>
      <c r="D190" s="98">
        <v>1.5607224511796096E-2</v>
      </c>
      <c r="E190" s="98">
        <v>1.3826384041297745E-2</v>
      </c>
      <c r="F190" s="98">
        <v>1.4483337631867406E-2</v>
      </c>
      <c r="G190" s="98">
        <v>1.5907828095955659E-2</v>
      </c>
      <c r="H190" s="98">
        <v>1.3388879503462087E-2</v>
      </c>
      <c r="I190" s="98">
        <v>1.3358395584873251E-2</v>
      </c>
      <c r="J190" s="98">
        <v>1.2942700255140971E-2</v>
      </c>
      <c r="K190" s="98">
        <v>1.3410835785019521E-2</v>
      </c>
      <c r="L190" s="98">
        <v>2.226904152556022E-2</v>
      </c>
      <c r="M190" s="98">
        <v>1.9846097768996242E-2</v>
      </c>
      <c r="N190" s="98">
        <v>1.2332585812356984E-2</v>
      </c>
      <c r="O190" s="98">
        <v>1.1593360995850607E-2</v>
      </c>
      <c r="P190" s="98">
        <v>1.1689972337482698E-2</v>
      </c>
      <c r="Q190" s="98">
        <v>1.1593360995850607E-2</v>
      </c>
      <c r="R190" s="98">
        <v>1.1496749654218518E-2</v>
      </c>
      <c r="S190" s="98">
        <v>9.2746887966804904E-3</v>
      </c>
      <c r="T190" s="98">
        <v>7.0526279391424579E-3</v>
      </c>
      <c r="U190" s="98">
        <v>4.733955739972334E-3</v>
      </c>
      <c r="V190" s="98">
        <v>5.1368434321286786E-3</v>
      </c>
      <c r="W190" s="98">
        <v>4.6373443983402469E-3</v>
      </c>
      <c r="X190" s="98">
        <v>2.3186721991701226E-3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2.375383160622583</v>
      </c>
      <c r="C191" s="98">
        <v>2.2309096917631712</v>
      </c>
      <c r="D191" s="98">
        <v>2.2489778899961363</v>
      </c>
      <c r="E191" s="98">
        <v>2.1553040232822922</v>
      </c>
      <c r="F191" s="98">
        <v>2.2027267813943214</v>
      </c>
      <c r="G191" s="98">
        <v>2.1939004309674104</v>
      </c>
      <c r="H191" s="98">
        <v>2.0799589885040155</v>
      </c>
      <c r="I191" s="98">
        <v>1.7339600761579106</v>
      </c>
      <c r="J191" s="98">
        <v>1.6701246626423158</v>
      </c>
      <c r="K191" s="98">
        <v>1.5015316945460173</v>
      </c>
      <c r="L191" s="98">
        <v>1.5958756805019962</v>
      </c>
      <c r="M191" s="98">
        <v>1.6124862120200603</v>
      </c>
      <c r="N191" s="98">
        <v>1.525385059669373</v>
      </c>
      <c r="O191" s="98">
        <v>1.3054675786829624</v>
      </c>
      <c r="P191" s="98">
        <v>1.3329769249008552</v>
      </c>
      <c r="Q191" s="98">
        <v>1.0270825496015576</v>
      </c>
      <c r="R191" s="98">
        <v>0.9656586975430993</v>
      </c>
      <c r="S191" s="98">
        <v>0.86071384461740297</v>
      </c>
      <c r="T191" s="98">
        <v>0.49066792842920071</v>
      </c>
      <c r="U191" s="98">
        <v>0.28834850363661296</v>
      </c>
      <c r="V191" s="98">
        <v>0.15619342302134026</v>
      </c>
      <c r="W191" s="98">
        <v>9.370581298456454E-2</v>
      </c>
      <c r="X191" s="98">
        <v>7.028360252281031E-2</v>
      </c>
      <c r="Y191" s="98">
        <v>0.13202734493478388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10233.682531969374</v>
      </c>
      <c r="C194" s="117">
        <f t="shared" si="96"/>
        <v>24333.639110073505</v>
      </c>
      <c r="D194" s="117">
        <f t="shared" si="96"/>
        <v>16479.869332626815</v>
      </c>
      <c r="E194" s="117">
        <f t="shared" si="96"/>
        <v>16114.131652252127</v>
      </c>
      <c r="F194" s="117">
        <f t="shared" si="96"/>
        <v>16406.641590245566</v>
      </c>
      <c r="G194" s="117">
        <f t="shared" si="96"/>
        <v>19600.1023470318</v>
      </c>
      <c r="H194" s="117">
        <f t="shared" si="96"/>
        <v>17548.943844503447</v>
      </c>
      <c r="I194" s="117">
        <f t="shared" si="96"/>
        <v>17714.243402684871</v>
      </c>
      <c r="J194" s="117">
        <f t="shared" si="96"/>
        <v>17722.985869965651</v>
      </c>
      <c r="K194" s="117">
        <f t="shared" si="96"/>
        <v>17612.305376409382</v>
      </c>
      <c r="L194" s="117">
        <f t="shared" si="96"/>
        <v>23082.376847251271</v>
      </c>
      <c r="M194" s="117">
        <f t="shared" si="96"/>
        <v>21489.03479749219</v>
      </c>
      <c r="N194" s="117">
        <f t="shared" si="96"/>
        <v>14415.136489000361</v>
      </c>
      <c r="O194" s="117">
        <f t="shared" si="96"/>
        <v>15260.407742224321</v>
      </c>
      <c r="P194" s="117">
        <f t="shared" si="96"/>
        <v>16118.850952388153</v>
      </c>
      <c r="Q194" s="117">
        <f t="shared" si="96"/>
        <v>15629.669731252778</v>
      </c>
      <c r="R194" s="117">
        <f t="shared" ref="R194:V194" si="97">R195+R198+R200+R210</f>
        <v>16919.419934742255</v>
      </c>
      <c r="S194" s="117">
        <f t="shared" si="97"/>
        <v>16560.955642609344</v>
      </c>
      <c r="T194" s="117">
        <f t="shared" si="97"/>
        <v>15596.540903328405</v>
      </c>
      <c r="U194" s="117">
        <f t="shared" si="97"/>
        <v>16443.399334858932</v>
      </c>
      <c r="V194" s="117">
        <f t="shared" si="97"/>
        <v>9350.0944350620066</v>
      </c>
      <c r="W194" s="117">
        <f t="shared" ref="W194:Y194" si="98">W195+W198+W200+W210</f>
        <v>13237.230861237311</v>
      </c>
      <c r="X194" s="117">
        <f t="shared" si="98"/>
        <v>16130.011918001917</v>
      </c>
      <c r="Y194" s="117">
        <f t="shared" si="98"/>
        <v>14840.015903658392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7724.7901755523808</v>
      </c>
      <c r="C195" s="122">
        <f t="shared" si="99"/>
        <v>20591.538458173462</v>
      </c>
      <c r="D195" s="122">
        <f t="shared" si="99"/>
        <v>13382.005876840483</v>
      </c>
      <c r="E195" s="122">
        <f t="shared" si="99"/>
        <v>13017.174528257165</v>
      </c>
      <c r="F195" s="122">
        <f t="shared" si="99"/>
        <v>13267.010679391367</v>
      </c>
      <c r="G195" s="122">
        <f t="shared" si="99"/>
        <v>16072.971916246099</v>
      </c>
      <c r="H195" s="122">
        <f t="shared" si="99"/>
        <v>14128.459659735412</v>
      </c>
      <c r="I195" s="122">
        <f t="shared" si="99"/>
        <v>14287.286866094068</v>
      </c>
      <c r="J195" s="122">
        <f t="shared" si="99"/>
        <v>13925.384266950628</v>
      </c>
      <c r="K195" s="122">
        <f t="shared" si="99"/>
        <v>14079.135144180806</v>
      </c>
      <c r="L195" s="122">
        <f t="shared" si="99"/>
        <v>18726.247501093218</v>
      </c>
      <c r="M195" s="122">
        <f t="shared" si="99"/>
        <v>17896.304883027642</v>
      </c>
      <c r="N195" s="122">
        <f t="shared" si="99"/>
        <v>11176.835829004163</v>
      </c>
      <c r="O195" s="122">
        <f t="shared" si="99"/>
        <v>11763.19918843495</v>
      </c>
      <c r="P195" s="122">
        <f t="shared" si="99"/>
        <v>12734.670490032269</v>
      </c>
      <c r="Q195" s="122">
        <f t="shared" si="99"/>
        <v>12088.401314490124</v>
      </c>
      <c r="R195" s="122">
        <f t="shared" ref="R195:V195" si="100">SUM(R196:R197)</f>
        <v>12991.689820786165</v>
      </c>
      <c r="S195" s="122">
        <f t="shared" si="100"/>
        <v>13322.989805335608</v>
      </c>
      <c r="T195" s="122">
        <f t="shared" si="100"/>
        <v>12421.98074723661</v>
      </c>
      <c r="U195" s="122">
        <f t="shared" si="100"/>
        <v>13334.512741726257</v>
      </c>
      <c r="V195" s="122">
        <f t="shared" si="100"/>
        <v>6690.9455296733222</v>
      </c>
      <c r="W195" s="122">
        <f t="shared" ref="W195:Y195" si="101">SUM(W196:W197)</f>
        <v>10097.209404595807</v>
      </c>
      <c r="X195" s="122">
        <f t="shared" si="101"/>
        <v>12920.574923065449</v>
      </c>
      <c r="Y195" s="122">
        <f t="shared" si="101"/>
        <v>11730.590109805378</v>
      </c>
      <c r="DA195" s="130" t="s">
        <v>2245</v>
      </c>
    </row>
    <row r="196" spans="1:105" ht="12" customHeight="1" x14ac:dyDescent="0.25">
      <c r="A196" s="97" t="s">
        <v>51</v>
      </c>
      <c r="B196" s="98">
        <v>7682.8785457131999</v>
      </c>
      <c r="C196" s="98">
        <v>20481.426523127247</v>
      </c>
      <c r="D196" s="98">
        <v>13312.440828823608</v>
      </c>
      <c r="E196" s="98">
        <v>12950.571193998665</v>
      </c>
      <c r="F196" s="98">
        <v>13200.581304832018</v>
      </c>
      <c r="G196" s="98">
        <v>15993.06717260432</v>
      </c>
      <c r="H196" s="98">
        <v>14059.084846852458</v>
      </c>
      <c r="I196" s="98">
        <v>14218.02624148983</v>
      </c>
      <c r="J196" s="98">
        <v>13857.604265186412</v>
      </c>
      <c r="K196" s="98">
        <v>14010.270181736139</v>
      </c>
      <c r="L196" s="98">
        <v>18637.486818138223</v>
      </c>
      <c r="M196" s="98">
        <v>17810.077672339979</v>
      </c>
      <c r="N196" s="98">
        <v>11122.723902519134</v>
      </c>
      <c r="O196" s="98">
        <v>11706.211129133293</v>
      </c>
      <c r="P196" s="98">
        <v>12673.59686817494</v>
      </c>
      <c r="Q196" s="98">
        <v>12030.875379958581</v>
      </c>
      <c r="R196" s="98">
        <v>12930.391429706191</v>
      </c>
      <c r="S196" s="98">
        <v>13260.749116572888</v>
      </c>
      <c r="T196" s="98">
        <v>12364.154664840553</v>
      </c>
      <c r="U196" s="98">
        <v>13272.473698986903</v>
      </c>
      <c r="V196" s="98">
        <v>6659.733080504252</v>
      </c>
      <c r="W196" s="98">
        <v>10050.265210921889</v>
      </c>
      <c r="X196" s="98">
        <v>12860.188640999697</v>
      </c>
      <c r="Y196" s="98">
        <v>11673.760200041428</v>
      </c>
      <c r="DA196" s="63" t="s">
        <v>2246</v>
      </c>
    </row>
    <row r="197" spans="1:105" ht="12" customHeight="1" x14ac:dyDescent="0.25">
      <c r="A197" s="97" t="s">
        <v>53</v>
      </c>
      <c r="B197" s="98">
        <v>41.911629839180591</v>
      </c>
      <c r="C197" s="98">
        <v>110.11193504621275</v>
      </c>
      <c r="D197" s="98">
        <v>69.56504801687575</v>
      </c>
      <c r="E197" s="98">
        <v>66.603334258500141</v>
      </c>
      <c r="F197" s="98">
        <v>66.429374559349966</v>
      </c>
      <c r="G197" s="98">
        <v>79.904743641778893</v>
      </c>
      <c r="H197" s="98">
        <v>69.374812882954672</v>
      </c>
      <c r="I197" s="98">
        <v>69.260624604237634</v>
      </c>
      <c r="J197" s="98">
        <v>67.780001764216706</v>
      </c>
      <c r="K197" s="98">
        <v>68.864962444666659</v>
      </c>
      <c r="L197" s="98">
        <v>88.760682954993911</v>
      </c>
      <c r="M197" s="98">
        <v>86.22721068766171</v>
      </c>
      <c r="N197" s="98">
        <v>54.111926485029933</v>
      </c>
      <c r="O197" s="98">
        <v>56.988059301656733</v>
      </c>
      <c r="P197" s="98">
        <v>61.073621857328519</v>
      </c>
      <c r="Q197" s="98">
        <v>57.525934531543477</v>
      </c>
      <c r="R197" s="98">
        <v>61.298391079973776</v>
      </c>
      <c r="S197" s="98">
        <v>62.240688762720701</v>
      </c>
      <c r="T197" s="98">
        <v>57.826082396057657</v>
      </c>
      <c r="U197" s="98">
        <v>62.039042739353505</v>
      </c>
      <c r="V197" s="98">
        <v>31.212449169070275</v>
      </c>
      <c r="W197" s="98">
        <v>46.944193673919408</v>
      </c>
      <c r="X197" s="98">
        <v>60.386282065753178</v>
      </c>
      <c r="Y197" s="98">
        <v>56.829909763951022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6.9397344942442457E-3</v>
      </c>
      <c r="C198" s="122">
        <f t="shared" si="102"/>
        <v>9.3352017626005066E-3</v>
      </c>
      <c r="D198" s="122">
        <f t="shared" si="102"/>
        <v>5.9733372203349669E-3</v>
      </c>
      <c r="E198" s="122">
        <f t="shared" si="102"/>
        <v>5.7041015836533995E-3</v>
      </c>
      <c r="F198" s="122">
        <f t="shared" si="102"/>
        <v>8.6967933753967375E-3</v>
      </c>
      <c r="G198" s="122">
        <f t="shared" si="102"/>
        <v>1.0647467712633587E-2</v>
      </c>
      <c r="H198" s="122">
        <f t="shared" si="102"/>
        <v>6.1734127043055337E-2</v>
      </c>
      <c r="I198" s="122">
        <f t="shared" si="102"/>
        <v>9.1833800332024665E-2</v>
      </c>
      <c r="J198" s="122">
        <f t="shared" si="102"/>
        <v>0.1456676614523604</v>
      </c>
      <c r="K198" s="122">
        <f t="shared" si="102"/>
        <v>0.19060505458009216</v>
      </c>
      <c r="L198" s="122">
        <f t="shared" si="102"/>
        <v>0.5763828704348305</v>
      </c>
      <c r="M198" s="122">
        <f t="shared" si="102"/>
        <v>0.33324226278399743</v>
      </c>
      <c r="N198" s="122">
        <f t="shared" si="102"/>
        <v>0.3805633589208382</v>
      </c>
      <c r="O198" s="122">
        <f t="shared" si="102"/>
        <v>0.38000916160514042</v>
      </c>
      <c r="P198" s="122">
        <f t="shared" si="102"/>
        <v>0.49407708672630102</v>
      </c>
      <c r="Q198" s="122">
        <f t="shared" si="102"/>
        <v>0.31725264003373665</v>
      </c>
      <c r="R198" s="122">
        <f t="shared" si="102"/>
        <v>0.29437436643405973</v>
      </c>
      <c r="S198" s="122">
        <f t="shared" si="102"/>
        <v>0.29096129390387993</v>
      </c>
      <c r="T198" s="122">
        <f t="shared" si="102"/>
        <v>0.38625348549344946</v>
      </c>
      <c r="U198" s="122">
        <f t="shared" si="102"/>
        <v>0.27945246198038981</v>
      </c>
      <c r="V198" s="122">
        <f t="shared" si="102"/>
        <v>0.33809084403497486</v>
      </c>
      <c r="W198" s="122">
        <f t="shared" si="102"/>
        <v>0.6136492798744787</v>
      </c>
      <c r="X198" s="122">
        <f t="shared" si="102"/>
        <v>0.44434445024768043</v>
      </c>
      <c r="Y198" s="122">
        <f t="shared" si="102"/>
        <v>0.25874220159850297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6.9397344942442457E-3</v>
      </c>
      <c r="C199" s="98">
        <f>RES_hhdet_fech!C8</f>
        <v>9.3352017626005066E-3</v>
      </c>
      <c r="D199" s="98">
        <f>RES_hhdet_fech!D8</f>
        <v>5.9733372203349669E-3</v>
      </c>
      <c r="E199" s="98">
        <f>RES_hhdet_fech!E8</f>
        <v>5.7041015836533995E-3</v>
      </c>
      <c r="F199" s="98">
        <f>RES_hhdet_fech!F8</f>
        <v>8.6967933753967375E-3</v>
      </c>
      <c r="G199" s="98">
        <f>RES_hhdet_fech!G8</f>
        <v>1.0647467712633587E-2</v>
      </c>
      <c r="H199" s="98">
        <f>RES_hhdet_fech!H8</f>
        <v>6.1734127043055337E-2</v>
      </c>
      <c r="I199" s="98">
        <f>RES_hhdet_fech!I8</f>
        <v>9.1833800332024665E-2</v>
      </c>
      <c r="J199" s="98">
        <f>RES_hhdet_fech!J8</f>
        <v>0.1456676614523604</v>
      </c>
      <c r="K199" s="98">
        <f>RES_hhdet_fech!K8</f>
        <v>0.19060505458009216</v>
      </c>
      <c r="L199" s="98">
        <f>RES_hhdet_fech!L8</f>
        <v>0.5763828704348305</v>
      </c>
      <c r="M199" s="98">
        <f>RES_hhdet_fech!M8</f>
        <v>0.33324226278399743</v>
      </c>
      <c r="N199" s="98">
        <f>RES_hhdet_fech!N8</f>
        <v>0.3805633589208382</v>
      </c>
      <c r="O199" s="98">
        <f>RES_hhdet_fech!O8</f>
        <v>0.38000916160514042</v>
      </c>
      <c r="P199" s="98">
        <f>RES_hhdet_fech!P8</f>
        <v>0.49407708672630102</v>
      </c>
      <c r="Q199" s="98">
        <f>RES_hhdet_fech!Q8</f>
        <v>0.31725264003373665</v>
      </c>
      <c r="R199" s="98">
        <f>RES_hhdet_fech!R8</f>
        <v>0.29437436643405973</v>
      </c>
      <c r="S199" s="98">
        <f>RES_hhdet_fech!S8</f>
        <v>0.29096129390387993</v>
      </c>
      <c r="T199" s="98">
        <f>RES_hhdet_fech!T8</f>
        <v>0.38625348549344946</v>
      </c>
      <c r="U199" s="98">
        <f>RES_hhdet_fech!U8</f>
        <v>0.27945246198038981</v>
      </c>
      <c r="V199" s="98">
        <f>RES_hhdet_fech!V8</f>
        <v>0.33809084403497486</v>
      </c>
      <c r="W199" s="98">
        <f>RES_hhdet_fech!W8</f>
        <v>0.6136492798744787</v>
      </c>
      <c r="X199" s="98">
        <f>RES_hhdet_fech!X8</f>
        <v>0.44434445024768043</v>
      </c>
      <c r="Y199" s="98">
        <f>RES_hhdet_fech!Y8</f>
        <v>0.25874220159850297</v>
      </c>
      <c r="DA199" s="63" t="s">
        <v>2249</v>
      </c>
    </row>
    <row r="200" spans="1:105" ht="12" customHeight="1" x14ac:dyDescent="0.25">
      <c r="A200" s="121" t="s">
        <v>55</v>
      </c>
      <c r="B200" s="122">
        <v>1778.9995606622513</v>
      </c>
      <c r="C200" s="122">
        <v>3009.0365078353548</v>
      </c>
      <c r="D200" s="122">
        <v>2306.3886863376251</v>
      </c>
      <c r="E200" s="122">
        <v>2264.7048486792173</v>
      </c>
      <c r="F200" s="122">
        <v>2274.0355616154561</v>
      </c>
      <c r="G200" s="122">
        <v>2639.514198811944</v>
      </c>
      <c r="H200" s="122">
        <v>2496.6255447118742</v>
      </c>
      <c r="I200" s="122">
        <v>2595.1695522813561</v>
      </c>
      <c r="J200" s="122">
        <v>2869.671683370033</v>
      </c>
      <c r="K200" s="122">
        <v>2685.6801328246356</v>
      </c>
      <c r="L200" s="122">
        <v>3434.897408779264</v>
      </c>
      <c r="M200" s="122">
        <v>2756.4774720368332</v>
      </c>
      <c r="N200" s="122">
        <v>2400.7069600569002</v>
      </c>
      <c r="O200" s="122">
        <v>2654.8218984515042</v>
      </c>
      <c r="P200" s="122">
        <v>2543.9951961800066</v>
      </c>
      <c r="Q200" s="122">
        <v>2781.5410908575268</v>
      </c>
      <c r="R200" s="122">
        <v>3132.3709577196732</v>
      </c>
      <c r="S200" s="122">
        <v>2499.290335097965</v>
      </c>
      <c r="T200" s="122">
        <v>2505.1552914436734</v>
      </c>
      <c r="U200" s="122">
        <v>2493.7243705409487</v>
      </c>
      <c r="V200" s="122">
        <v>1968.5168405124884</v>
      </c>
      <c r="W200" s="122">
        <v>2446.3016688299431</v>
      </c>
      <c r="X200" s="122">
        <v>2549.5897929224229</v>
      </c>
      <c r="Y200" s="122">
        <v>2280.0754878930406</v>
      </c>
      <c r="DA200" s="130" t="s">
        <v>2250</v>
      </c>
    </row>
    <row r="201" spans="1:105" ht="12" customHeight="1" x14ac:dyDescent="0.25">
      <c r="A201" s="97" t="s">
        <v>143</v>
      </c>
      <c r="B201" s="98">
        <v>1513.2252712191314</v>
      </c>
      <c r="C201" s="98">
        <v>3510.864866337256</v>
      </c>
      <c r="D201" s="98">
        <v>2354.5601368110079</v>
      </c>
      <c r="E201" s="98">
        <v>2208.3581369470721</v>
      </c>
      <c r="F201" s="98">
        <v>2327.6854646543356</v>
      </c>
      <c r="G201" s="98">
        <v>2803.1394726721869</v>
      </c>
      <c r="H201" s="98">
        <v>2515.7271709459237</v>
      </c>
      <c r="I201" s="98">
        <v>2646.7611989854399</v>
      </c>
      <c r="J201" s="98">
        <v>2702.4717663730034</v>
      </c>
      <c r="K201" s="98">
        <v>2605.0526951090765</v>
      </c>
      <c r="L201" s="98">
        <v>3659.7255982282713</v>
      </c>
      <c r="M201" s="98">
        <v>2924.3442087797075</v>
      </c>
      <c r="N201" s="98">
        <v>2367.3465734881943</v>
      </c>
      <c r="O201" s="98">
        <v>2600.3322247674655</v>
      </c>
      <c r="P201" s="98">
        <v>2643.3259414539334</v>
      </c>
      <c r="Q201" s="98">
        <v>2744.4736225075676</v>
      </c>
      <c r="R201" s="98">
        <v>3166.9800157542418</v>
      </c>
      <c r="S201" s="98">
        <v>2604.6516214075614</v>
      </c>
      <c r="T201" s="98">
        <v>2509.2859122185414</v>
      </c>
      <c r="U201" s="98">
        <v>2598.9760038747327</v>
      </c>
      <c r="V201" s="98">
        <v>1493.4351063482093</v>
      </c>
      <c r="W201" s="98">
        <v>2207.5551130538188</v>
      </c>
      <c r="X201" s="98">
        <v>2560.1972570970611</v>
      </c>
      <c r="Y201" s="98">
        <v>2299.9097371869339</v>
      </c>
      <c r="DA201" s="63" t="s">
        <v>2251</v>
      </c>
    </row>
    <row r="202" spans="1:105" ht="12" customHeight="1" x14ac:dyDescent="0.25">
      <c r="A202" s="97" t="s">
        <v>124</v>
      </c>
      <c r="B202" s="98">
        <v>2681.1691450869043</v>
      </c>
      <c r="C202" s="98">
        <v>2341.1625036011746</v>
      </c>
      <c r="D202" s="98">
        <v>2359.3758338295229</v>
      </c>
      <c r="E202" s="98">
        <v>2507.077744889024</v>
      </c>
      <c r="F202" s="98">
        <v>2500.5500702921659</v>
      </c>
      <c r="G202" s="98">
        <v>2695.499211779244</v>
      </c>
      <c r="H202" s="98">
        <v>2820.3561353256814</v>
      </c>
      <c r="I202" s="98">
        <v>2629.2614599035073</v>
      </c>
      <c r="J202" s="98">
        <v>2902.0589826215919</v>
      </c>
      <c r="K202" s="98">
        <v>2848.770505135602</v>
      </c>
      <c r="L202" s="98">
        <v>2253.9515463168459</v>
      </c>
      <c r="M202" s="98">
        <v>2817.0946881182226</v>
      </c>
      <c r="N202" s="98">
        <v>2789.2235531637748</v>
      </c>
      <c r="O202" s="98">
        <v>2763.174640831227</v>
      </c>
      <c r="P202" s="98">
        <v>3017.2142702780152</v>
      </c>
      <c r="Q202" s="98">
        <v>2479.6983364890411</v>
      </c>
      <c r="R202" s="98">
        <v>2629.5613025026441</v>
      </c>
      <c r="S202" s="98">
        <v>2846.1447327945416</v>
      </c>
      <c r="T202" s="98">
        <v>2597.0823791181792</v>
      </c>
      <c r="U202" s="98">
        <v>2441.0382675300029</v>
      </c>
      <c r="V202" s="98">
        <v>2329.8356994335409</v>
      </c>
      <c r="W202" s="98">
        <v>2252.5809346874662</v>
      </c>
      <c r="X202" s="98">
        <v>2029.5662335141631</v>
      </c>
      <c r="Y202" s="98">
        <v>2321.6368013560805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2128.7560578890293</v>
      </c>
      <c r="C206" s="101">
        <v>2127.9219744143343</v>
      </c>
      <c r="D206" s="101">
        <v>2198.4258810930487</v>
      </c>
      <c r="E206" s="101">
        <v>2378.9850124102709</v>
      </c>
      <c r="F206" s="101">
        <v>2103.9001466752488</v>
      </c>
      <c r="G206" s="101">
        <v>2158.6499761160694</v>
      </c>
      <c r="H206" s="101">
        <v>2421.3027594472342</v>
      </c>
      <c r="I206" s="101">
        <v>2431.7235935761073</v>
      </c>
      <c r="J206" s="101">
        <v>3341.3509770231685</v>
      </c>
      <c r="K206" s="101">
        <v>2937.043404248961</v>
      </c>
      <c r="L206" s="101">
        <v>2813.1691035461686</v>
      </c>
      <c r="M206" s="101">
        <v>2366.2148632585231</v>
      </c>
      <c r="N206" s="101">
        <v>2441.7258945360363</v>
      </c>
      <c r="O206" s="101">
        <v>2734.6985690190813</v>
      </c>
      <c r="P206" s="101">
        <v>2374.7960615860788</v>
      </c>
      <c r="Q206" s="101">
        <v>2845.9698436100034</v>
      </c>
      <c r="R206" s="101">
        <v>3091.0061389121183</v>
      </c>
      <c r="S206" s="101">
        <v>2340.1282445723823</v>
      </c>
      <c r="T206" s="101">
        <v>2497.4422004532007</v>
      </c>
      <c r="U206" s="101">
        <v>2343.2802025689966</v>
      </c>
      <c r="V206" s="101">
        <v>2724.7550894671194</v>
      </c>
      <c r="W206" s="101">
        <v>2869.670915267202</v>
      </c>
      <c r="X206" s="101">
        <v>2538.0054177015436</v>
      </c>
      <c r="Y206" s="101">
        <v>2246.6220376479687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729.88585602024864</v>
      </c>
      <c r="C210" s="122">
        <v>733.0548088629298</v>
      </c>
      <c r="D210" s="122">
        <v>791.46879611148552</v>
      </c>
      <c r="E210" s="122">
        <v>832.24657121416033</v>
      </c>
      <c r="F210" s="122">
        <v>865.58665244536792</v>
      </c>
      <c r="G210" s="122">
        <v>887.60558450604447</v>
      </c>
      <c r="H210" s="122">
        <v>923.79690592911732</v>
      </c>
      <c r="I210" s="122">
        <v>831.69515050911821</v>
      </c>
      <c r="J210" s="122">
        <v>927.78425198353614</v>
      </c>
      <c r="K210" s="122">
        <v>847.29949434936077</v>
      </c>
      <c r="L210" s="122">
        <v>920.65555450835382</v>
      </c>
      <c r="M210" s="122">
        <v>835.9192001649335</v>
      </c>
      <c r="N210" s="122">
        <v>837.2131365803765</v>
      </c>
      <c r="O210" s="122">
        <v>842.0066461762616</v>
      </c>
      <c r="P210" s="122">
        <v>839.69118908914947</v>
      </c>
      <c r="Q210" s="122">
        <v>759.41007326509248</v>
      </c>
      <c r="R210" s="122">
        <v>795.06478186998004</v>
      </c>
      <c r="S210" s="122">
        <v>738.38454088186597</v>
      </c>
      <c r="T210" s="122">
        <v>669.01861116262785</v>
      </c>
      <c r="U210" s="122">
        <v>614.88277012974447</v>
      </c>
      <c r="V210" s="122">
        <v>690.29397403216228</v>
      </c>
      <c r="W210" s="122">
        <v>693.10613853168547</v>
      </c>
      <c r="X210" s="122">
        <v>659.40285756379706</v>
      </c>
      <c r="Y210" s="122">
        <v>829.09156375837495</v>
      </c>
      <c r="DA210" s="130" t="s">
        <v>2260</v>
      </c>
    </row>
    <row r="211" spans="1:105" ht="12" customHeight="1" x14ac:dyDescent="0.25">
      <c r="A211" s="97" t="s">
        <v>51</v>
      </c>
      <c r="B211" s="98">
        <v>456.43318411538326</v>
      </c>
      <c r="C211" s="98">
        <v>1139.598253895027</v>
      </c>
      <c r="D211" s="98">
        <v>859.90217695846252</v>
      </c>
      <c r="E211" s="98">
        <v>784.54872486266299</v>
      </c>
      <c r="F211" s="98">
        <v>890.31167078624549</v>
      </c>
      <c r="G211" s="98">
        <v>1043.0689662418326</v>
      </c>
      <c r="H211" s="98">
        <v>940.60999976415007</v>
      </c>
      <c r="I211" s="98">
        <v>985.39183117768698</v>
      </c>
      <c r="J211" s="98">
        <v>954.72776081277311</v>
      </c>
      <c r="K211" s="98">
        <v>989.26012093757186</v>
      </c>
      <c r="L211" s="98">
        <v>1638.8888888888891</v>
      </c>
      <c r="M211" s="98">
        <v>1458.3333333333333</v>
      </c>
      <c r="N211" s="98">
        <v>957.60233918128597</v>
      </c>
      <c r="O211" s="98">
        <v>900.90090090090052</v>
      </c>
      <c r="P211" s="98">
        <v>908.40840840840838</v>
      </c>
      <c r="Q211" s="98">
        <v>925.92592592592564</v>
      </c>
      <c r="R211" s="98">
        <v>1032.9861111111104</v>
      </c>
      <c r="S211" s="98">
        <v>860.21505376344089</v>
      </c>
      <c r="T211" s="98">
        <v>779.91452991453014</v>
      </c>
      <c r="U211" s="98">
        <v>648.14814814814827</v>
      </c>
      <c r="V211" s="98">
        <v>868.79396124960533</v>
      </c>
      <c r="W211" s="98">
        <v>1025.6410256410261</v>
      </c>
      <c r="X211" s="98">
        <v>833.33333333333337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771.66795922862195</v>
      </c>
      <c r="C212" s="98">
        <v>768.09587026132817</v>
      </c>
      <c r="D212" s="98">
        <v>830.15372471828016</v>
      </c>
      <c r="E212" s="98">
        <v>868.39133920493043</v>
      </c>
      <c r="F212" s="98">
        <v>934.27184262766252</v>
      </c>
      <c r="G212" s="98">
        <v>973.87841490046651</v>
      </c>
      <c r="H212" s="98">
        <v>1011.5290658998575</v>
      </c>
      <c r="I212" s="98">
        <v>928.61440480010992</v>
      </c>
      <c r="J212" s="98">
        <v>962.58119984912207</v>
      </c>
      <c r="K212" s="98">
        <v>895.90919286295025</v>
      </c>
      <c r="L212" s="98">
        <v>900.1073109083095</v>
      </c>
      <c r="M212" s="98">
        <v>935.23849395680543</v>
      </c>
      <c r="N212" s="98">
        <v>941.2706637094243</v>
      </c>
      <c r="O212" s="98">
        <v>919.21110244402178</v>
      </c>
      <c r="P212" s="98">
        <v>996.9434254211294</v>
      </c>
      <c r="Q212" s="98">
        <v>798.55277914893691</v>
      </c>
      <c r="R212" s="98">
        <v>830.92391879336117</v>
      </c>
      <c r="S212" s="98">
        <v>947.49194057781347</v>
      </c>
      <c r="T212" s="98">
        <v>804.7728204815827</v>
      </c>
      <c r="U212" s="98">
        <v>753.77851547449302</v>
      </c>
      <c r="V212" s="98">
        <v>780.46777182628682</v>
      </c>
      <c r="W212" s="98">
        <v>763.90774478230821</v>
      </c>
      <c r="X212" s="98">
        <v>731.44518712100432</v>
      </c>
      <c r="Y212" s="98">
        <v>976.82117172646895</v>
      </c>
      <c r="DA212" s="63" t="s">
        <v>2262</v>
      </c>
    </row>
    <row r="213" spans="1:105" ht="12" customHeight="1" x14ac:dyDescent="0.25">
      <c r="A213" s="109" t="s">
        <v>120</v>
      </c>
      <c r="B213" s="33">
        <v>561.13750725954503</v>
      </c>
      <c r="C213" s="33">
        <v>599.03406090812632</v>
      </c>
      <c r="D213" s="33">
        <v>674.45740126589601</v>
      </c>
      <c r="E213" s="33">
        <v>736.83265264939496</v>
      </c>
      <c r="F213" s="33">
        <v>697.84636825875816</v>
      </c>
      <c r="G213" s="33">
        <v>698.69548568878724</v>
      </c>
      <c r="H213" s="33">
        <v>766.74145009109895</v>
      </c>
      <c r="I213" s="33">
        <v>690.00363312495062</v>
      </c>
      <c r="J213" s="33">
        <v>887.19148834640282</v>
      </c>
      <c r="K213" s="33">
        <v>793.00429603389284</v>
      </c>
      <c r="L213" s="33">
        <v>942.36917943382377</v>
      </c>
      <c r="M213" s="33">
        <v>706.26052463928499</v>
      </c>
      <c r="N213" s="33">
        <v>703.88197123987993</v>
      </c>
      <c r="O213" s="33">
        <v>740.97281662617866</v>
      </c>
      <c r="P213" s="33">
        <v>629.61214876211295</v>
      </c>
      <c r="Q213" s="33">
        <v>708.78272197280683</v>
      </c>
      <c r="R213" s="33">
        <v>749.35453616765142</v>
      </c>
      <c r="S213" s="33">
        <v>509.56480857910822</v>
      </c>
      <c r="T213" s="33">
        <v>539.34078923479444</v>
      </c>
      <c r="U213" s="33">
        <v>494.82186526846345</v>
      </c>
      <c r="V213" s="33">
        <v>615.58598885161882</v>
      </c>
      <c r="W213" s="33">
        <v>634.56993370670943</v>
      </c>
      <c r="X213" s="33">
        <v>603.10365401458341</v>
      </c>
      <c r="Y213" s="33">
        <v>614.17929788792071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6079.6063529382463</v>
      </c>
      <c r="C215" s="117">
        <f t="shared" si="103"/>
        <v>14458.411311083522</v>
      </c>
      <c r="D215" s="117">
        <f t="shared" si="103"/>
        <v>9840.4837880933173</v>
      </c>
      <c r="E215" s="117">
        <f t="shared" si="103"/>
        <v>9652.0179737542148</v>
      </c>
      <c r="F215" s="117">
        <f t="shared" si="103"/>
        <v>9868.1806583583893</v>
      </c>
      <c r="G215" s="117">
        <f t="shared" si="103"/>
        <v>11862.246703874594</v>
      </c>
      <c r="H215" s="117">
        <f t="shared" si="103"/>
        <v>10704.100457206281</v>
      </c>
      <c r="I215" s="117">
        <f t="shared" si="103"/>
        <v>10889.642750370605</v>
      </c>
      <c r="J215" s="117">
        <f t="shared" si="103"/>
        <v>11041.303157141319</v>
      </c>
      <c r="K215" s="117">
        <f t="shared" si="103"/>
        <v>11074.193925002412</v>
      </c>
      <c r="L215" s="117">
        <f t="shared" si="103"/>
        <v>14653.33172381694</v>
      </c>
      <c r="M215" s="117">
        <f t="shared" si="103"/>
        <v>13804.200048318477</v>
      </c>
      <c r="N215" s="117">
        <f t="shared" si="103"/>
        <v>9381.2533075608317</v>
      </c>
      <c r="O215" s="117">
        <f t="shared" si="103"/>
        <v>10027.694345478507</v>
      </c>
      <c r="P215" s="117">
        <f t="shared" si="103"/>
        <v>10596.667370416018</v>
      </c>
      <c r="Q215" s="117">
        <f t="shared" si="103"/>
        <v>10325.598934273654</v>
      </c>
      <c r="R215" s="117">
        <f t="shared" ref="R215:V215" si="104">R216+R219+R221+R231</f>
        <v>11215.304082858276</v>
      </c>
      <c r="S215" s="117">
        <f t="shared" si="104"/>
        <v>11008.637526971957</v>
      </c>
      <c r="T215" s="117">
        <f t="shared" si="104"/>
        <v>10434.99589063657</v>
      </c>
      <c r="U215" s="117">
        <f t="shared" si="104"/>
        <v>11053.734640302268</v>
      </c>
      <c r="V215" s="117">
        <f t="shared" si="104"/>
        <v>6385.7958827363937</v>
      </c>
      <c r="W215" s="117">
        <f t="shared" ref="W215:Y215" si="105">W216+W219+W221+W231</f>
        <v>9049.6644776977373</v>
      </c>
      <c r="X215" s="117">
        <f t="shared" si="105"/>
        <v>11021.001575798755</v>
      </c>
      <c r="Y215" s="117">
        <f t="shared" si="105"/>
        <v>10332.279026240873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4585.7080703921993</v>
      </c>
      <c r="C216" s="122">
        <f t="shared" si="106"/>
        <v>12255.995436517145</v>
      </c>
      <c r="D216" s="122">
        <f t="shared" si="106"/>
        <v>7992.1583634085864</v>
      </c>
      <c r="E216" s="122">
        <f t="shared" si="106"/>
        <v>7792.409045034884</v>
      </c>
      <c r="F216" s="122">
        <f t="shared" si="106"/>
        <v>7980.2694081030922</v>
      </c>
      <c r="G216" s="122">
        <f t="shared" si="106"/>
        <v>9733.0417017980617</v>
      </c>
      <c r="H216" s="122">
        <f t="shared" si="106"/>
        <v>8611.5009276860783</v>
      </c>
      <c r="I216" s="122">
        <f t="shared" si="106"/>
        <v>8779.3956787585412</v>
      </c>
      <c r="J216" s="122">
        <f t="shared" si="106"/>
        <v>8656.8716817869754</v>
      </c>
      <c r="K216" s="122">
        <f t="shared" si="106"/>
        <v>8844.4442014731048</v>
      </c>
      <c r="L216" s="122">
        <f t="shared" si="106"/>
        <v>11896.086593534108</v>
      </c>
      <c r="M216" s="122">
        <f t="shared" si="106"/>
        <v>11513.167056954793</v>
      </c>
      <c r="N216" s="122">
        <f t="shared" si="106"/>
        <v>7279.4390452945299</v>
      </c>
      <c r="O216" s="122">
        <f t="shared" si="106"/>
        <v>7736.910377295354</v>
      </c>
      <c r="P216" s="122">
        <f t="shared" si="106"/>
        <v>8383.637994553128</v>
      </c>
      <c r="Q216" s="122">
        <f t="shared" si="106"/>
        <v>7977.9773631386379</v>
      </c>
      <c r="R216" s="122">
        <f t="shared" ref="R216:V216" si="107">SUM(R217:R218)</f>
        <v>8591.2079064847421</v>
      </c>
      <c r="S216" s="122">
        <f t="shared" si="107"/>
        <v>8832.9314640682423</v>
      </c>
      <c r="T216" s="122">
        <f t="shared" si="107"/>
        <v>8251.5372761909493</v>
      </c>
      <c r="U216" s="122">
        <f t="shared" si="107"/>
        <v>8868.1121867333368</v>
      </c>
      <c r="V216" s="122">
        <f t="shared" si="107"/>
        <v>4457.7715553956314</v>
      </c>
      <c r="W216" s="122">
        <f t="shared" ref="W216:Y216" si="108">SUM(W217:W218)</f>
        <v>6741.2441649108123</v>
      </c>
      <c r="X216" s="122">
        <f t="shared" si="108"/>
        <v>8650.7993669115822</v>
      </c>
      <c r="Y216" s="122">
        <f t="shared" si="108"/>
        <v>8021.9875411602752</v>
      </c>
      <c r="DA216" s="130" t="s">
        <v>2413</v>
      </c>
    </row>
    <row r="217" spans="1:105" ht="12" customHeight="1" x14ac:dyDescent="0.25">
      <c r="A217" s="97" t="s">
        <v>51</v>
      </c>
      <c r="B217" s="98">
        <v>4543.7964405530183</v>
      </c>
      <c r="C217" s="98">
        <v>12145.883501470933</v>
      </c>
      <c r="D217" s="98">
        <v>7922.5933153917103</v>
      </c>
      <c r="E217" s="98">
        <v>7725.8057107763834</v>
      </c>
      <c r="F217" s="98">
        <v>7913.8400335437427</v>
      </c>
      <c r="G217" s="98">
        <v>9653.1369581562831</v>
      </c>
      <c r="H217" s="98">
        <v>8542.1261148031244</v>
      </c>
      <c r="I217" s="98">
        <v>8710.1350541543034</v>
      </c>
      <c r="J217" s="98">
        <v>8589.0916800227587</v>
      </c>
      <c r="K217" s="98">
        <v>8775.5792390284387</v>
      </c>
      <c r="L217" s="98">
        <v>11807.325910579115</v>
      </c>
      <c r="M217" s="98">
        <v>11426.939846267131</v>
      </c>
      <c r="N217" s="98">
        <v>7225.3271188094996</v>
      </c>
      <c r="O217" s="98">
        <v>7679.9223179936971</v>
      </c>
      <c r="P217" s="98">
        <v>8322.5643726957987</v>
      </c>
      <c r="Q217" s="98">
        <v>7920.4514286070944</v>
      </c>
      <c r="R217" s="98">
        <v>8529.9095154047682</v>
      </c>
      <c r="S217" s="98">
        <v>8770.690775305522</v>
      </c>
      <c r="T217" s="98">
        <v>8193.7111937948921</v>
      </c>
      <c r="U217" s="98">
        <v>8806.0731439939827</v>
      </c>
      <c r="V217" s="98">
        <v>4426.5591062265612</v>
      </c>
      <c r="W217" s="98">
        <v>6694.2999712368928</v>
      </c>
      <c r="X217" s="98">
        <v>8590.4130848458299</v>
      </c>
      <c r="Y217" s="98">
        <v>7965.1576313963242</v>
      </c>
      <c r="DA217" s="63" t="s">
        <v>2414</v>
      </c>
    </row>
    <row r="218" spans="1:105" ht="12" customHeight="1" x14ac:dyDescent="0.25">
      <c r="A218" s="97" t="s">
        <v>53</v>
      </c>
      <c r="B218" s="98">
        <v>41.911629839180591</v>
      </c>
      <c r="C218" s="98">
        <v>110.11193504621275</v>
      </c>
      <c r="D218" s="98">
        <v>69.56504801687575</v>
      </c>
      <c r="E218" s="98">
        <v>66.603334258500141</v>
      </c>
      <c r="F218" s="98">
        <v>66.429374559349966</v>
      </c>
      <c r="G218" s="98">
        <v>79.904743641778893</v>
      </c>
      <c r="H218" s="98">
        <v>69.374812882954672</v>
      </c>
      <c r="I218" s="98">
        <v>69.260624604237634</v>
      </c>
      <c r="J218" s="98">
        <v>67.780001764216706</v>
      </c>
      <c r="K218" s="98">
        <v>68.864962444666659</v>
      </c>
      <c r="L218" s="98">
        <v>88.760682954993911</v>
      </c>
      <c r="M218" s="98">
        <v>86.22721068766171</v>
      </c>
      <c r="N218" s="98">
        <v>54.111926485029933</v>
      </c>
      <c r="O218" s="98">
        <v>56.988059301656733</v>
      </c>
      <c r="P218" s="98">
        <v>61.073621857328519</v>
      </c>
      <c r="Q218" s="98">
        <v>57.525934531543477</v>
      </c>
      <c r="R218" s="98">
        <v>61.298391079973776</v>
      </c>
      <c r="S218" s="98">
        <v>62.240688762720701</v>
      </c>
      <c r="T218" s="98">
        <v>57.826082396057657</v>
      </c>
      <c r="U218" s="98">
        <v>62.039042739353505</v>
      </c>
      <c r="V218" s="98">
        <v>31.212449169070275</v>
      </c>
      <c r="W218" s="98">
        <v>46.944193673919408</v>
      </c>
      <c r="X218" s="98">
        <v>60.386282065753178</v>
      </c>
      <c r="Y218" s="98">
        <v>56.829909763951022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1.3904010837093668E-2</v>
      </c>
      <c r="C219" s="122">
        <f t="shared" si="109"/>
        <v>1.8703416763466332E-2</v>
      </c>
      <c r="D219" s="122">
        <f t="shared" si="109"/>
        <v>1.1967798698067779E-2</v>
      </c>
      <c r="E219" s="122">
        <f t="shared" si="109"/>
        <v>1.1428375293143988E-2</v>
      </c>
      <c r="F219" s="122">
        <f t="shared" si="109"/>
        <v>2.1069664472701165E-2</v>
      </c>
      <c r="G219" s="122">
        <f t="shared" si="109"/>
        <v>3.3502572734102405E-2</v>
      </c>
      <c r="H219" s="122">
        <f t="shared" si="109"/>
        <v>0.2022903759066525</v>
      </c>
      <c r="I219" s="122">
        <f t="shared" si="109"/>
        <v>0.30890923046880603</v>
      </c>
      <c r="J219" s="122">
        <f t="shared" si="109"/>
        <v>0.50270264979614931</v>
      </c>
      <c r="K219" s="122">
        <f t="shared" si="109"/>
        <v>0.66926645352142189</v>
      </c>
      <c r="L219" s="122">
        <f t="shared" si="109"/>
        <v>2.0664880977530036</v>
      </c>
      <c r="M219" s="122">
        <f t="shared" si="109"/>
        <v>1.2238557382504995</v>
      </c>
      <c r="N219" s="122">
        <f t="shared" si="109"/>
        <v>1.4407021449667756</v>
      </c>
      <c r="O219" s="122">
        <f t="shared" si="109"/>
        <v>1.4746853315908832</v>
      </c>
      <c r="P219" s="122">
        <f t="shared" si="109"/>
        <v>1.9621797817293163</v>
      </c>
      <c r="Q219" s="122">
        <f t="shared" si="109"/>
        <v>1.2912609743791466</v>
      </c>
      <c r="R219" s="122">
        <f t="shared" si="109"/>
        <v>1.235602697724018</v>
      </c>
      <c r="S219" s="122">
        <f t="shared" si="109"/>
        <v>1.259597685597029</v>
      </c>
      <c r="T219" s="122">
        <f t="shared" si="109"/>
        <v>1.7226607823339428</v>
      </c>
      <c r="U219" s="122">
        <f t="shared" si="109"/>
        <v>1.2868079540988133</v>
      </c>
      <c r="V219" s="122">
        <f t="shared" si="109"/>
        <v>1.6011078891139412</v>
      </c>
      <c r="W219" s="122">
        <f t="shared" si="109"/>
        <v>2.9672384587135783</v>
      </c>
      <c r="X219" s="122">
        <f t="shared" si="109"/>
        <v>2.1592792938536438</v>
      </c>
      <c r="Y219" s="122">
        <f t="shared" si="109"/>
        <v>1.2591086334830992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1.3904010837093668E-2</v>
      </c>
      <c r="C220" s="98">
        <f>RES_hhdet_tesh!C8</f>
        <v>1.8703416763466332E-2</v>
      </c>
      <c r="D220" s="98">
        <f>RES_hhdet_tesh!D8</f>
        <v>1.1967798698067779E-2</v>
      </c>
      <c r="E220" s="98">
        <f>RES_hhdet_tesh!E8</f>
        <v>1.1428375293143988E-2</v>
      </c>
      <c r="F220" s="98">
        <f>RES_hhdet_tesh!F8</f>
        <v>2.1069664472701165E-2</v>
      </c>
      <c r="G220" s="98">
        <f>RES_hhdet_tesh!G8</f>
        <v>3.3502572734102405E-2</v>
      </c>
      <c r="H220" s="98">
        <f>RES_hhdet_tesh!H8</f>
        <v>0.2022903759066525</v>
      </c>
      <c r="I220" s="98">
        <f>RES_hhdet_tesh!I8</f>
        <v>0.30890923046880603</v>
      </c>
      <c r="J220" s="98">
        <f>RES_hhdet_tesh!J8</f>
        <v>0.50270264979614931</v>
      </c>
      <c r="K220" s="98">
        <f>RES_hhdet_tesh!K8</f>
        <v>0.66926645352142189</v>
      </c>
      <c r="L220" s="98">
        <f>RES_hhdet_tesh!L8</f>
        <v>2.0664880977530036</v>
      </c>
      <c r="M220" s="98">
        <f>RES_hhdet_tesh!M8</f>
        <v>1.2238557382504995</v>
      </c>
      <c r="N220" s="98">
        <f>RES_hhdet_tesh!N8</f>
        <v>1.4407021449667756</v>
      </c>
      <c r="O220" s="98">
        <f>RES_hhdet_tesh!O8</f>
        <v>1.4746853315908832</v>
      </c>
      <c r="P220" s="98">
        <f>RES_hhdet_tesh!P8</f>
        <v>1.9621797817293163</v>
      </c>
      <c r="Q220" s="98">
        <f>RES_hhdet_tesh!Q8</f>
        <v>1.2912609743791466</v>
      </c>
      <c r="R220" s="98">
        <f>RES_hhdet_tesh!R8</f>
        <v>1.235602697724018</v>
      </c>
      <c r="S220" s="98">
        <f>RES_hhdet_tesh!S8</f>
        <v>1.259597685597029</v>
      </c>
      <c r="T220" s="98">
        <f>RES_hhdet_tesh!T8</f>
        <v>1.7226607823339428</v>
      </c>
      <c r="U220" s="98">
        <f>RES_hhdet_tesh!U8</f>
        <v>1.2868079540988133</v>
      </c>
      <c r="V220" s="98">
        <f>RES_hhdet_tesh!V8</f>
        <v>1.6011078891139412</v>
      </c>
      <c r="W220" s="98">
        <f>RES_hhdet_tesh!W8</f>
        <v>2.9672384587135783</v>
      </c>
      <c r="X220" s="98">
        <f>RES_hhdet_tesh!X8</f>
        <v>2.1592792938536438</v>
      </c>
      <c r="Y220" s="98">
        <f>RES_hhdet_tesh!Y8</f>
        <v>1.2591086334830992</v>
      </c>
      <c r="DA220" s="63" t="s">
        <v>2417</v>
      </c>
    </row>
    <row r="221" spans="1:105" ht="12" customHeight="1" x14ac:dyDescent="0.25">
      <c r="A221" s="121" t="s">
        <v>55</v>
      </c>
      <c r="B221" s="122">
        <v>1051.8341560308038</v>
      </c>
      <c r="C221" s="122">
        <v>1754.5384071675921</v>
      </c>
      <c r="D221" s="122">
        <v>1359.1734746277132</v>
      </c>
      <c r="E221" s="122">
        <v>1340.3635435793819</v>
      </c>
      <c r="F221" s="122">
        <v>1347.6276981239193</v>
      </c>
      <c r="G221" s="122">
        <v>1571.5911265063658</v>
      </c>
      <c r="H221" s="122">
        <v>1502.6548751545354</v>
      </c>
      <c r="I221" s="122">
        <v>1572.3953590343251</v>
      </c>
      <c r="J221" s="122">
        <v>1767.466410708839</v>
      </c>
      <c r="K221" s="122">
        <v>1664.9527515551747</v>
      </c>
      <c r="L221" s="122">
        <v>2141.3682105340431</v>
      </c>
      <c r="M221" s="122">
        <v>1742.325015098651</v>
      </c>
      <c r="N221" s="122">
        <v>1551.7491486726449</v>
      </c>
      <c r="O221" s="122">
        <v>1734.9687909151742</v>
      </c>
      <c r="P221" s="122">
        <v>1666.2641985751009</v>
      </c>
      <c r="Q221" s="122">
        <v>1839.070270100957</v>
      </c>
      <c r="R221" s="122">
        <v>2087.4719338962327</v>
      </c>
      <c r="S221" s="122">
        <v>1688.5210721729172</v>
      </c>
      <c r="T221" s="122">
        <v>1729.169590464164</v>
      </c>
      <c r="U221" s="122">
        <v>1763.8374668247911</v>
      </c>
      <c r="V221" s="122">
        <v>1443.1051537055982</v>
      </c>
      <c r="W221" s="122">
        <v>1814.7557557684206</v>
      </c>
      <c r="X221" s="122">
        <v>1898.7214292583933</v>
      </c>
      <c r="Y221" s="122">
        <v>1747.8549356028288</v>
      </c>
      <c r="DA221" s="130" t="s">
        <v>2418</v>
      </c>
    </row>
    <row r="222" spans="1:105" ht="12" customHeight="1" x14ac:dyDescent="0.25">
      <c r="A222" s="97" t="s">
        <v>143</v>
      </c>
      <c r="B222" s="98">
        <v>858.60308753352899</v>
      </c>
      <c r="C222" s="98">
        <v>2001.7939891457047</v>
      </c>
      <c r="D222" s="98">
        <v>1350.0759312715188</v>
      </c>
      <c r="E222" s="98">
        <v>1272.5333822259961</v>
      </c>
      <c r="F222" s="98">
        <v>1350.3536939353362</v>
      </c>
      <c r="G222" s="98">
        <v>1637.2154248849015</v>
      </c>
      <c r="H222" s="98">
        <v>1479.7933810705701</v>
      </c>
      <c r="I222" s="98">
        <v>1568.6511444373782</v>
      </c>
      <c r="J222" s="98">
        <v>1621.0348262674729</v>
      </c>
      <c r="K222" s="98">
        <v>1583.8647050053228</v>
      </c>
      <c r="L222" s="98">
        <v>2250.1662548990776</v>
      </c>
      <c r="M222" s="98">
        <v>1819.9680140284311</v>
      </c>
      <c r="N222" s="98">
        <v>1497.2229329711934</v>
      </c>
      <c r="O222" s="98">
        <v>1670.64070600182</v>
      </c>
      <c r="P222" s="98">
        <v>1702.8340488858209</v>
      </c>
      <c r="Q222" s="98">
        <v>1772.9560277019559</v>
      </c>
      <c r="R222" s="98">
        <v>2060.6651742878926</v>
      </c>
      <c r="S222" s="98">
        <v>1725.9081061898203</v>
      </c>
      <c r="T222" s="98">
        <v>1707.5594322739937</v>
      </c>
      <c r="U222" s="98">
        <v>1821.0433932388444</v>
      </c>
      <c r="V222" s="98">
        <v>1080.3209700258551</v>
      </c>
      <c r="W222" s="98">
        <v>1628.040005150528</v>
      </c>
      <c r="X222" s="98">
        <v>1900.1511462762817</v>
      </c>
      <c r="Y222" s="98">
        <v>1718.2935958496696</v>
      </c>
      <c r="DA222" s="63" t="s">
        <v>2419</v>
      </c>
    </row>
    <row r="223" spans="1:105" ht="12" customHeight="1" x14ac:dyDescent="0.25">
      <c r="A223" s="97" t="s">
        <v>124</v>
      </c>
      <c r="B223" s="98">
        <v>1487.3879402698933</v>
      </c>
      <c r="C223" s="98">
        <v>1300.9839530345482</v>
      </c>
      <c r="D223" s="98">
        <v>1312.8590516806557</v>
      </c>
      <c r="E223" s="98">
        <v>1397.5564279648861</v>
      </c>
      <c r="F223" s="98">
        <v>1400.3859626899023</v>
      </c>
      <c r="G223" s="98">
        <v>1525.1271153830623</v>
      </c>
      <c r="H223" s="98">
        <v>1630.0352761612469</v>
      </c>
      <c r="I223" s="98">
        <v>1548.3379367259604</v>
      </c>
      <c r="J223" s="98">
        <v>1713.3852074822987</v>
      </c>
      <c r="K223" s="98">
        <v>1688.6048378349535</v>
      </c>
      <c r="L223" s="98">
        <v>1359.6655367577846</v>
      </c>
      <c r="M223" s="98">
        <v>1709.3398155601665</v>
      </c>
      <c r="N223" s="98">
        <v>1759.4574408001363</v>
      </c>
      <c r="O223" s="98">
        <v>1762.8754393569477</v>
      </c>
      <c r="P223" s="98">
        <v>1952.5652433322621</v>
      </c>
      <c r="Q223" s="98">
        <v>1621.7499293856831</v>
      </c>
      <c r="R223" s="98">
        <v>1739.7489628598939</v>
      </c>
      <c r="S223" s="98">
        <v>1909.6143818104617</v>
      </c>
      <c r="T223" s="98">
        <v>1796.9050314064284</v>
      </c>
      <c r="U223" s="98">
        <v>1738.2070392616952</v>
      </c>
      <c r="V223" s="98">
        <v>1909.2300467583461</v>
      </c>
      <c r="W223" s="98">
        <v>1845.9220984149003</v>
      </c>
      <c r="X223" s="98">
        <v>1702.0340965994055</v>
      </c>
      <c r="Y223" s="98">
        <v>2080.1576921326878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1332.252864408973</v>
      </c>
      <c r="C227" s="101">
        <v>1334.7095132959676</v>
      </c>
      <c r="D227" s="101">
        <v>1383.4150782034983</v>
      </c>
      <c r="E227" s="101">
        <v>1501.3196694370254</v>
      </c>
      <c r="F227" s="101">
        <v>1335.3671464108108</v>
      </c>
      <c r="G227" s="101">
        <v>1383.4200023219964</v>
      </c>
      <c r="H227" s="101">
        <v>1568.8190401890531</v>
      </c>
      <c r="I227" s="101">
        <v>1584.9827806140775</v>
      </c>
      <c r="J227" s="101">
        <v>2182.8312574666188</v>
      </c>
      <c r="K227" s="101">
        <v>1921.3362816778167</v>
      </c>
      <c r="L227" s="101">
        <v>1846.9012878377077</v>
      </c>
      <c r="M227" s="101">
        <v>1563.2376063497645</v>
      </c>
      <c r="N227" s="101">
        <v>1629.9207281139384</v>
      </c>
      <c r="O227" s="101">
        <v>1831.8125881927531</v>
      </c>
      <c r="P227" s="101">
        <v>1601.0353420128768</v>
      </c>
      <c r="Q227" s="101">
        <v>1946.154110838801</v>
      </c>
      <c r="R227" s="101">
        <v>2136.688017379443</v>
      </c>
      <c r="S227" s="101">
        <v>1629.7600184155765</v>
      </c>
      <c r="T227" s="101">
        <v>1758.8353465405255</v>
      </c>
      <c r="U227" s="101">
        <v>1682.0060309148832</v>
      </c>
      <c r="V227" s="101">
        <v>2018.6034512683405</v>
      </c>
      <c r="W227" s="101">
        <v>2142.6888208659016</v>
      </c>
      <c r="X227" s="101">
        <v>1898.9330997260004</v>
      </c>
      <c r="Y227" s="101">
        <v>1784.1916218668009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442.05022250440646</v>
      </c>
      <c r="C231" s="122">
        <v>447.85876398202129</v>
      </c>
      <c r="D231" s="122">
        <v>489.13998225832052</v>
      </c>
      <c r="E231" s="122">
        <v>519.23395676465623</v>
      </c>
      <c r="F231" s="122">
        <v>540.262482466905</v>
      </c>
      <c r="G231" s="122">
        <v>557.58037299743273</v>
      </c>
      <c r="H231" s="122">
        <v>589.74236398975984</v>
      </c>
      <c r="I231" s="122">
        <v>537.54280334727162</v>
      </c>
      <c r="J231" s="122">
        <v>616.46236199570967</v>
      </c>
      <c r="K231" s="122">
        <v>564.12770552060942</v>
      </c>
      <c r="L231" s="122">
        <v>613.8104316510354</v>
      </c>
      <c r="M231" s="122">
        <v>547.48412052678225</v>
      </c>
      <c r="N231" s="122">
        <v>548.62441144868853</v>
      </c>
      <c r="O231" s="122">
        <v>554.34049193638759</v>
      </c>
      <c r="P231" s="122">
        <v>544.80299750606059</v>
      </c>
      <c r="Q231" s="122">
        <v>507.26004005967957</v>
      </c>
      <c r="R231" s="122">
        <v>535.38863977957749</v>
      </c>
      <c r="S231" s="122">
        <v>485.92539304519948</v>
      </c>
      <c r="T231" s="122">
        <v>452.56636319912371</v>
      </c>
      <c r="U231" s="122">
        <v>420.49817879004218</v>
      </c>
      <c r="V231" s="122">
        <v>483.3180657460498</v>
      </c>
      <c r="W231" s="122">
        <v>490.69731855979018</v>
      </c>
      <c r="X231" s="122">
        <v>469.32150033492519</v>
      </c>
      <c r="Y231" s="122">
        <v>561.17744084428489</v>
      </c>
      <c r="DA231" s="130" t="s">
        <v>2428</v>
      </c>
    </row>
    <row r="232" spans="1:105" ht="12" customHeight="1" x14ac:dyDescent="0.25">
      <c r="A232" s="97" t="s">
        <v>51</v>
      </c>
      <c r="B232" s="98">
        <v>261.57456113888804</v>
      </c>
      <c r="C232" s="98">
        <v>654.01620107625024</v>
      </c>
      <c r="D232" s="98">
        <v>494.14285003935856</v>
      </c>
      <c r="E232" s="98">
        <v>451.51199846502954</v>
      </c>
      <c r="F232" s="98">
        <v>513.20272919489514</v>
      </c>
      <c r="G232" s="98">
        <v>602.69362449806056</v>
      </c>
      <c r="H232" s="98">
        <v>544.88804394325405</v>
      </c>
      <c r="I232" s="98">
        <v>571.59921536564468</v>
      </c>
      <c r="J232" s="98">
        <v>554.01895966165023</v>
      </c>
      <c r="K232" s="98">
        <v>574.3941543453459</v>
      </c>
      <c r="L232" s="98">
        <v>952.0861738289226</v>
      </c>
      <c r="M232" s="98">
        <v>847.60232912278877</v>
      </c>
      <c r="N232" s="98">
        <v>556.86500192301264</v>
      </c>
      <c r="O232" s="98">
        <v>524.13507141663354</v>
      </c>
      <c r="P232" s="98">
        <v>528.59130925280556</v>
      </c>
      <c r="Q232" s="98">
        <v>538.89221599434109</v>
      </c>
      <c r="R232" s="98">
        <v>601.64230711779453</v>
      </c>
      <c r="S232" s="98">
        <v>501.97005651887156</v>
      </c>
      <c r="T232" s="98">
        <v>455.34811809385207</v>
      </c>
      <c r="U232" s="98">
        <v>379.56606716883789</v>
      </c>
      <c r="V232" s="98">
        <v>511.12135743410289</v>
      </c>
      <c r="W232" s="98">
        <v>605.38818333501899</v>
      </c>
      <c r="X232" s="98">
        <v>493.56125882510696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449.32428576441151</v>
      </c>
      <c r="C233" s="98">
        <v>447.74924460885291</v>
      </c>
      <c r="D233" s="98">
        <v>484.5440358460167</v>
      </c>
      <c r="E233" s="98">
        <v>507.5994034626367</v>
      </c>
      <c r="F233" s="98">
        <v>547.27799483621175</v>
      </c>
      <c r="G233" s="98">
        <v>571.93977919652468</v>
      </c>
      <c r="H233" s="98">
        <v>595.76046012907648</v>
      </c>
      <c r="I233" s="98">
        <v>547.70132723462484</v>
      </c>
      <c r="J233" s="98">
        <v>567.92684832830025</v>
      </c>
      <c r="K233" s="98">
        <v>528.94119777480284</v>
      </c>
      <c r="L233" s="98">
        <v>531.89478309932849</v>
      </c>
      <c r="M233" s="98">
        <v>553.0400474260631</v>
      </c>
      <c r="N233" s="98">
        <v>557.00232361834014</v>
      </c>
      <c r="O233" s="98">
        <v>544.23587210843596</v>
      </c>
      <c r="P233" s="98">
        <v>590.4141649987082</v>
      </c>
      <c r="Q233" s="98">
        <v>473.1254346022049</v>
      </c>
      <c r="R233" s="98">
        <v>492.75736072464582</v>
      </c>
      <c r="S233" s="98">
        <v>562.58505684600652</v>
      </c>
      <c r="T233" s="98">
        <v>478.85613781847468</v>
      </c>
      <c r="U233" s="98">
        <v>449.58130730812314</v>
      </c>
      <c r="V233" s="98">
        <v>467.30492850091468</v>
      </c>
      <c r="W233" s="98">
        <v>458.12520802497738</v>
      </c>
      <c r="X233" s="98">
        <v>440.28200491309497</v>
      </c>
      <c r="Y233" s="98">
        <v>595.29009015272254</v>
      </c>
      <c r="DA233" s="63" t="s">
        <v>2430</v>
      </c>
    </row>
    <row r="234" spans="1:105" ht="12" customHeight="1" x14ac:dyDescent="0.25">
      <c r="A234" s="109" t="s">
        <v>120</v>
      </c>
      <c r="B234" s="33">
        <v>415.1188868523505</v>
      </c>
      <c r="C234" s="33">
        <v>444.80283721222355</v>
      </c>
      <c r="D234" s="33">
        <v>502.85975563823962</v>
      </c>
      <c r="E234" s="33">
        <v>550.99682357949848</v>
      </c>
      <c r="F234" s="33">
        <v>523.4630615780211</v>
      </c>
      <c r="G234" s="33">
        <v>525.94823817616168</v>
      </c>
      <c r="H234" s="33">
        <v>579.35075663723205</v>
      </c>
      <c r="I234" s="33">
        <v>522.56480778871548</v>
      </c>
      <c r="J234" s="33">
        <v>673.23327612485991</v>
      </c>
      <c r="K234" s="33">
        <v>602.75593148120151</v>
      </c>
      <c r="L234" s="33">
        <v>717.0300600955278</v>
      </c>
      <c r="M234" s="33">
        <v>538.46410495745454</v>
      </c>
      <c r="N234" s="33">
        <v>537.89946181350149</v>
      </c>
      <c r="O234" s="33">
        <v>567.73738373125843</v>
      </c>
      <c r="P234" s="33">
        <v>484.17205604015913</v>
      </c>
      <c r="Q234" s="33">
        <v>549.99388742768997</v>
      </c>
      <c r="R234" s="33">
        <v>587.05885659541673</v>
      </c>
      <c r="S234" s="33">
        <v>402.2807784695766</v>
      </c>
      <c r="T234" s="33">
        <v>427.62495052059239</v>
      </c>
      <c r="U234" s="33">
        <v>395.87360658922182</v>
      </c>
      <c r="V234" s="33">
        <v>495.66853490752374</v>
      </c>
      <c r="W234" s="33">
        <v>512.8403150477144</v>
      </c>
      <c r="X234" s="33">
        <v>490.68155068035429</v>
      </c>
      <c r="Y234" s="33">
        <v>511.55145957650893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3013.1458421219936</v>
      </c>
      <c r="C236" s="117">
        <f t="shared" si="110"/>
        <v>7648.1231003109297</v>
      </c>
      <c r="D236" s="117">
        <f t="shared" si="110"/>
        <v>5063.6079679586646</v>
      </c>
      <c r="E236" s="117">
        <f t="shared" si="110"/>
        <v>5065.8144466533749</v>
      </c>
      <c r="F236" s="117">
        <f t="shared" si="110"/>
        <v>5205.8528358184167</v>
      </c>
      <c r="G236" s="117">
        <f t="shared" si="110"/>
        <v>6278.0942464208747</v>
      </c>
      <c r="H236" s="117">
        <f t="shared" si="110"/>
        <v>5559.9315816252438</v>
      </c>
      <c r="I236" s="117">
        <f t="shared" si="110"/>
        <v>5624.0945401140434</v>
      </c>
      <c r="J236" s="117">
        <f t="shared" si="110"/>
        <v>5490.9944799099676</v>
      </c>
      <c r="K236" s="117">
        <f t="shared" si="110"/>
        <v>5526.4348542736243</v>
      </c>
      <c r="L236" s="117">
        <f t="shared" si="110"/>
        <v>7370.7367904112079</v>
      </c>
      <c r="M236" s="117">
        <f t="shared" si="110"/>
        <v>6873.5689793110514</v>
      </c>
      <c r="N236" s="117">
        <f t="shared" si="110"/>
        <v>4377.0502655645414</v>
      </c>
      <c r="O236" s="117">
        <f t="shared" si="110"/>
        <v>4736.0515677468184</v>
      </c>
      <c r="P236" s="117">
        <f t="shared" si="110"/>
        <v>5101.9712467622521</v>
      </c>
      <c r="Q236" s="117">
        <f t="shared" si="110"/>
        <v>4864.7481125248969</v>
      </c>
      <c r="R236" s="117">
        <f t="shared" ref="R236:V236" si="111">R237+R240+R242+R252</f>
        <v>5268.0734640109795</v>
      </c>
      <c r="S236" s="117">
        <f t="shared" si="111"/>
        <v>5259.846570026285</v>
      </c>
      <c r="T236" s="117">
        <f t="shared" si="111"/>
        <v>4904.8205516506268</v>
      </c>
      <c r="U236" s="117">
        <f t="shared" si="111"/>
        <v>5229.8908796379728</v>
      </c>
      <c r="V236" s="117">
        <f t="shared" si="111"/>
        <v>2717.3046874883007</v>
      </c>
      <c r="W236" s="117">
        <f t="shared" ref="W236:Y236" si="112">W237+W240+W242+W252</f>
        <v>4061.9859030309813</v>
      </c>
      <c r="X236" s="117">
        <f t="shared" si="112"/>
        <v>5115.0471202322742</v>
      </c>
      <c r="Y236" s="117">
        <f t="shared" si="112"/>
        <v>4686.0683453644788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2542.9554207420765</v>
      </c>
      <c r="C237" s="122">
        <f t="shared" si="113"/>
        <v>6758.8707526319913</v>
      </c>
      <c r="D237" s="122">
        <f t="shared" si="113"/>
        <v>4393.1054735117914</v>
      </c>
      <c r="E237" s="122">
        <f t="shared" si="113"/>
        <v>4389.0878629656281</v>
      </c>
      <c r="F237" s="122">
        <f t="shared" si="113"/>
        <v>4473.8189784229799</v>
      </c>
      <c r="G237" s="122">
        <f t="shared" si="113"/>
        <v>5420.2224726118811</v>
      </c>
      <c r="H237" s="122">
        <f t="shared" si="113"/>
        <v>4764.7750621469986</v>
      </c>
      <c r="I237" s="122">
        <f t="shared" si="113"/>
        <v>4818.6420102279444</v>
      </c>
      <c r="J237" s="122">
        <f t="shared" si="113"/>
        <v>4696.4911260667523</v>
      </c>
      <c r="K237" s="122">
        <f t="shared" si="113"/>
        <v>4748.2312471300938</v>
      </c>
      <c r="L237" s="122">
        <f t="shared" si="113"/>
        <v>6331.1028999437494</v>
      </c>
      <c r="M237" s="122">
        <f t="shared" si="113"/>
        <v>6059.3235901487351</v>
      </c>
      <c r="N237" s="122">
        <f t="shared" si="113"/>
        <v>3769.6107571137186</v>
      </c>
      <c r="O237" s="122">
        <f t="shared" si="113"/>
        <v>4071.429945410589</v>
      </c>
      <c r="P237" s="122">
        <f t="shared" si="113"/>
        <v>4407.8875082590157</v>
      </c>
      <c r="Q237" s="122">
        <f t="shared" si="113"/>
        <v>4184.3484412785374</v>
      </c>
      <c r="R237" s="122">
        <f t="shared" ref="R237:V237" si="114">SUM(R238:R239)</f>
        <v>4497.2008698671034</v>
      </c>
      <c r="S237" s="122">
        <f t="shared" si="114"/>
        <v>4612.0995475150967</v>
      </c>
      <c r="T237" s="122">
        <f t="shared" si="114"/>
        <v>4300.2632531408071</v>
      </c>
      <c r="U237" s="122">
        <f t="shared" si="114"/>
        <v>4616.1773670086359</v>
      </c>
      <c r="V237" s="122">
        <f t="shared" si="114"/>
        <v>2316.2606921488209</v>
      </c>
      <c r="W237" s="122">
        <f t="shared" ref="W237:Y237" si="115">SUM(W238:W239)</f>
        <v>3495.4905808276844</v>
      </c>
      <c r="X237" s="122">
        <f t="shared" si="115"/>
        <v>4472.7842816954098</v>
      </c>
      <c r="Y237" s="122">
        <f t="shared" si="115"/>
        <v>4060.1434853422056</v>
      </c>
      <c r="DA237" s="130" t="s">
        <v>2581</v>
      </c>
    </row>
    <row r="238" spans="1:105" ht="12" customHeight="1" x14ac:dyDescent="0.25">
      <c r="A238" s="97" t="s">
        <v>51</v>
      </c>
      <c r="B238" s="98">
        <v>2542.9554207420765</v>
      </c>
      <c r="C238" s="98">
        <v>6758.8707526319913</v>
      </c>
      <c r="D238" s="98">
        <v>4393.1054735117914</v>
      </c>
      <c r="E238" s="98">
        <v>4389.0878629656281</v>
      </c>
      <c r="F238" s="98">
        <v>4473.8189784229799</v>
      </c>
      <c r="G238" s="98">
        <v>5420.2224726118811</v>
      </c>
      <c r="H238" s="98">
        <v>4764.7750621469986</v>
      </c>
      <c r="I238" s="98">
        <v>4818.6420102279444</v>
      </c>
      <c r="J238" s="98">
        <v>4696.4911260667523</v>
      </c>
      <c r="K238" s="98">
        <v>4748.2312471300938</v>
      </c>
      <c r="L238" s="98">
        <v>6331.1028999437494</v>
      </c>
      <c r="M238" s="98">
        <v>6059.3235901487351</v>
      </c>
      <c r="N238" s="98">
        <v>3769.6107571137186</v>
      </c>
      <c r="O238" s="98">
        <v>4071.429945410589</v>
      </c>
      <c r="P238" s="98">
        <v>4407.8875082590157</v>
      </c>
      <c r="Q238" s="98">
        <v>4184.3484412785374</v>
      </c>
      <c r="R238" s="98">
        <v>4497.2008698671034</v>
      </c>
      <c r="S238" s="98">
        <v>4612.0995475150967</v>
      </c>
      <c r="T238" s="98">
        <v>4300.2632531408071</v>
      </c>
      <c r="U238" s="98">
        <v>4616.1773670086359</v>
      </c>
      <c r="V238" s="98">
        <v>2316.2606921488209</v>
      </c>
      <c r="W238" s="98">
        <v>3495.4905808276844</v>
      </c>
      <c r="X238" s="98">
        <v>4472.7842816954098</v>
      </c>
      <c r="Y238" s="98">
        <v>4060.1434853422056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328.83956194296809</v>
      </c>
      <c r="C242" s="122">
        <v>751.59134262202463</v>
      </c>
      <c r="D242" s="122">
        <v>528.57562590162786</v>
      </c>
      <c r="E242" s="122">
        <v>532.9898924596248</v>
      </c>
      <c r="F242" s="122">
        <v>581.03888878836824</v>
      </c>
      <c r="G242" s="122">
        <v>705.76492778315583</v>
      </c>
      <c r="H242" s="122">
        <v>647.26899789523759</v>
      </c>
      <c r="I242" s="122">
        <v>679.98086022196071</v>
      </c>
      <c r="J242" s="122">
        <v>676.40993797895419</v>
      </c>
      <c r="K242" s="122">
        <v>670.97381309405171</v>
      </c>
      <c r="L242" s="122">
        <v>923.28756302803163</v>
      </c>
      <c r="M242" s="122">
        <v>694.53782757614317</v>
      </c>
      <c r="N242" s="122">
        <v>487.06079814224859</v>
      </c>
      <c r="O242" s="122">
        <v>545.83907005639503</v>
      </c>
      <c r="P242" s="122">
        <v>564.05115971604596</v>
      </c>
      <c r="Q242" s="122">
        <v>578.5087637912477</v>
      </c>
      <c r="R242" s="122">
        <v>666.11750760899997</v>
      </c>
      <c r="S242" s="122">
        <v>534.77617023043558</v>
      </c>
      <c r="T242" s="122">
        <v>514.74846480928863</v>
      </c>
      <c r="U242" s="122">
        <v>533.6144529472964</v>
      </c>
      <c r="V242" s="122">
        <v>320.45944666142339</v>
      </c>
      <c r="W242" s="122">
        <v>489.6647304979025</v>
      </c>
      <c r="X242" s="122">
        <v>569.44210160408625</v>
      </c>
      <c r="Y242" s="122">
        <v>494.42352044579479</v>
      </c>
      <c r="DA242" s="130" t="s">
        <v>2586</v>
      </c>
    </row>
    <row r="243" spans="1:105" ht="12" customHeight="1" x14ac:dyDescent="0.25">
      <c r="A243" s="97" t="s">
        <v>143</v>
      </c>
      <c r="B243" s="98">
        <v>500.86232436899394</v>
      </c>
      <c r="C243" s="98">
        <v>1158.5854058912946</v>
      </c>
      <c r="D243" s="98">
        <v>777.00484514763275</v>
      </c>
      <c r="E243" s="98">
        <v>748.43632383160048</v>
      </c>
      <c r="F243" s="98">
        <v>788.87763857475034</v>
      </c>
      <c r="G243" s="98">
        <v>950.01411547057637</v>
      </c>
      <c r="H243" s="98">
        <v>852.60699525349048</v>
      </c>
      <c r="I243" s="98">
        <v>897.01583664654436</v>
      </c>
      <c r="J243" s="98">
        <v>915.89674710962845</v>
      </c>
      <c r="K243" s="98">
        <v>882.88037610168215</v>
      </c>
      <c r="L243" s="98">
        <v>1243.1986980879826</v>
      </c>
      <c r="M243" s="98">
        <v>994.91693275954344</v>
      </c>
      <c r="N243" s="98">
        <v>802.31921491967012</v>
      </c>
      <c r="O243" s="98">
        <v>904.39770572617738</v>
      </c>
      <c r="P243" s="98">
        <v>919.35095606916389</v>
      </c>
      <c r="Q243" s="98">
        <v>954.53020347960205</v>
      </c>
      <c r="R243" s="98">
        <v>1101.4782776785075</v>
      </c>
      <c r="S243" s="98">
        <v>905.89999546216438</v>
      </c>
      <c r="T243" s="98">
        <v>872.73172266455595</v>
      </c>
      <c r="U243" s="98">
        <v>903.92601097419049</v>
      </c>
      <c r="V243" s="98">
        <v>519.41796935314017</v>
      </c>
      <c r="W243" s="98">
        <v>767.78950031606212</v>
      </c>
      <c r="X243" s="98">
        <v>890.43873066338381</v>
      </c>
      <c r="Y243" s="98">
        <v>799.91051523240083</v>
      </c>
      <c r="DA243" s="63" t="s">
        <v>2587</v>
      </c>
    </row>
    <row r="244" spans="1:105" ht="12" customHeight="1" x14ac:dyDescent="0.25">
      <c r="A244" s="97" t="s">
        <v>124</v>
      </c>
      <c r="B244" s="98">
        <v>609.05438299794127</v>
      </c>
      <c r="C244" s="98">
        <v>531.81847431804295</v>
      </c>
      <c r="D244" s="98">
        <v>535.9558144127144</v>
      </c>
      <c r="E244" s="98">
        <v>569.50778052899079</v>
      </c>
      <c r="F244" s="98">
        <v>568.02495396756854</v>
      </c>
      <c r="G244" s="98">
        <v>612.30960094777311</v>
      </c>
      <c r="H244" s="98">
        <v>640.67209970058184</v>
      </c>
      <c r="I244" s="98">
        <v>597.26303323168088</v>
      </c>
      <c r="J244" s="98">
        <v>659.23171849232097</v>
      </c>
      <c r="K244" s="98">
        <v>647.12670794660357</v>
      </c>
      <c r="L244" s="98">
        <v>512.00763326133483</v>
      </c>
      <c r="M244" s="98">
        <v>639.93122935293547</v>
      </c>
      <c r="N244" s="98">
        <v>633.6000223366832</v>
      </c>
      <c r="O244" s="98">
        <v>627.68275141122172</v>
      </c>
      <c r="P244" s="98">
        <v>685.39039363635391</v>
      </c>
      <c r="Q244" s="98">
        <v>563.28827411685063</v>
      </c>
      <c r="R244" s="98">
        <v>597.33114547650075</v>
      </c>
      <c r="S244" s="98">
        <v>646.53023750160821</v>
      </c>
      <c r="T244" s="98">
        <v>589.9532332404857</v>
      </c>
      <c r="U244" s="98">
        <v>554.50625285211561</v>
      </c>
      <c r="V244" s="98">
        <v>529.24547748332327</v>
      </c>
      <c r="W244" s="98">
        <v>511.69628512360492</v>
      </c>
      <c r="X244" s="98">
        <v>461.03626560507735</v>
      </c>
      <c r="Y244" s="98">
        <v>527.38301579604729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141.35085943694932</v>
      </c>
      <c r="C252" s="122">
        <v>137.66100505691375</v>
      </c>
      <c r="D252" s="122">
        <v>141.92686854524518</v>
      </c>
      <c r="E252" s="122">
        <v>143.73669122812206</v>
      </c>
      <c r="F252" s="122">
        <v>150.99496860706819</v>
      </c>
      <c r="G252" s="122">
        <v>152.1068460258374</v>
      </c>
      <c r="H252" s="122">
        <v>147.88752158300795</v>
      </c>
      <c r="I252" s="122">
        <v>125.47166966413786</v>
      </c>
      <c r="J252" s="122">
        <v>118.09341586426164</v>
      </c>
      <c r="K252" s="122">
        <v>107.22979404947883</v>
      </c>
      <c r="L252" s="122">
        <v>116.34632743942741</v>
      </c>
      <c r="M252" s="122">
        <v>119.7075615861731</v>
      </c>
      <c r="N252" s="122">
        <v>120.37871030857445</v>
      </c>
      <c r="O252" s="122">
        <v>118.78255227983522</v>
      </c>
      <c r="P252" s="122">
        <v>130.03257878719057</v>
      </c>
      <c r="Q252" s="122">
        <v>101.89090745511166</v>
      </c>
      <c r="R252" s="122">
        <v>104.75508653487542</v>
      </c>
      <c r="S252" s="122">
        <v>112.97085228075359</v>
      </c>
      <c r="T252" s="122">
        <v>89.808833700531068</v>
      </c>
      <c r="U252" s="122">
        <v>80.099059682040249</v>
      </c>
      <c r="V252" s="122">
        <v>80.584548678056407</v>
      </c>
      <c r="W252" s="122">
        <v>76.830591705394369</v>
      </c>
      <c r="X252" s="122">
        <v>72.820736932778772</v>
      </c>
      <c r="Y252" s="122">
        <v>131.50133957647796</v>
      </c>
      <c r="DA252" s="130" t="s">
        <v>2596</v>
      </c>
    </row>
    <row r="253" spans="1:105" ht="12" customHeight="1" x14ac:dyDescent="0.25">
      <c r="A253" s="97" t="s">
        <v>51</v>
      </c>
      <c r="B253" s="98">
        <v>151.07478698858353</v>
      </c>
      <c r="C253" s="98">
        <v>376.06742378535887</v>
      </c>
      <c r="D253" s="98">
        <v>283.76771839629265</v>
      </c>
      <c r="E253" s="98">
        <v>265.89200079418742</v>
      </c>
      <c r="F253" s="98">
        <v>301.7362006639043</v>
      </c>
      <c r="G253" s="98">
        <v>353.50729102123688</v>
      </c>
      <c r="H253" s="98">
        <v>318.78284532052589</v>
      </c>
      <c r="I253" s="98">
        <v>333.95988962183128</v>
      </c>
      <c r="J253" s="98">
        <v>323.56750637852429</v>
      </c>
      <c r="K253" s="98">
        <v>335.27089462548804</v>
      </c>
      <c r="L253" s="98">
        <v>556.72603813900548</v>
      </c>
      <c r="M253" s="98">
        <v>496.15244422490605</v>
      </c>
      <c r="N253" s="98">
        <v>324.54173190413115</v>
      </c>
      <c r="O253" s="98">
        <v>313.33408096893533</v>
      </c>
      <c r="P253" s="98">
        <v>315.94519831034319</v>
      </c>
      <c r="Q253" s="98">
        <v>322.03780544029468</v>
      </c>
      <c r="R253" s="98">
        <v>359.27342669432869</v>
      </c>
      <c r="S253" s="98">
        <v>299.1835095703384</v>
      </c>
      <c r="T253" s="98">
        <v>271.25492073624838</v>
      </c>
      <c r="U253" s="98">
        <v>225.42646380820639</v>
      </c>
      <c r="V253" s="98">
        <v>302.1672607134517</v>
      </c>
      <c r="W253" s="98">
        <v>356.71879987232666</v>
      </c>
      <c r="X253" s="98">
        <v>289.8340248962653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175.2920936183738</v>
      </c>
      <c r="C254" s="98">
        <v>174.48065788856334</v>
      </c>
      <c r="D254" s="98">
        <v>188.57772010700458</v>
      </c>
      <c r="E254" s="98">
        <v>197.26377661379209</v>
      </c>
      <c r="F254" s="98">
        <v>212.2291917712999</v>
      </c>
      <c r="G254" s="98">
        <v>221.22622072879003</v>
      </c>
      <c r="H254" s="98">
        <v>229.77894260981171</v>
      </c>
      <c r="I254" s="98">
        <v>210.94404819439302</v>
      </c>
      <c r="J254" s="98">
        <v>218.65994535772663</v>
      </c>
      <c r="K254" s="98">
        <v>203.51473225074781</v>
      </c>
      <c r="L254" s="98">
        <v>204.46837674593164</v>
      </c>
      <c r="M254" s="98">
        <v>212.44877628722796</v>
      </c>
      <c r="N254" s="98">
        <v>213.81904396823285</v>
      </c>
      <c r="O254" s="98">
        <v>208.80799403118399</v>
      </c>
      <c r="P254" s="98">
        <v>226.46566851866382</v>
      </c>
      <c r="Q254" s="98">
        <v>181.39924931147257</v>
      </c>
      <c r="R254" s="98">
        <v>188.75267739309993</v>
      </c>
      <c r="S254" s="98">
        <v>215.23226922165617</v>
      </c>
      <c r="T254" s="98">
        <v>182.81219390059638</v>
      </c>
      <c r="U254" s="98">
        <v>171.22832757518586</v>
      </c>
      <c r="V254" s="98">
        <v>177.29105904805931</v>
      </c>
      <c r="W254" s="98">
        <v>173.52928330474916</v>
      </c>
      <c r="X254" s="98">
        <v>166.15508870640735</v>
      </c>
      <c r="Y254" s="98">
        <v>221.89469736938466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157.18104874825048</v>
      </c>
      <c r="C257" s="118">
        <f t="shared" si="117"/>
        <v>374.07149129183125</v>
      </c>
      <c r="D257" s="118">
        <f t="shared" si="117"/>
        <v>253.31834594372467</v>
      </c>
      <c r="E257" s="118">
        <f t="shared" si="117"/>
        <v>247.50847264804585</v>
      </c>
      <c r="F257" s="118">
        <f t="shared" si="117"/>
        <v>251.63232172803009</v>
      </c>
      <c r="G257" s="118">
        <f t="shared" si="117"/>
        <v>300.12198689399986</v>
      </c>
      <c r="H257" s="118">
        <f t="shared" si="117"/>
        <v>268.21728479538075</v>
      </c>
      <c r="I257" s="118">
        <f t="shared" si="117"/>
        <v>270.16439372059631</v>
      </c>
      <c r="J257" s="118">
        <f t="shared" si="117"/>
        <v>269.50910712707275</v>
      </c>
      <c r="K257" s="118">
        <f t="shared" si="117"/>
        <v>266.61766664605994</v>
      </c>
      <c r="L257" s="118">
        <f t="shared" si="117"/>
        <v>348.16875204419745</v>
      </c>
      <c r="M257" s="118">
        <f t="shared" si="117"/>
        <v>322.91279541832949</v>
      </c>
      <c r="N257" s="118">
        <f t="shared" si="117"/>
        <v>215.72140422651509</v>
      </c>
      <c r="O257" s="118">
        <f t="shared" si="117"/>
        <v>227.33424493729797</v>
      </c>
      <c r="P257" s="118">
        <f t="shared" si="117"/>
        <v>238.94499343947325</v>
      </c>
      <c r="Q257" s="118">
        <f t="shared" si="117"/>
        <v>230.31649545990786</v>
      </c>
      <c r="R257" s="118">
        <f t="shared" ref="R257:V257" si="118">R258+R261+R263+R273</f>
        <v>247.93908273395084</v>
      </c>
      <c r="S257" s="118">
        <f t="shared" si="118"/>
        <v>240.43273000010635</v>
      </c>
      <c r="T257" s="118">
        <f t="shared" si="118"/>
        <v>224.66232770855819</v>
      </c>
      <c r="U257" s="118">
        <f t="shared" si="118"/>
        <v>235.08953401442997</v>
      </c>
      <c r="V257" s="118">
        <f t="shared" si="118"/>
        <v>132.58593712785006</v>
      </c>
      <c r="W257" s="118">
        <f t="shared" ref="W257:Y257" si="119">W258+W261+W263+W273</f>
        <v>186.41371338191874</v>
      </c>
      <c r="X257" s="118">
        <f t="shared" si="119"/>
        <v>225.47714323464029</v>
      </c>
      <c r="Y257" s="118">
        <f t="shared" si="119"/>
        <v>205.19463571657866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118.64650064729393</v>
      </c>
      <c r="C258" s="123">
        <f t="shared" si="120"/>
        <v>316.54564548273083</v>
      </c>
      <c r="D258" s="123">
        <f t="shared" si="120"/>
        <v>205.69990730564237</v>
      </c>
      <c r="E258" s="123">
        <f t="shared" si="120"/>
        <v>199.94009328027846</v>
      </c>
      <c r="F258" s="123">
        <f t="shared" si="120"/>
        <v>203.47910212353531</v>
      </c>
      <c r="G258" s="123">
        <f t="shared" si="120"/>
        <v>246.11362641816783</v>
      </c>
      <c r="H258" s="123">
        <f t="shared" si="120"/>
        <v>215.93875516686549</v>
      </c>
      <c r="I258" s="123">
        <f t="shared" si="120"/>
        <v>217.89901529215248</v>
      </c>
      <c r="J258" s="123">
        <f t="shared" si="120"/>
        <v>211.75990929086737</v>
      </c>
      <c r="K258" s="123">
        <f t="shared" si="120"/>
        <v>213.13201652544259</v>
      </c>
      <c r="L258" s="123">
        <f t="shared" si="120"/>
        <v>282.46199540333771</v>
      </c>
      <c r="M258" s="123">
        <f t="shared" si="120"/>
        <v>268.9253329382467</v>
      </c>
      <c r="N258" s="123">
        <f t="shared" si="120"/>
        <v>167.26048495495061</v>
      </c>
      <c r="O258" s="123">
        <f t="shared" si="120"/>
        <v>175.23634038628339</v>
      </c>
      <c r="P258" s="123">
        <f t="shared" si="120"/>
        <v>188.77808137085501</v>
      </c>
      <c r="Q258" s="123">
        <f t="shared" si="120"/>
        <v>178.13288919977379</v>
      </c>
      <c r="R258" s="123">
        <f t="shared" ref="R258:V258" si="121">SUM(R259:R260)</f>
        <v>190.38168387294647</v>
      </c>
      <c r="S258" s="123">
        <f t="shared" si="121"/>
        <v>193.42379025632826</v>
      </c>
      <c r="T258" s="123">
        <f t="shared" si="121"/>
        <v>178.93397816367778</v>
      </c>
      <c r="U258" s="123">
        <f t="shared" si="121"/>
        <v>190.64211255371782</v>
      </c>
      <c r="V258" s="123">
        <f t="shared" si="121"/>
        <v>94.878751170308718</v>
      </c>
      <c r="W258" s="123">
        <f t="shared" ref="W258:Y258" si="122">SUM(W259:W260)</f>
        <v>142.19426401464142</v>
      </c>
      <c r="X258" s="123">
        <f t="shared" si="122"/>
        <v>180.61327774659264</v>
      </c>
      <c r="Y258" s="123">
        <f t="shared" si="122"/>
        <v>162.20024155962145</v>
      </c>
      <c r="DA258" s="130" t="s">
        <v>2749</v>
      </c>
    </row>
    <row r="259" spans="1:105" ht="12" customHeight="1" x14ac:dyDescent="0.25">
      <c r="A259" s="97" t="s">
        <v>51</v>
      </c>
      <c r="B259" s="99">
        <v>118.00277206647357</v>
      </c>
      <c r="C259" s="99">
        <v>314.8529378870669</v>
      </c>
      <c r="D259" s="99">
        <v>204.63059646685784</v>
      </c>
      <c r="E259" s="99">
        <v>198.917085035631</v>
      </c>
      <c r="F259" s="99">
        <v>202.46025998821077</v>
      </c>
      <c r="G259" s="99">
        <v>244.89010370387658</v>
      </c>
      <c r="H259" s="99">
        <v>214.87843358230006</v>
      </c>
      <c r="I259" s="99">
        <v>216.84270403857235</v>
      </c>
      <c r="J259" s="99">
        <v>210.72919539815348</v>
      </c>
      <c r="K259" s="99">
        <v>212.08952860530587</v>
      </c>
      <c r="L259" s="99">
        <v>281.12315164302925</v>
      </c>
      <c r="M259" s="99">
        <v>267.62960840214384</v>
      </c>
      <c r="N259" s="99">
        <v>166.45070415435535</v>
      </c>
      <c r="O259" s="99">
        <v>174.38738945059262</v>
      </c>
      <c r="P259" s="99">
        <v>187.87272923271999</v>
      </c>
      <c r="Q259" s="99">
        <v>177.28519555894985</v>
      </c>
      <c r="R259" s="99">
        <v>189.48341035552949</v>
      </c>
      <c r="S259" s="99">
        <v>192.52017702051924</v>
      </c>
      <c r="T259" s="99">
        <v>178.10101511412154</v>
      </c>
      <c r="U259" s="99">
        <v>189.75514694817073</v>
      </c>
      <c r="V259" s="99">
        <v>94.436153306524773</v>
      </c>
      <c r="W259" s="99">
        <v>141.53317095399979</v>
      </c>
      <c r="X259" s="99">
        <v>179.76915398276881</v>
      </c>
      <c r="Y259" s="99">
        <v>161.41444774999721</v>
      </c>
      <c r="DA259" s="63" t="s">
        <v>2750</v>
      </c>
    </row>
    <row r="260" spans="1:105" ht="12" customHeight="1" x14ac:dyDescent="0.25">
      <c r="A260" s="97" t="s">
        <v>53</v>
      </c>
      <c r="B260" s="99">
        <v>0.64372858082037177</v>
      </c>
      <c r="C260" s="99">
        <v>1.6927075956639202</v>
      </c>
      <c r="D260" s="99">
        <v>1.0693108387845371</v>
      </c>
      <c r="E260" s="99">
        <v>1.0230082446474673</v>
      </c>
      <c r="F260" s="99">
        <v>1.0188421353245378</v>
      </c>
      <c r="G260" s="99">
        <v>1.2235227142912364</v>
      </c>
      <c r="H260" s="99">
        <v>1.0603215845654332</v>
      </c>
      <c r="I260" s="99">
        <v>1.056311253580134</v>
      </c>
      <c r="J260" s="99">
        <v>1.0307138927138839</v>
      </c>
      <c r="K260" s="99">
        <v>1.0424879201367079</v>
      </c>
      <c r="L260" s="99">
        <v>1.3388437603084631</v>
      </c>
      <c r="M260" s="99">
        <v>1.295724536102828</v>
      </c>
      <c r="N260" s="99">
        <v>0.8097808005952567</v>
      </c>
      <c r="O260" s="99">
        <v>0.84895093569077562</v>
      </c>
      <c r="P260" s="99">
        <v>0.90535213813501492</v>
      </c>
      <c r="Q260" s="99">
        <v>0.84769364082392662</v>
      </c>
      <c r="R260" s="99">
        <v>0.89827351741696815</v>
      </c>
      <c r="S260" s="99">
        <v>0.90361323580902009</v>
      </c>
      <c r="T260" s="99">
        <v>0.83296304955624856</v>
      </c>
      <c r="U260" s="99">
        <v>0.88696560554709947</v>
      </c>
      <c r="V260" s="99">
        <v>0.44259786378394184</v>
      </c>
      <c r="W260" s="99">
        <v>0.6610930606416362</v>
      </c>
      <c r="X260" s="99">
        <v>0.8441237638238428</v>
      </c>
      <c r="Y260" s="99">
        <v>0.78579380962423528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1.0658868324595244E-4</v>
      </c>
      <c r="C261" s="123">
        <f t="shared" si="123"/>
        <v>1.4350639577787155E-4</v>
      </c>
      <c r="D261" s="123">
        <f t="shared" si="123"/>
        <v>9.1818440661031015E-5</v>
      </c>
      <c r="E261" s="123">
        <f t="shared" si="123"/>
        <v>8.7613375716837731E-5</v>
      </c>
      <c r="F261" s="123">
        <f t="shared" si="123"/>
        <v>1.3338465990145868E-4</v>
      </c>
      <c r="G261" s="123">
        <f t="shared" si="123"/>
        <v>1.6303686117175961E-4</v>
      </c>
      <c r="H261" s="123">
        <f t="shared" si="123"/>
        <v>9.4354167871405067E-4</v>
      </c>
      <c r="I261" s="123">
        <f t="shared" si="123"/>
        <v>1.400580449628425E-3</v>
      </c>
      <c r="J261" s="123">
        <f t="shared" si="123"/>
        <v>2.2151324648881214E-3</v>
      </c>
      <c r="K261" s="123">
        <f t="shared" si="123"/>
        <v>2.8854073227209437E-3</v>
      </c>
      <c r="L261" s="123">
        <f t="shared" si="123"/>
        <v>8.6940138802406204E-3</v>
      </c>
      <c r="M261" s="123">
        <f t="shared" si="123"/>
        <v>5.0075860382369627E-3</v>
      </c>
      <c r="N261" s="123">
        <f t="shared" si="123"/>
        <v>5.6951012740119765E-3</v>
      </c>
      <c r="O261" s="123">
        <f t="shared" si="123"/>
        <v>5.6609952553055686E-3</v>
      </c>
      <c r="P261" s="123">
        <f t="shared" si="123"/>
        <v>7.3241725849520819E-3</v>
      </c>
      <c r="Q261" s="123">
        <f t="shared" si="123"/>
        <v>4.674987858628102E-3</v>
      </c>
      <c r="R261" s="123">
        <f t="shared" si="123"/>
        <v>4.3137950754551426E-3</v>
      </c>
      <c r="S261" s="123">
        <f t="shared" si="123"/>
        <v>4.224189698188865E-3</v>
      </c>
      <c r="T261" s="123">
        <f t="shared" si="123"/>
        <v>5.5638367298471601E-3</v>
      </c>
      <c r="U261" s="123">
        <f t="shared" si="123"/>
        <v>3.9953021713024445E-3</v>
      </c>
      <c r="V261" s="123">
        <f t="shared" si="123"/>
        <v>4.7941859520294417E-3</v>
      </c>
      <c r="W261" s="123">
        <f t="shared" si="123"/>
        <v>8.6417349802758829E-3</v>
      </c>
      <c r="X261" s="123">
        <f t="shared" si="123"/>
        <v>6.2113727976975093E-3</v>
      </c>
      <c r="Y261" s="123">
        <f t="shared" si="123"/>
        <v>3.5776586862297025E-3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1.0658868324595244E-4</v>
      </c>
      <c r="C262" s="99">
        <f>RES_hhdet_fecs!C8</f>
        <v>1.4350639577787155E-4</v>
      </c>
      <c r="D262" s="99">
        <f>RES_hhdet_fecs!D8</f>
        <v>9.1818440661031015E-5</v>
      </c>
      <c r="E262" s="99">
        <f>RES_hhdet_fecs!E8</f>
        <v>8.7613375716837731E-5</v>
      </c>
      <c r="F262" s="99">
        <f>RES_hhdet_fecs!F8</f>
        <v>1.3338465990145868E-4</v>
      </c>
      <c r="G262" s="99">
        <f>RES_hhdet_fecs!G8</f>
        <v>1.6303686117175961E-4</v>
      </c>
      <c r="H262" s="99">
        <f>RES_hhdet_fecs!H8</f>
        <v>9.4354167871405067E-4</v>
      </c>
      <c r="I262" s="99">
        <f>RES_hhdet_fecs!I8</f>
        <v>1.400580449628425E-3</v>
      </c>
      <c r="J262" s="99">
        <f>RES_hhdet_fecs!J8</f>
        <v>2.2151324648881214E-3</v>
      </c>
      <c r="K262" s="99">
        <f>RES_hhdet_fecs!K8</f>
        <v>2.8854073227209437E-3</v>
      </c>
      <c r="L262" s="99">
        <f>RES_hhdet_fecs!L8</f>
        <v>8.6940138802406204E-3</v>
      </c>
      <c r="M262" s="99">
        <f>RES_hhdet_fecs!M8</f>
        <v>5.0075860382369627E-3</v>
      </c>
      <c r="N262" s="99">
        <f>RES_hhdet_fecs!N8</f>
        <v>5.6951012740119765E-3</v>
      </c>
      <c r="O262" s="99">
        <f>RES_hhdet_fecs!O8</f>
        <v>5.6609952553055686E-3</v>
      </c>
      <c r="P262" s="99">
        <f>RES_hhdet_fecs!P8</f>
        <v>7.3241725849520819E-3</v>
      </c>
      <c r="Q262" s="99">
        <f>RES_hhdet_fecs!Q8</f>
        <v>4.674987858628102E-3</v>
      </c>
      <c r="R262" s="99">
        <f>RES_hhdet_fecs!R8</f>
        <v>4.3137950754551426E-3</v>
      </c>
      <c r="S262" s="99">
        <f>RES_hhdet_fecs!S8</f>
        <v>4.224189698188865E-3</v>
      </c>
      <c r="T262" s="99">
        <f>RES_hhdet_fecs!T8</f>
        <v>5.5638367298471601E-3</v>
      </c>
      <c r="U262" s="99">
        <f>RES_hhdet_fecs!U8</f>
        <v>3.9953021713024445E-3</v>
      </c>
      <c r="V262" s="99">
        <f>RES_hhdet_fecs!V8</f>
        <v>4.7941859520294417E-3</v>
      </c>
      <c r="W262" s="99">
        <f>RES_hhdet_fecs!W8</f>
        <v>8.6417349802758829E-3</v>
      </c>
      <c r="X262" s="99">
        <f>RES_hhdet_fecs!X8</f>
        <v>6.2113727976975093E-3</v>
      </c>
      <c r="Y262" s="99">
        <f>RES_hhdet_fecs!Y8</f>
        <v>3.5776586862297025E-3</v>
      </c>
      <c r="DA262" s="63" t="s">
        <v>2753</v>
      </c>
    </row>
    <row r="263" spans="1:105" ht="12" customHeight="1" x14ac:dyDescent="0.25">
      <c r="A263" s="121" t="s">
        <v>55</v>
      </c>
      <c r="B263" s="123">
        <v>27.323987801462348</v>
      </c>
      <c r="C263" s="123">
        <v>46.25673820285958</v>
      </c>
      <c r="D263" s="123">
        <v>35.452378616235087</v>
      </c>
      <c r="E263" s="123">
        <v>34.785221456030257</v>
      </c>
      <c r="F263" s="123">
        <v>34.877390653892938</v>
      </c>
      <c r="G263" s="123">
        <v>40.416944348371231</v>
      </c>
      <c r="H263" s="123">
        <v>38.158314864238768</v>
      </c>
      <c r="I263" s="123">
        <v>39.5795853515244</v>
      </c>
      <c r="J263" s="123">
        <v>43.638394726903897</v>
      </c>
      <c r="K263" s="123">
        <v>40.656220470177068</v>
      </c>
      <c r="L263" s="123">
        <v>51.811126389999075</v>
      </c>
      <c r="M263" s="123">
        <v>41.421211068397561</v>
      </c>
      <c r="N263" s="123">
        <v>35.926394242261956</v>
      </c>
      <c r="O263" s="123">
        <v>39.548873262249238</v>
      </c>
      <c r="P263" s="123">
        <v>37.712050149035036</v>
      </c>
      <c r="Q263" s="123">
        <v>40.988377044399989</v>
      </c>
      <c r="R263" s="123">
        <v>45.90211632756629</v>
      </c>
      <c r="S263" s="123">
        <v>36.284814191785664</v>
      </c>
      <c r="T263" s="123">
        <v>36.085823294769099</v>
      </c>
      <c r="U263" s="123">
        <v>35.652512494061433</v>
      </c>
      <c r="V263" s="123">
        <v>27.913905240634282</v>
      </c>
      <c r="W263" s="123">
        <v>34.450118980273572</v>
      </c>
      <c r="X263" s="123">
        <v>35.640037084334516</v>
      </c>
      <c r="Y263" s="123">
        <v>31.526870468459212</v>
      </c>
      <c r="DA263" s="130" t="s">
        <v>2754</v>
      </c>
    </row>
    <row r="264" spans="1:105" ht="12" customHeight="1" x14ac:dyDescent="0.25">
      <c r="A264" s="97" t="s">
        <v>143</v>
      </c>
      <c r="B264" s="99">
        <v>23.241910659193259</v>
      </c>
      <c r="C264" s="99">
        <v>53.971148759709941</v>
      </c>
      <c r="D264" s="99">
        <v>36.192840321927648</v>
      </c>
      <c r="E264" s="99">
        <v>33.919752012157751</v>
      </c>
      <c r="F264" s="99">
        <v>35.700231183924593</v>
      </c>
      <c r="G264" s="99">
        <v>42.922418117208352</v>
      </c>
      <c r="H264" s="99">
        <v>38.450263278289775</v>
      </c>
      <c r="I264" s="99">
        <v>40.366422566979139</v>
      </c>
      <c r="J264" s="99">
        <v>41.095826523542947</v>
      </c>
      <c r="K264" s="99">
        <v>39.435670471074367</v>
      </c>
      <c r="L264" s="99">
        <v>55.202378108261307</v>
      </c>
      <c r="M264" s="99">
        <v>43.943721629259059</v>
      </c>
      <c r="N264" s="99">
        <v>35.427158633800531</v>
      </c>
      <c r="O264" s="99">
        <v>38.737140769049475</v>
      </c>
      <c r="P264" s="99">
        <v>39.184523859966646</v>
      </c>
      <c r="Q264" s="99">
        <v>40.442156327473214</v>
      </c>
      <c r="R264" s="99">
        <v>46.409281356655548</v>
      </c>
      <c r="S264" s="99">
        <v>37.814454283240416</v>
      </c>
      <c r="T264" s="99">
        <v>36.145323339292766</v>
      </c>
      <c r="U264" s="99">
        <v>37.15728391819404</v>
      </c>
      <c r="V264" s="99">
        <v>21.177165053252704</v>
      </c>
      <c r="W264" s="99">
        <v>31.087963217794808</v>
      </c>
      <c r="X264" s="99">
        <v>35.788316002615531</v>
      </c>
      <c r="Y264" s="99">
        <v>31.801120953431326</v>
      </c>
      <c r="DA264" s="63" t="s">
        <v>2755</v>
      </c>
    </row>
    <row r="265" spans="1:105" ht="12" customHeight="1" x14ac:dyDescent="0.25">
      <c r="A265" s="97" t="s">
        <v>124</v>
      </c>
      <c r="B265" s="99">
        <v>41.180579598760502</v>
      </c>
      <c r="C265" s="99">
        <v>35.989773051087347</v>
      </c>
      <c r="D265" s="99">
        <v>36.266864234294545</v>
      </c>
      <c r="E265" s="99">
        <v>38.508000110615001</v>
      </c>
      <c r="F265" s="99">
        <v>38.351494199696759</v>
      </c>
      <c r="G265" s="99">
        <v>41.274201776446702</v>
      </c>
      <c r="H265" s="99">
        <v>43.106198952820925</v>
      </c>
      <c r="I265" s="99">
        <v>40.099529632752983</v>
      </c>
      <c r="J265" s="99">
        <v>44.130900457461244</v>
      </c>
      <c r="K265" s="99">
        <v>43.125106489847695</v>
      </c>
      <c r="L265" s="99">
        <v>33.998036781150496</v>
      </c>
      <c r="M265" s="99">
        <v>42.332097708015397</v>
      </c>
      <c r="N265" s="99">
        <v>41.740515051611894</v>
      </c>
      <c r="O265" s="99">
        <v>41.163003716157377</v>
      </c>
      <c r="P265" s="99">
        <v>44.727024658680804</v>
      </c>
      <c r="Q265" s="99">
        <v>36.540466975826639</v>
      </c>
      <c r="R265" s="99">
        <v>38.533887086545121</v>
      </c>
      <c r="S265" s="99">
        <v>41.32046258976608</v>
      </c>
      <c r="T265" s="99">
        <v>37.40999854775842</v>
      </c>
      <c r="U265" s="99">
        <v>34.899264874536549</v>
      </c>
      <c r="V265" s="99">
        <v>33.037468413683186</v>
      </c>
      <c r="W265" s="99">
        <v>31.722040744793201</v>
      </c>
      <c r="X265" s="99">
        <v>28.37076616338604</v>
      </c>
      <c r="Y265" s="99">
        <v>32.101543611083585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32.695963419123032</v>
      </c>
      <c r="C269" s="102">
        <v>32.711710020894749</v>
      </c>
      <c r="D269" s="102">
        <v>33.792841231806001</v>
      </c>
      <c r="E269" s="102">
        <v>36.540532222346883</v>
      </c>
      <c r="F269" s="102">
        <v>32.267985844622324</v>
      </c>
      <c r="G269" s="102">
        <v>33.053823310200741</v>
      </c>
      <c r="H269" s="102">
        <v>37.007084731763584</v>
      </c>
      <c r="I269" s="102">
        <v>37.086829813741041</v>
      </c>
      <c r="J269" s="102">
        <v>50.811106267469569</v>
      </c>
      <c r="K269" s="102">
        <v>44.461394606973506</v>
      </c>
      <c r="L269" s="102">
        <v>42.433133405306151</v>
      </c>
      <c r="M269" s="102">
        <v>35.556788066832091</v>
      </c>
      <c r="N269" s="102">
        <v>36.540239428706549</v>
      </c>
      <c r="O269" s="102">
        <v>40.738795766176949</v>
      </c>
      <c r="P269" s="102">
        <v>35.203851132558576</v>
      </c>
      <c r="Q269" s="102">
        <v>41.937789590919223</v>
      </c>
      <c r="R269" s="102">
        <v>45.295951620256098</v>
      </c>
      <c r="S269" s="102">
        <v>33.974091503830891</v>
      </c>
      <c r="T269" s="102">
        <v>35.97471910913665</v>
      </c>
      <c r="U269" s="102">
        <v>33.501628201618487</v>
      </c>
      <c r="V269" s="102">
        <v>38.637492860624903</v>
      </c>
      <c r="W269" s="102">
        <v>40.41222949926297</v>
      </c>
      <c r="X269" s="102">
        <v>35.478102186565039</v>
      </c>
      <c r="Y269" s="102">
        <v>31.064305698915536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11.210453710810945</v>
      </c>
      <c r="C273" s="123">
        <v>11.268964099845077</v>
      </c>
      <c r="D273" s="123">
        <v>12.165968203406551</v>
      </c>
      <c r="E273" s="123">
        <v>12.783070298361432</v>
      </c>
      <c r="F273" s="123">
        <v>13.27569556594192</v>
      </c>
      <c r="G273" s="123">
        <v>13.591253090599585</v>
      </c>
      <c r="H273" s="123">
        <v>14.11927122259776</v>
      </c>
      <c r="I273" s="123">
        <v>12.684392496469821</v>
      </c>
      <c r="J273" s="123">
        <v>14.108587976836574</v>
      </c>
      <c r="K273" s="123">
        <v>12.826544243117606</v>
      </c>
      <c r="L273" s="123">
        <v>13.886936236980448</v>
      </c>
      <c r="M273" s="123">
        <v>12.56124382564702</v>
      </c>
      <c r="N273" s="123">
        <v>12.528829928028541</v>
      </c>
      <c r="O273" s="123">
        <v>12.543370293510032</v>
      </c>
      <c r="P273" s="123">
        <v>12.447537746998258</v>
      </c>
      <c r="Q273" s="123">
        <v>11.190554227875465</v>
      </c>
      <c r="R273" s="123">
        <v>11.650968738362636</v>
      </c>
      <c r="S273" s="123">
        <v>10.719901362294227</v>
      </c>
      <c r="T273" s="123">
        <v>9.6369624133814877</v>
      </c>
      <c r="U273" s="123">
        <v>8.7909136644794401</v>
      </c>
      <c r="V273" s="123">
        <v>9.7884865309550282</v>
      </c>
      <c r="W273" s="123">
        <v>9.7606886520234859</v>
      </c>
      <c r="X273" s="123">
        <v>9.2176170309154326</v>
      </c>
      <c r="Y273" s="123">
        <v>11.46394602981178</v>
      </c>
      <c r="DA273" s="130" t="s">
        <v>2764</v>
      </c>
    </row>
    <row r="274" spans="1:105" ht="12" customHeight="1" x14ac:dyDescent="0.25">
      <c r="A274" s="97" t="s">
        <v>51</v>
      </c>
      <c r="B274" s="99">
        <v>7.0104428526720239</v>
      </c>
      <c r="C274" s="99">
        <v>17.518597049119791</v>
      </c>
      <c r="D274" s="99">
        <v>13.217883755259413</v>
      </c>
      <c r="E274" s="99">
        <v>12.050444963417597</v>
      </c>
      <c r="F274" s="99">
        <v>13.654908687387941</v>
      </c>
      <c r="G274" s="99">
        <v>15.97174979361149</v>
      </c>
      <c r="H274" s="99">
        <v>14.376241808258097</v>
      </c>
      <c r="I274" s="99">
        <v>15.028459336118104</v>
      </c>
      <c r="J274" s="99">
        <v>14.518311319207671</v>
      </c>
      <c r="K274" s="99">
        <v>14.975565067345318</v>
      </c>
      <c r="L274" s="99">
        <v>24.720586747178775</v>
      </c>
      <c r="M274" s="99">
        <v>21.914176125460678</v>
      </c>
      <c r="N274" s="99">
        <v>14.330445046872248</v>
      </c>
      <c r="O274" s="99">
        <v>13.420717816271516</v>
      </c>
      <c r="P274" s="99">
        <v>13.466198169376966</v>
      </c>
      <c r="Q274" s="99">
        <v>13.644307140304246</v>
      </c>
      <c r="R274" s="99">
        <v>15.137494657242302</v>
      </c>
      <c r="S274" s="99">
        <v>12.488642456803609</v>
      </c>
      <c r="T274" s="99">
        <v>11.234376570444011</v>
      </c>
      <c r="U274" s="99">
        <v>9.2665052412516342</v>
      </c>
      <c r="V274" s="99">
        <v>12.319646857399045</v>
      </c>
      <c r="W274" s="99">
        <v>14.443621493862212</v>
      </c>
      <c r="X274" s="99">
        <v>11.648944856171923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11.852192867823463</v>
      </c>
      <c r="C275" s="99">
        <v>11.807636594922938</v>
      </c>
      <c r="D275" s="99">
        <v>12.760608969654806</v>
      </c>
      <c r="E275" s="99">
        <v>13.338243640163139</v>
      </c>
      <c r="F275" s="99">
        <v>14.329135648656823</v>
      </c>
      <c r="G275" s="99">
        <v>14.912285645149693</v>
      </c>
      <c r="H275" s="99">
        <v>15.460165691523661</v>
      </c>
      <c r="I275" s="99">
        <v>14.162532486993461</v>
      </c>
      <c r="J275" s="99">
        <v>14.637736643929628</v>
      </c>
      <c r="K275" s="99">
        <v>13.562405001665496</v>
      </c>
      <c r="L275" s="99">
        <v>13.576991711844617</v>
      </c>
      <c r="M275" s="99">
        <v>14.053701309174876</v>
      </c>
      <c r="N275" s="99">
        <v>14.086042784788217</v>
      </c>
      <c r="O275" s="99">
        <v>13.693484829628428</v>
      </c>
      <c r="P275" s="99">
        <v>14.778636575920702</v>
      </c>
      <c r="Q275" s="99">
        <v>11.767355337367775</v>
      </c>
      <c r="R275" s="99">
        <v>12.176452564091068</v>
      </c>
      <c r="S275" s="99">
        <v>13.755732389023462</v>
      </c>
      <c r="T275" s="99">
        <v>11.592450931692786</v>
      </c>
      <c r="U275" s="99">
        <v>10.776691385054637</v>
      </c>
      <c r="V275" s="99">
        <v>11.067166395414811</v>
      </c>
      <c r="W275" s="99">
        <v>10.757754463818912</v>
      </c>
      <c r="X275" s="99">
        <v>10.224677580101918</v>
      </c>
      <c r="Y275" s="99">
        <v>13.506620598920099</v>
      </c>
      <c r="DA275" s="63" t="s">
        <v>2766</v>
      </c>
    </row>
    <row r="276" spans="1:105" ht="12" customHeight="1" x14ac:dyDescent="0.25">
      <c r="A276" s="109" t="s">
        <v>120</v>
      </c>
      <c r="B276" s="110">
        <v>8.6186161831288537</v>
      </c>
      <c r="C276" s="110">
        <v>9.2087156994837009</v>
      </c>
      <c r="D276" s="110">
        <v>10.367341503122628</v>
      </c>
      <c r="E276" s="110">
        <v>11.317539684427944</v>
      </c>
      <c r="F276" s="110">
        <v>10.703025411296064</v>
      </c>
      <c r="G276" s="110">
        <v>10.698611348350569</v>
      </c>
      <c r="H276" s="110">
        <v>11.718842552905013</v>
      </c>
      <c r="I276" s="110">
        <v>10.52341942981076</v>
      </c>
      <c r="J276" s="110">
        <v>13.49130375825556</v>
      </c>
      <c r="K276" s="110">
        <v>12.004615553171941</v>
      </c>
      <c r="L276" s="110">
        <v>14.214459080173128</v>
      </c>
      <c r="M276" s="110">
        <v>10.61288059022095</v>
      </c>
      <c r="N276" s="110">
        <v>10.533539336339933</v>
      </c>
      <c r="O276" s="110">
        <v>11.038269660429311</v>
      </c>
      <c r="P276" s="110">
        <v>9.3333371714741435</v>
      </c>
      <c r="Q276" s="110">
        <v>10.444517086684879</v>
      </c>
      <c r="R276" s="110">
        <v>10.981125656584931</v>
      </c>
      <c r="S276" s="110">
        <v>7.3978857671375886</v>
      </c>
      <c r="T276" s="110">
        <v>7.7690019786247246</v>
      </c>
      <c r="U276" s="110">
        <v>7.0744156580511657</v>
      </c>
      <c r="V276" s="110">
        <v>8.7291145326410664</v>
      </c>
      <c r="W276" s="110">
        <v>8.9363507354988201</v>
      </c>
      <c r="X276" s="110">
        <v>8.4306254498060067</v>
      </c>
      <c r="Y276" s="110">
        <v>8.4923289916224185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93.377813855973088</v>
      </c>
      <c r="C278" s="118">
        <f t="shared" si="124"/>
        <v>222.26348703465081</v>
      </c>
      <c r="D278" s="118">
        <f t="shared" si="124"/>
        <v>151.26182290478758</v>
      </c>
      <c r="E278" s="118">
        <f t="shared" si="124"/>
        <v>148.25224704686522</v>
      </c>
      <c r="F278" s="118">
        <f t="shared" si="124"/>
        <v>151.35048794938632</v>
      </c>
      <c r="G278" s="118">
        <f t="shared" si="124"/>
        <v>181.6378805967195</v>
      </c>
      <c r="H278" s="118">
        <f t="shared" si="124"/>
        <v>163.60099993756054</v>
      </c>
      <c r="I278" s="118">
        <f t="shared" si="124"/>
        <v>166.08068798703852</v>
      </c>
      <c r="J278" s="118">
        <f t="shared" si="124"/>
        <v>167.90239394386279</v>
      </c>
      <c r="K278" s="118">
        <f t="shared" si="124"/>
        <v>167.64277481952544</v>
      </c>
      <c r="L278" s="118">
        <f t="shared" si="124"/>
        <v>221.02716082198168</v>
      </c>
      <c r="M278" s="118">
        <f t="shared" si="124"/>
        <v>207.43383163196154</v>
      </c>
      <c r="N278" s="118">
        <f t="shared" si="124"/>
        <v>140.38973120066521</v>
      </c>
      <c r="O278" s="118">
        <f t="shared" si="124"/>
        <v>149.38253033592235</v>
      </c>
      <c r="P278" s="118">
        <f t="shared" si="124"/>
        <v>157.08443627795904</v>
      </c>
      <c r="Q278" s="118">
        <f t="shared" si="124"/>
        <v>152.15649472817421</v>
      </c>
      <c r="R278" s="118">
        <f t="shared" ref="R278:V278" si="125">R279+R282+R284+R294</f>
        <v>164.35032747052483</v>
      </c>
      <c r="S278" s="118">
        <f t="shared" si="125"/>
        <v>159.82391543767528</v>
      </c>
      <c r="T278" s="118">
        <f t="shared" si="125"/>
        <v>150.3122058250334</v>
      </c>
      <c r="U278" s="118">
        <f t="shared" si="125"/>
        <v>158.03407025449567</v>
      </c>
      <c r="V278" s="118">
        <f t="shared" si="125"/>
        <v>90.551677023159002</v>
      </c>
      <c r="W278" s="118">
        <f t="shared" ref="W278:Y278" si="126">W279+W282+W284+W294</f>
        <v>127.44218015325839</v>
      </c>
      <c r="X278" s="118">
        <f t="shared" si="126"/>
        <v>154.05964753951628</v>
      </c>
      <c r="Y278" s="118">
        <f t="shared" si="126"/>
        <v>142.86563064860889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70.432750039477071</v>
      </c>
      <c r="C279" s="123">
        <f t="shared" si="127"/>
        <v>188.40661150045295</v>
      </c>
      <c r="D279" s="123">
        <f t="shared" si="127"/>
        <v>122.85050908326971</v>
      </c>
      <c r="E279" s="123">
        <f t="shared" si="127"/>
        <v>119.68918354442306</v>
      </c>
      <c r="F279" s="123">
        <f t="shared" si="127"/>
        <v>122.39517198754734</v>
      </c>
      <c r="G279" s="123">
        <f t="shared" si="127"/>
        <v>149.0349265705828</v>
      </c>
      <c r="H279" s="123">
        <f t="shared" si="127"/>
        <v>131.617800894628</v>
      </c>
      <c r="I279" s="123">
        <f t="shared" si="127"/>
        <v>133.89677768713108</v>
      </c>
      <c r="J279" s="123">
        <f t="shared" si="127"/>
        <v>131.64292826220992</v>
      </c>
      <c r="K279" s="123">
        <f t="shared" si="127"/>
        <v>133.88849587723746</v>
      </c>
      <c r="L279" s="123">
        <f t="shared" si="127"/>
        <v>179.43757052791139</v>
      </c>
      <c r="M279" s="123">
        <f t="shared" si="127"/>
        <v>173.00679130145767</v>
      </c>
      <c r="N279" s="123">
        <f t="shared" si="127"/>
        <v>108.93624309631184</v>
      </c>
      <c r="O279" s="123">
        <f t="shared" si="127"/>
        <v>115.2567289472448</v>
      </c>
      <c r="P279" s="123">
        <f t="shared" si="127"/>
        <v>124.27860593317415</v>
      </c>
      <c r="Q279" s="123">
        <f t="shared" si="127"/>
        <v>117.56229138114284</v>
      </c>
      <c r="R279" s="123">
        <f t="shared" ref="R279:V279" si="128">SUM(R280:R281)</f>
        <v>125.89652695696525</v>
      </c>
      <c r="S279" s="123">
        <f t="shared" si="128"/>
        <v>128.23691287148148</v>
      </c>
      <c r="T279" s="123">
        <f t="shared" si="128"/>
        <v>118.86030262308869</v>
      </c>
      <c r="U279" s="123">
        <f t="shared" si="128"/>
        <v>126.78645814720242</v>
      </c>
      <c r="V279" s="123">
        <f t="shared" si="128"/>
        <v>63.211962539935982</v>
      </c>
      <c r="W279" s="123">
        <f t="shared" ref="W279:Y279" si="129">SUM(W280:W281)</f>
        <v>94.933779637786998</v>
      </c>
      <c r="X279" s="123">
        <f t="shared" si="129"/>
        <v>120.92722174435201</v>
      </c>
      <c r="Y279" s="123">
        <f t="shared" si="129"/>
        <v>110.9209600527128</v>
      </c>
      <c r="DA279" s="130" t="s">
        <v>2917</v>
      </c>
    </row>
    <row r="280" spans="1:105" ht="12" customHeight="1" x14ac:dyDescent="0.25">
      <c r="A280" s="97" t="s">
        <v>51</v>
      </c>
      <c r="B280" s="99">
        <v>69.789021458656705</v>
      </c>
      <c r="C280" s="99">
        <v>186.71390390478902</v>
      </c>
      <c r="D280" s="99">
        <v>121.78119824448518</v>
      </c>
      <c r="E280" s="99">
        <v>118.66617529977559</v>
      </c>
      <c r="F280" s="99">
        <v>121.37632985222281</v>
      </c>
      <c r="G280" s="99">
        <v>147.81140385629155</v>
      </c>
      <c r="H280" s="99">
        <v>130.55747931006258</v>
      </c>
      <c r="I280" s="99">
        <v>132.84046643355094</v>
      </c>
      <c r="J280" s="99">
        <v>130.61221436949603</v>
      </c>
      <c r="K280" s="99">
        <v>132.84600795710074</v>
      </c>
      <c r="L280" s="99">
        <v>178.09872676760293</v>
      </c>
      <c r="M280" s="99">
        <v>171.71106676535484</v>
      </c>
      <c r="N280" s="99">
        <v>108.12646229571658</v>
      </c>
      <c r="O280" s="99">
        <v>114.40777801155402</v>
      </c>
      <c r="P280" s="99">
        <v>123.37325379503913</v>
      </c>
      <c r="Q280" s="99">
        <v>116.71459774031892</v>
      </c>
      <c r="R280" s="99">
        <v>124.99825343954828</v>
      </c>
      <c r="S280" s="99">
        <v>127.33329963567245</v>
      </c>
      <c r="T280" s="99">
        <v>118.02733957353243</v>
      </c>
      <c r="U280" s="99">
        <v>125.89949254165532</v>
      </c>
      <c r="V280" s="99">
        <v>62.769364676152037</v>
      </c>
      <c r="W280" s="99">
        <v>94.272686577145365</v>
      </c>
      <c r="X280" s="99">
        <v>120.08309798052817</v>
      </c>
      <c r="Y280" s="99">
        <v>110.13516624308856</v>
      </c>
      <c r="DA280" s="63" t="s">
        <v>2918</v>
      </c>
    </row>
    <row r="281" spans="1:105" ht="12" customHeight="1" x14ac:dyDescent="0.25">
      <c r="A281" s="97" t="s">
        <v>53</v>
      </c>
      <c r="B281" s="99">
        <v>0.64372858082037177</v>
      </c>
      <c r="C281" s="99">
        <v>1.6927075956639202</v>
      </c>
      <c r="D281" s="99">
        <v>1.0693108387845371</v>
      </c>
      <c r="E281" s="99">
        <v>1.0230082446474673</v>
      </c>
      <c r="F281" s="99">
        <v>1.0188421353245378</v>
      </c>
      <c r="G281" s="99">
        <v>1.2235227142912364</v>
      </c>
      <c r="H281" s="99">
        <v>1.0603215845654332</v>
      </c>
      <c r="I281" s="99">
        <v>1.056311253580134</v>
      </c>
      <c r="J281" s="99">
        <v>1.0307138927138839</v>
      </c>
      <c r="K281" s="99">
        <v>1.0424879201367079</v>
      </c>
      <c r="L281" s="99">
        <v>1.3388437603084631</v>
      </c>
      <c r="M281" s="99">
        <v>1.295724536102828</v>
      </c>
      <c r="N281" s="99">
        <v>0.8097808005952567</v>
      </c>
      <c r="O281" s="99">
        <v>0.84895093569077562</v>
      </c>
      <c r="P281" s="99">
        <v>0.90535213813501492</v>
      </c>
      <c r="Q281" s="99">
        <v>0.84769364082392662</v>
      </c>
      <c r="R281" s="99">
        <v>0.89827351741696815</v>
      </c>
      <c r="S281" s="99">
        <v>0.90361323580902009</v>
      </c>
      <c r="T281" s="99">
        <v>0.83296304955624856</v>
      </c>
      <c r="U281" s="99">
        <v>0.88696560554709947</v>
      </c>
      <c r="V281" s="99">
        <v>0.44259786378394184</v>
      </c>
      <c r="W281" s="99">
        <v>0.6610930606416362</v>
      </c>
      <c r="X281" s="99">
        <v>0.8441237638238428</v>
      </c>
      <c r="Y281" s="99">
        <v>0.78579380962423528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2.1355430934604677E-4</v>
      </c>
      <c r="C282" s="123">
        <f t="shared" si="130"/>
        <v>2.8752029112103292E-4</v>
      </c>
      <c r="D282" s="123">
        <f t="shared" si="130"/>
        <v>1.8396159032522854E-4</v>
      </c>
      <c r="E282" s="123">
        <f t="shared" si="130"/>
        <v>1.7553658954123051E-4</v>
      </c>
      <c r="F282" s="123">
        <f t="shared" si="130"/>
        <v>3.2315014380813502E-4</v>
      </c>
      <c r="G282" s="123">
        <f t="shared" si="130"/>
        <v>5.130003158653018E-4</v>
      </c>
      <c r="H282" s="123">
        <f t="shared" si="130"/>
        <v>3.0917971956992423E-3</v>
      </c>
      <c r="I282" s="123">
        <f t="shared" si="130"/>
        <v>4.7112525817304641E-3</v>
      </c>
      <c r="J282" s="123">
        <f t="shared" si="130"/>
        <v>7.6444761221962374E-3</v>
      </c>
      <c r="K282" s="123">
        <f t="shared" si="130"/>
        <v>1.0131453911841235E-2</v>
      </c>
      <c r="L282" s="123">
        <f t="shared" si="130"/>
        <v>3.1170385392721364E-2</v>
      </c>
      <c r="M282" s="123">
        <f t="shared" si="130"/>
        <v>1.8390713280121474E-2</v>
      </c>
      <c r="N282" s="123">
        <f t="shared" si="130"/>
        <v>2.1559996328965554E-2</v>
      </c>
      <c r="O282" s="123">
        <f t="shared" si="130"/>
        <v>2.196838263041441E-2</v>
      </c>
      <c r="P282" s="123">
        <f t="shared" si="130"/>
        <v>2.9087249237385236E-2</v>
      </c>
      <c r="Q282" s="123">
        <f t="shared" si="130"/>
        <v>1.9027830239335023E-2</v>
      </c>
      <c r="R282" s="123">
        <f t="shared" si="130"/>
        <v>1.8106660906750234E-2</v>
      </c>
      <c r="S282" s="123">
        <f t="shared" si="130"/>
        <v>1.8286898219249895E-2</v>
      </c>
      <c r="T282" s="123">
        <f t="shared" si="130"/>
        <v>2.4814283090733122E-2</v>
      </c>
      <c r="U282" s="123">
        <f t="shared" si="130"/>
        <v>1.8397356661760313E-2</v>
      </c>
      <c r="V282" s="123">
        <f t="shared" si="130"/>
        <v>2.270398351538766E-2</v>
      </c>
      <c r="W282" s="123">
        <f t="shared" si="130"/>
        <v>4.1786227450197749E-2</v>
      </c>
      <c r="X282" s="123">
        <f t="shared" si="130"/>
        <v>3.0183990507809934E-2</v>
      </c>
      <c r="Y282" s="123">
        <f t="shared" si="130"/>
        <v>1.7409842351413629E-2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2.1355430934604677E-4</v>
      </c>
      <c r="C283" s="99">
        <f>RES_hhdet_tess!C8</f>
        <v>2.8752029112103292E-4</v>
      </c>
      <c r="D283" s="99">
        <f>RES_hhdet_tess!D8</f>
        <v>1.8396159032522854E-4</v>
      </c>
      <c r="E283" s="99">
        <f>RES_hhdet_tess!E8</f>
        <v>1.7553658954123051E-4</v>
      </c>
      <c r="F283" s="99">
        <f>RES_hhdet_tess!F8</f>
        <v>3.2315014380813502E-4</v>
      </c>
      <c r="G283" s="99">
        <f>RES_hhdet_tess!G8</f>
        <v>5.130003158653018E-4</v>
      </c>
      <c r="H283" s="99">
        <f>RES_hhdet_tess!H8</f>
        <v>3.0917971956992423E-3</v>
      </c>
      <c r="I283" s="99">
        <f>RES_hhdet_tess!I8</f>
        <v>4.7112525817304641E-3</v>
      </c>
      <c r="J283" s="99">
        <f>RES_hhdet_tess!J8</f>
        <v>7.6444761221962374E-3</v>
      </c>
      <c r="K283" s="99">
        <f>RES_hhdet_tess!K8</f>
        <v>1.0131453911841235E-2</v>
      </c>
      <c r="L283" s="99">
        <f>RES_hhdet_tess!L8</f>
        <v>3.1170385392721364E-2</v>
      </c>
      <c r="M283" s="99">
        <f>RES_hhdet_tess!M8</f>
        <v>1.8390713280121474E-2</v>
      </c>
      <c r="N283" s="99">
        <f>RES_hhdet_tess!N8</f>
        <v>2.1559996328965554E-2</v>
      </c>
      <c r="O283" s="99">
        <f>RES_hhdet_tess!O8</f>
        <v>2.196838263041441E-2</v>
      </c>
      <c r="P283" s="99">
        <f>RES_hhdet_tess!P8</f>
        <v>2.9087249237385236E-2</v>
      </c>
      <c r="Q283" s="99">
        <f>RES_hhdet_tess!Q8</f>
        <v>1.9027830239335023E-2</v>
      </c>
      <c r="R283" s="99">
        <f>RES_hhdet_tess!R8</f>
        <v>1.8106660906750234E-2</v>
      </c>
      <c r="S283" s="99">
        <f>RES_hhdet_tess!S8</f>
        <v>1.8286898219249895E-2</v>
      </c>
      <c r="T283" s="99">
        <f>RES_hhdet_tess!T8</f>
        <v>2.4814283090733122E-2</v>
      </c>
      <c r="U283" s="99">
        <f>RES_hhdet_tess!U8</f>
        <v>1.8397356661760313E-2</v>
      </c>
      <c r="V283" s="99">
        <f>RES_hhdet_tess!V8</f>
        <v>2.270398351538766E-2</v>
      </c>
      <c r="W283" s="99">
        <f>RES_hhdet_tess!W8</f>
        <v>4.1786227450197749E-2</v>
      </c>
      <c r="X283" s="99">
        <f>RES_hhdet_tess!X8</f>
        <v>3.0183990507809934E-2</v>
      </c>
      <c r="Y283" s="99">
        <f>RES_hhdet_tess!Y8</f>
        <v>1.7409842351413629E-2</v>
      </c>
      <c r="DA283" s="63" t="s">
        <v>2921</v>
      </c>
    </row>
    <row r="284" spans="1:105" ht="12" customHeight="1" x14ac:dyDescent="0.25">
      <c r="A284" s="121" t="s">
        <v>55</v>
      </c>
      <c r="B284" s="123">
        <v>16.155318013596499</v>
      </c>
      <c r="C284" s="123">
        <v>26.97183086874476</v>
      </c>
      <c r="D284" s="123">
        <v>20.892372960847801</v>
      </c>
      <c r="E284" s="123">
        <v>20.587602275055847</v>
      </c>
      <c r="F284" s="123">
        <v>20.668866607382689</v>
      </c>
      <c r="G284" s="123">
        <v>24.064621863747487</v>
      </c>
      <c r="H284" s="123">
        <v>22.966510929073827</v>
      </c>
      <c r="I284" s="123">
        <v>23.98099818354093</v>
      </c>
      <c r="J284" s="123">
        <v>26.877428990928514</v>
      </c>
      <c r="K284" s="123">
        <v>25.20429939229664</v>
      </c>
      <c r="L284" s="123">
        <v>32.299858132570854</v>
      </c>
      <c r="M284" s="123">
        <v>26.181680399086474</v>
      </c>
      <c r="N284" s="123">
        <v>23.221806162875655</v>
      </c>
      <c r="O284" s="123">
        <v>25.845824484830477</v>
      </c>
      <c r="P284" s="123">
        <v>24.700612293829035</v>
      </c>
      <c r="Q284" s="123">
        <v>27.100266787288536</v>
      </c>
      <c r="R284" s="123">
        <v>30.590048507533712</v>
      </c>
      <c r="S284" s="123">
        <v>24.51402804320751</v>
      </c>
      <c r="T284" s="123">
        <v>24.908040033006895</v>
      </c>
      <c r="U284" s="123">
        <v>25.21739694504538</v>
      </c>
      <c r="V284" s="123">
        <v>20.463477722812748</v>
      </c>
      <c r="W284" s="123">
        <v>25.556354109123738</v>
      </c>
      <c r="X284" s="123">
        <v>26.541721471995555</v>
      </c>
      <c r="Y284" s="123">
        <v>24.167794638820517</v>
      </c>
      <c r="DA284" s="130" t="s">
        <v>2922</v>
      </c>
    </row>
    <row r="285" spans="1:105" ht="12" customHeight="1" x14ac:dyDescent="0.25">
      <c r="A285" s="97" t="s">
        <v>143</v>
      </c>
      <c r="B285" s="99">
        <v>13.187445803151661</v>
      </c>
      <c r="C285" s="99">
        <v>30.772793966060245</v>
      </c>
      <c r="D285" s="99">
        <v>20.752531158183753</v>
      </c>
      <c r="E285" s="99">
        <v>19.545750315648487</v>
      </c>
      <c r="F285" s="99">
        <v>20.710675813201846</v>
      </c>
      <c r="G285" s="99">
        <v>25.069478597103956</v>
      </c>
      <c r="H285" s="99">
        <v>22.617096860403969</v>
      </c>
      <c r="I285" s="99">
        <v>23.923894222420543</v>
      </c>
      <c r="J285" s="99">
        <v>24.650679736172627</v>
      </c>
      <c r="K285" s="99">
        <v>23.976776628981021</v>
      </c>
      <c r="L285" s="99">
        <v>33.940940399882251</v>
      </c>
      <c r="M285" s="99">
        <v>27.348411155742124</v>
      </c>
      <c r="N285" s="99">
        <v>22.405825556153655</v>
      </c>
      <c r="O285" s="99">
        <v>24.887529211266038</v>
      </c>
      <c r="P285" s="99">
        <v>25.242721819401819</v>
      </c>
      <c r="Q285" s="99">
        <v>26.126017115276799</v>
      </c>
      <c r="R285" s="99">
        <v>30.197219237145216</v>
      </c>
      <c r="S285" s="99">
        <v>25.056814754873052</v>
      </c>
      <c r="T285" s="99">
        <v>24.596753801576071</v>
      </c>
      <c r="U285" s="99">
        <v>26.035263999762805</v>
      </c>
      <c r="V285" s="99">
        <v>15.319135994244757</v>
      </c>
      <c r="W285" s="99">
        <v>22.92692377097821</v>
      </c>
      <c r="X285" s="99">
        <v>26.561707105637129</v>
      </c>
      <c r="Y285" s="99">
        <v>23.759046536303448</v>
      </c>
      <c r="DA285" s="63" t="s">
        <v>2923</v>
      </c>
    </row>
    <row r="286" spans="1:105" ht="12" customHeight="1" x14ac:dyDescent="0.25">
      <c r="A286" s="97" t="s">
        <v>124</v>
      </c>
      <c r="B286" s="99">
        <v>22.845070248835583</v>
      </c>
      <c r="C286" s="99">
        <v>19.999516112528763</v>
      </c>
      <c r="D286" s="99">
        <v>20.180456332294252</v>
      </c>
      <c r="E286" s="99">
        <v>21.466068689882114</v>
      </c>
      <c r="F286" s="99">
        <v>21.478031879267029</v>
      </c>
      <c r="G286" s="99">
        <v>23.353152551471037</v>
      </c>
      <c r="H286" s="99">
        <v>24.913387367730166</v>
      </c>
      <c r="I286" s="99">
        <v>23.61409236856073</v>
      </c>
      <c r="J286" s="99">
        <v>26.055029373793861</v>
      </c>
      <c r="K286" s="99">
        <v>25.562348149711017</v>
      </c>
      <c r="L286" s="99">
        <v>20.508852110991985</v>
      </c>
      <c r="M286" s="99">
        <v>25.686016303850032</v>
      </c>
      <c r="N286" s="99">
        <v>26.330144712526174</v>
      </c>
      <c r="O286" s="99">
        <v>26.261549736698257</v>
      </c>
      <c r="P286" s="99">
        <v>28.944723829029915</v>
      </c>
      <c r="Q286" s="99">
        <v>23.89786647260939</v>
      </c>
      <c r="R286" s="99">
        <v>25.494476979857261</v>
      </c>
      <c r="S286" s="99">
        <v>27.723871072081057</v>
      </c>
      <c r="T286" s="99">
        <v>25.883743679397305</v>
      </c>
      <c r="U286" s="99">
        <v>24.850961444107</v>
      </c>
      <c r="V286" s="99">
        <v>27.073208372405656</v>
      </c>
      <c r="W286" s="99">
        <v>25.995255094244165</v>
      </c>
      <c r="X286" s="99">
        <v>23.792281601533045</v>
      </c>
      <c r="Y286" s="99">
        <v>28.762583722365218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20.462321532009177</v>
      </c>
      <c r="C290" s="102">
        <v>20.517965924518414</v>
      </c>
      <c r="D290" s="102">
        <v>21.264999878992334</v>
      </c>
      <c r="E290" s="102">
        <v>23.059842525668678</v>
      </c>
      <c r="F290" s="102">
        <v>20.480823790925342</v>
      </c>
      <c r="G290" s="102">
        <v>21.183295497875584</v>
      </c>
      <c r="H290" s="102">
        <v>23.977761113333219</v>
      </c>
      <c r="I290" s="102">
        <v>24.172972124639873</v>
      </c>
      <c r="J290" s="102">
        <v>33.193780524637639</v>
      </c>
      <c r="K290" s="102">
        <v>29.085470942918167</v>
      </c>
      <c r="L290" s="102">
        <v>27.858193321709436</v>
      </c>
      <c r="M290" s="102">
        <v>23.490558330166156</v>
      </c>
      <c r="N290" s="102">
        <v>24.391637811750304</v>
      </c>
      <c r="O290" s="102">
        <v>27.288506220656114</v>
      </c>
      <c r="P290" s="102">
        <v>23.733663176341494</v>
      </c>
      <c r="Q290" s="102">
        <v>28.678238385102347</v>
      </c>
      <c r="R290" s="102">
        <v>31.311266530471247</v>
      </c>
      <c r="S290" s="102">
        <v>23.660932311448491</v>
      </c>
      <c r="T290" s="102">
        <v>25.335364133566102</v>
      </c>
      <c r="U290" s="102">
        <v>24.047461596275419</v>
      </c>
      <c r="V290" s="102">
        <v>28.62414194153007</v>
      </c>
      <c r="W290" s="102">
        <v>30.174481650024077</v>
      </c>
      <c r="X290" s="102">
        <v>26.544680357121354</v>
      </c>
      <c r="Y290" s="102">
        <v>24.670226250045761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6.7895322485901808</v>
      </c>
      <c r="C294" s="123">
        <v>6.8847571451619549</v>
      </c>
      <c r="D294" s="123">
        <v>7.5187568990797455</v>
      </c>
      <c r="E294" s="123">
        <v>7.9752856907967615</v>
      </c>
      <c r="F294" s="123">
        <v>8.2861262043124597</v>
      </c>
      <c r="G294" s="123">
        <v>8.5378191620733546</v>
      </c>
      <c r="H294" s="123">
        <v>9.0135963166630226</v>
      </c>
      <c r="I294" s="123">
        <v>8.1982008637848036</v>
      </c>
      <c r="J294" s="123">
        <v>9.374392214602155</v>
      </c>
      <c r="K294" s="123">
        <v>8.5398480960795062</v>
      </c>
      <c r="L294" s="123">
        <v>9.2585617761067116</v>
      </c>
      <c r="M294" s="123">
        <v>8.2269692181372669</v>
      </c>
      <c r="N294" s="123">
        <v>8.2101219451487584</v>
      </c>
      <c r="O294" s="123">
        <v>8.2580085212166505</v>
      </c>
      <c r="P294" s="123">
        <v>8.0761308017184685</v>
      </c>
      <c r="Q294" s="123">
        <v>7.4749087295034906</v>
      </c>
      <c r="R294" s="123">
        <v>7.8456453451191122</v>
      </c>
      <c r="S294" s="123">
        <v>7.0546876247670385</v>
      </c>
      <c r="T294" s="123">
        <v>6.5190488858471101</v>
      </c>
      <c r="U294" s="123">
        <v>6.0118178055860962</v>
      </c>
      <c r="V294" s="123">
        <v>6.8535327768948768</v>
      </c>
      <c r="W294" s="123">
        <v>6.9102601788974667</v>
      </c>
      <c r="X294" s="123">
        <v>6.5605203326608992</v>
      </c>
      <c r="Y294" s="123">
        <v>7.7594661147241579</v>
      </c>
      <c r="DA294" s="130" t="s">
        <v>2932</v>
      </c>
    </row>
    <row r="295" spans="1:105" ht="12" customHeight="1" x14ac:dyDescent="0.25">
      <c r="A295" s="97" t="s">
        <v>51</v>
      </c>
      <c r="B295" s="99">
        <v>4.0175727278264199</v>
      </c>
      <c r="C295" s="99">
        <v>10.053934578339854</v>
      </c>
      <c r="D295" s="99">
        <v>7.5956578844994951</v>
      </c>
      <c r="E295" s="99">
        <v>6.9350956994773956</v>
      </c>
      <c r="F295" s="99">
        <v>7.8711047324426895</v>
      </c>
      <c r="G295" s="99">
        <v>9.2286052832829473</v>
      </c>
      <c r="H295" s="99">
        <v>8.3280448646316252</v>
      </c>
      <c r="I295" s="99">
        <v>8.7176037926080614</v>
      </c>
      <c r="J295" s="99">
        <v>8.4248306828995094</v>
      </c>
      <c r="K295" s="99">
        <v>8.6952631068854611</v>
      </c>
      <c r="L295" s="99">
        <v>14.361027773447232</v>
      </c>
      <c r="M295" s="99">
        <v>12.736804611255417</v>
      </c>
      <c r="N295" s="99">
        <v>8.3334417451474128</v>
      </c>
      <c r="O295" s="99">
        <v>7.8080384691142957</v>
      </c>
      <c r="P295" s="99">
        <v>7.8358095930442921</v>
      </c>
      <c r="Q295" s="99">
        <v>7.9410357833896459</v>
      </c>
      <c r="R295" s="99">
        <v>8.8165340381686299</v>
      </c>
      <c r="S295" s="99">
        <v>7.2876248008671105</v>
      </c>
      <c r="T295" s="99">
        <v>6.5591190227856782</v>
      </c>
      <c r="U295" s="99">
        <v>5.4266157526957288</v>
      </c>
      <c r="V295" s="99">
        <v>7.2477882049337738</v>
      </c>
      <c r="W295" s="99">
        <v>8.5253978325241775</v>
      </c>
      <c r="X295" s="99">
        <v>6.8993614646357626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6.9012559500336224</v>
      </c>
      <c r="C296" s="99">
        <v>6.8830735467876583</v>
      </c>
      <c r="D296" s="99">
        <v>7.4481108569472489</v>
      </c>
      <c r="E296" s="99">
        <v>7.7965822657615895</v>
      </c>
      <c r="F296" s="99">
        <v>8.3937246823976963</v>
      </c>
      <c r="G296" s="99">
        <v>8.7576942138861398</v>
      </c>
      <c r="H296" s="99">
        <v>9.105576632995886</v>
      </c>
      <c r="I296" s="99">
        <v>8.3531310736015545</v>
      </c>
      <c r="J296" s="99">
        <v>8.636324540879933</v>
      </c>
      <c r="K296" s="99">
        <v>8.0071895717061885</v>
      </c>
      <c r="L296" s="99">
        <v>8.0229667887328198</v>
      </c>
      <c r="M296" s="99">
        <v>8.3104573739848284</v>
      </c>
      <c r="N296" s="99">
        <v>8.3354967537121549</v>
      </c>
      <c r="O296" s="99">
        <v>8.1074800322163298</v>
      </c>
      <c r="P296" s="99">
        <v>8.752268334690859</v>
      </c>
      <c r="Q296" s="99">
        <v>6.9719062452506098</v>
      </c>
      <c r="R296" s="99">
        <v>7.2209217868988604</v>
      </c>
      <c r="S296" s="99">
        <v>8.1676362157949836</v>
      </c>
      <c r="T296" s="99">
        <v>6.8977432384940043</v>
      </c>
      <c r="U296" s="99">
        <v>6.4276162054037753</v>
      </c>
      <c r="V296" s="99">
        <v>6.6264637539295448</v>
      </c>
      <c r="W296" s="99">
        <v>6.4515624239719163</v>
      </c>
      <c r="X296" s="99">
        <v>6.1545849556769507</v>
      </c>
      <c r="Y296" s="99">
        <v>8.2311457068226197</v>
      </c>
      <c r="DA296" s="63" t="s">
        <v>2934</v>
      </c>
    </row>
    <row r="297" spans="1:105" ht="12" customHeight="1" x14ac:dyDescent="0.25">
      <c r="A297" s="109" t="s">
        <v>120</v>
      </c>
      <c r="B297" s="110">
        <v>6.3758888148841439</v>
      </c>
      <c r="C297" s="110">
        <v>6.8377795813505626</v>
      </c>
      <c r="D297" s="110">
        <v>7.7296487592744816</v>
      </c>
      <c r="E297" s="110">
        <v>8.4631542785630884</v>
      </c>
      <c r="F297" s="110">
        <v>8.0284697388680311</v>
      </c>
      <c r="G297" s="110">
        <v>8.0534594896507041</v>
      </c>
      <c r="H297" s="110">
        <v>8.8547714475739525</v>
      </c>
      <c r="I297" s="110">
        <v>7.9697676760250715</v>
      </c>
      <c r="J297" s="110">
        <v>10.237693606929263</v>
      </c>
      <c r="K297" s="110">
        <v>9.124607856495917</v>
      </c>
      <c r="L297" s="110">
        <v>10.815500624294014</v>
      </c>
      <c r="M297" s="110">
        <v>8.0914266742465397</v>
      </c>
      <c r="N297" s="110">
        <v>8.0496239021835301</v>
      </c>
      <c r="O297" s="110">
        <v>8.4575819750940848</v>
      </c>
      <c r="P297" s="110">
        <v>7.1773409342774235</v>
      </c>
      <c r="Q297" s="110">
        <v>8.1046283673815882</v>
      </c>
      <c r="R297" s="110">
        <v>8.6028265139414177</v>
      </c>
      <c r="S297" s="110">
        <v>5.8403311911032247</v>
      </c>
      <c r="T297" s="110">
        <v>6.1597771817282316</v>
      </c>
      <c r="U297" s="110">
        <v>5.6597629119411259</v>
      </c>
      <c r="V297" s="110">
        <v>7.0286645404417945</v>
      </c>
      <c r="W297" s="110">
        <v>7.2220896124086771</v>
      </c>
      <c r="X297" s="110">
        <v>6.8591067909796504</v>
      </c>
      <c r="Y297" s="110">
        <v>7.0732818670503592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46.279471931696101</v>
      </c>
      <c r="C299" s="118">
        <f t="shared" si="131"/>
        <v>117.57159711193609</v>
      </c>
      <c r="D299" s="118">
        <f t="shared" si="131"/>
        <v>77.834645958706545</v>
      </c>
      <c r="E299" s="118">
        <f t="shared" si="131"/>
        <v>77.809467085640051</v>
      </c>
      <c r="F299" s="118">
        <f t="shared" si="131"/>
        <v>79.843326158247024</v>
      </c>
      <c r="G299" s="118">
        <f t="shared" si="131"/>
        <v>96.131851037449294</v>
      </c>
      <c r="H299" s="118">
        <f t="shared" si="131"/>
        <v>84.977749412463623</v>
      </c>
      <c r="I299" s="118">
        <f t="shared" si="131"/>
        <v>85.774484245086796</v>
      </c>
      <c r="J299" s="118">
        <f t="shared" si="131"/>
        <v>83.500208733343001</v>
      </c>
      <c r="K299" s="118">
        <f t="shared" si="131"/>
        <v>83.659982848780416</v>
      </c>
      <c r="L299" s="118">
        <f t="shared" si="131"/>
        <v>111.1783351838536</v>
      </c>
      <c r="M299" s="118">
        <f t="shared" si="131"/>
        <v>103.2881836958574</v>
      </c>
      <c r="N299" s="118">
        <f t="shared" si="131"/>
        <v>65.50221916928254</v>
      </c>
      <c r="O299" s="118">
        <f t="shared" si="131"/>
        <v>70.552944935984868</v>
      </c>
      <c r="P299" s="118">
        <f t="shared" si="131"/>
        <v>75.631351743802085</v>
      </c>
      <c r="Q299" s="118">
        <f t="shared" si="131"/>
        <v>71.686206800105481</v>
      </c>
      <c r="R299" s="118">
        <f t="shared" ref="R299:V299" si="132">R300+R303+R305+R315</f>
        <v>77.198941067706699</v>
      </c>
      <c r="S299" s="118">
        <f t="shared" si="132"/>
        <v>76.362698959192372</v>
      </c>
      <c r="T299" s="118">
        <f t="shared" si="132"/>
        <v>70.652102216552763</v>
      </c>
      <c r="U299" s="118">
        <f t="shared" si="132"/>
        <v>74.77119449589506</v>
      </c>
      <c r="V299" s="118">
        <f t="shared" si="132"/>
        <v>38.531844887205871</v>
      </c>
      <c r="W299" s="118">
        <f t="shared" ref="W299:Y299" si="133">W300+W303+W305+W315</f>
        <v>57.203042224363969</v>
      </c>
      <c r="X299" s="118">
        <f t="shared" si="133"/>
        <v>71.501882208368116</v>
      </c>
      <c r="Y299" s="118">
        <f t="shared" si="133"/>
        <v>64.79481513446423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39.057729092497929</v>
      </c>
      <c r="C300" s="123">
        <f t="shared" si="134"/>
        <v>103.90146950273207</v>
      </c>
      <c r="D300" s="123">
        <f t="shared" si="134"/>
        <v>67.528096834063106</v>
      </c>
      <c r="E300" s="123">
        <f t="shared" si="134"/>
        <v>67.415139501412156</v>
      </c>
      <c r="F300" s="123">
        <f t="shared" si="134"/>
        <v>68.615959600215064</v>
      </c>
      <c r="G300" s="123">
        <f t="shared" si="134"/>
        <v>82.995889974734482</v>
      </c>
      <c r="H300" s="123">
        <f t="shared" si="134"/>
        <v>72.824612190556067</v>
      </c>
      <c r="I300" s="123">
        <f t="shared" si="134"/>
        <v>73.490324574207662</v>
      </c>
      <c r="J300" s="123">
        <f t="shared" si="134"/>
        <v>71.418390744274959</v>
      </c>
      <c r="K300" s="123">
        <f t="shared" si="134"/>
        <v>71.879422298764865</v>
      </c>
      <c r="L300" s="123">
        <f t="shared" si="134"/>
        <v>95.496759728160725</v>
      </c>
      <c r="M300" s="123">
        <f t="shared" si="134"/>
        <v>91.052629272464984</v>
      </c>
      <c r="N300" s="123">
        <f t="shared" si="134"/>
        <v>56.411933839992358</v>
      </c>
      <c r="O300" s="123">
        <f t="shared" si="134"/>
        <v>60.652078770741348</v>
      </c>
      <c r="P300" s="123">
        <f t="shared" si="134"/>
        <v>65.342291138118583</v>
      </c>
      <c r="Q300" s="123">
        <f t="shared" si="134"/>
        <v>61.659938140046329</v>
      </c>
      <c r="R300" s="123">
        <f t="shared" ref="R300:V300" si="135">SUM(R301:R302)</f>
        <v>65.902487369296537</v>
      </c>
      <c r="S300" s="123">
        <f t="shared" si="135"/>
        <v>66.958677335518288</v>
      </c>
      <c r="T300" s="123">
        <f t="shared" si="135"/>
        <v>61.943680858363734</v>
      </c>
      <c r="U300" s="123">
        <f t="shared" si="135"/>
        <v>65.996997581724713</v>
      </c>
      <c r="V300" s="123">
        <f t="shared" si="135"/>
        <v>32.844972490260986</v>
      </c>
      <c r="W300" s="123">
        <f t="shared" ref="W300:Y300" si="136">SUM(W301:W302)</f>
        <v>49.225354312714735</v>
      </c>
      <c r="X300" s="123">
        <f t="shared" si="136"/>
        <v>62.523860941226843</v>
      </c>
      <c r="Y300" s="123">
        <f t="shared" si="136"/>
        <v>56.14007888134752</v>
      </c>
      <c r="DA300" s="130" t="s">
        <v>3085</v>
      </c>
    </row>
    <row r="301" spans="1:105" ht="12" customHeight="1" x14ac:dyDescent="0.25">
      <c r="A301" s="97" t="s">
        <v>51</v>
      </c>
      <c r="B301" s="99">
        <v>39.057729092497929</v>
      </c>
      <c r="C301" s="99">
        <v>103.90146950273207</v>
      </c>
      <c r="D301" s="99">
        <v>67.528096834063106</v>
      </c>
      <c r="E301" s="99">
        <v>67.415139501412156</v>
      </c>
      <c r="F301" s="99">
        <v>68.615959600215064</v>
      </c>
      <c r="G301" s="99">
        <v>82.995889974734482</v>
      </c>
      <c r="H301" s="99">
        <v>72.824612190556067</v>
      </c>
      <c r="I301" s="99">
        <v>73.490324574207662</v>
      </c>
      <c r="J301" s="99">
        <v>71.418390744274959</v>
      </c>
      <c r="K301" s="99">
        <v>71.879422298764865</v>
      </c>
      <c r="L301" s="99">
        <v>95.496759728160725</v>
      </c>
      <c r="M301" s="99">
        <v>91.052629272464984</v>
      </c>
      <c r="N301" s="99">
        <v>56.411933839992358</v>
      </c>
      <c r="O301" s="99">
        <v>60.652078770741348</v>
      </c>
      <c r="P301" s="99">
        <v>65.342291138118583</v>
      </c>
      <c r="Q301" s="99">
        <v>61.659938140046329</v>
      </c>
      <c r="R301" s="99">
        <v>65.902487369296537</v>
      </c>
      <c r="S301" s="99">
        <v>66.958677335518288</v>
      </c>
      <c r="T301" s="99">
        <v>61.943680858363734</v>
      </c>
      <c r="U301" s="99">
        <v>65.996997581724713</v>
      </c>
      <c r="V301" s="99">
        <v>32.844972490260986</v>
      </c>
      <c r="W301" s="99">
        <v>49.225354312714735</v>
      </c>
      <c r="X301" s="99">
        <v>62.523860941226843</v>
      </c>
      <c r="Y301" s="99">
        <v>56.14007888134752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5.0507084868660925</v>
      </c>
      <c r="C305" s="123">
        <v>11.553918963985208</v>
      </c>
      <c r="D305" s="123">
        <v>8.124937191976306</v>
      </c>
      <c r="E305" s="123">
        <v>8.1865729451881926</v>
      </c>
      <c r="F305" s="123">
        <v>8.9115230436324406</v>
      </c>
      <c r="G305" s="123">
        <v>10.806860528381778</v>
      </c>
      <c r="H305" s="123">
        <v>9.892830855576765</v>
      </c>
      <c r="I305" s="123">
        <v>10.370559592493345</v>
      </c>
      <c r="J305" s="123">
        <v>10.286000326024064</v>
      </c>
      <c r="K305" s="123">
        <v>10.157300171921991</v>
      </c>
      <c r="L305" s="123">
        <v>13.926636789819097</v>
      </c>
      <c r="M305" s="123">
        <v>10.436725220090361</v>
      </c>
      <c r="N305" s="123">
        <v>7.2888272267909189</v>
      </c>
      <c r="O305" s="123">
        <v>8.1313628668784634</v>
      </c>
      <c r="P305" s="123">
        <v>8.3614645396239879</v>
      </c>
      <c r="Q305" s="123">
        <v>8.5248193570475461</v>
      </c>
      <c r="R305" s="123">
        <v>9.761360878009139</v>
      </c>
      <c r="S305" s="123">
        <v>7.7639054968959824</v>
      </c>
      <c r="T305" s="123">
        <v>7.4147587599877571</v>
      </c>
      <c r="U305" s="123">
        <v>7.6290291643532067</v>
      </c>
      <c r="V305" s="123">
        <v>4.5441697238638987</v>
      </c>
      <c r="W305" s="123">
        <v>6.8957187255506049</v>
      </c>
      <c r="X305" s="123">
        <v>7.9600795684423797</v>
      </c>
      <c r="Y305" s="123">
        <v>6.8364518492579798</v>
      </c>
      <c r="DA305" s="130" t="s">
        <v>3090</v>
      </c>
    </row>
    <row r="306" spans="1:105" ht="12" customHeight="1" x14ac:dyDescent="0.25">
      <c r="A306" s="97" t="s">
        <v>143</v>
      </c>
      <c r="B306" s="99">
        <v>7.6928383479621978</v>
      </c>
      <c r="C306" s="99">
        <v>17.810479090704284</v>
      </c>
      <c r="D306" s="99">
        <v>11.943637306236125</v>
      </c>
      <c r="E306" s="99">
        <v>11.495768768898433</v>
      </c>
      <c r="F306" s="99">
        <v>12.099192309528537</v>
      </c>
      <c r="G306" s="99">
        <v>14.546869136913113</v>
      </c>
      <c r="H306" s="99">
        <v>13.03120776331312</v>
      </c>
      <c r="I306" s="99">
        <v>13.680614754828108</v>
      </c>
      <c r="J306" s="99">
        <v>13.927817600555628</v>
      </c>
      <c r="K306" s="99">
        <v>13.365172859148753</v>
      </c>
      <c r="L306" s="99">
        <v>18.752095684106656</v>
      </c>
      <c r="M306" s="99">
        <v>14.950481070648518</v>
      </c>
      <c r="N306" s="99">
        <v>12.006645085355602</v>
      </c>
      <c r="O306" s="99">
        <v>13.472809706480183</v>
      </c>
      <c r="P306" s="99">
        <v>13.62840991677345</v>
      </c>
      <c r="Q306" s="99">
        <v>14.065815532650628</v>
      </c>
      <c r="R306" s="99">
        <v>16.141186569771225</v>
      </c>
      <c r="S306" s="99">
        <v>13.151898581000866</v>
      </c>
      <c r="T306" s="99">
        <v>12.571373453524966</v>
      </c>
      <c r="U306" s="99">
        <v>12.923334182668141</v>
      </c>
      <c r="V306" s="99">
        <v>7.3654355799321154</v>
      </c>
      <c r="W306" s="99">
        <v>10.812419406288628</v>
      </c>
      <c r="X306" s="99">
        <v>12.447206005556977</v>
      </c>
      <c r="Y306" s="99">
        <v>11.060456258575151</v>
      </c>
      <c r="DA306" s="63" t="s">
        <v>3091</v>
      </c>
    </row>
    <row r="307" spans="1:105" ht="12" customHeight="1" x14ac:dyDescent="0.25">
      <c r="A307" s="97" t="s">
        <v>124</v>
      </c>
      <c r="B307" s="99">
        <v>9.3545804616544377</v>
      </c>
      <c r="C307" s="99">
        <v>8.1754368462850042</v>
      </c>
      <c r="D307" s="99">
        <v>8.2383808794623494</v>
      </c>
      <c r="E307" s="99">
        <v>8.7474773051273047</v>
      </c>
      <c r="F307" s="99">
        <v>8.7119254224031177</v>
      </c>
      <c r="G307" s="99">
        <v>9.3758476755376332</v>
      </c>
      <c r="H307" s="99">
        <v>9.792004154122802</v>
      </c>
      <c r="I307" s="99">
        <v>9.1090091513761688</v>
      </c>
      <c r="J307" s="99">
        <v>10.024775347916899</v>
      </c>
      <c r="K307" s="99">
        <v>9.7962991902338068</v>
      </c>
      <c r="L307" s="99">
        <v>7.722994035206149</v>
      </c>
      <c r="M307" s="99">
        <v>9.6161593153527782</v>
      </c>
      <c r="N307" s="99">
        <v>9.4817753991241602</v>
      </c>
      <c r="O307" s="99">
        <v>9.350587924162312</v>
      </c>
      <c r="P307" s="99">
        <v>10.160190921465931</v>
      </c>
      <c r="Q307" s="99">
        <v>8.3005324782287797</v>
      </c>
      <c r="R307" s="99">
        <v>8.7533577905795923</v>
      </c>
      <c r="S307" s="99">
        <v>9.3863562818912651</v>
      </c>
      <c r="T307" s="99">
        <v>8.4980552701088037</v>
      </c>
      <c r="U307" s="99">
        <v>7.9277170088997249</v>
      </c>
      <c r="V307" s="99">
        <v>7.504791324852274</v>
      </c>
      <c r="W307" s="99">
        <v>7.2059787755872247</v>
      </c>
      <c r="X307" s="99">
        <v>6.4447032416747732</v>
      </c>
      <c r="Y307" s="99">
        <v>7.2921866466937475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2.1710343523320783</v>
      </c>
      <c r="C315" s="123">
        <v>2.1162086452188076</v>
      </c>
      <c r="D315" s="123">
        <v>2.1816119326671424</v>
      </c>
      <c r="E315" s="123">
        <v>2.2077546390397105</v>
      </c>
      <c r="F315" s="123">
        <v>2.3158435143995173</v>
      </c>
      <c r="G315" s="123">
        <v>2.3291005343330391</v>
      </c>
      <c r="H315" s="123">
        <v>2.2603063663307892</v>
      </c>
      <c r="I315" s="123">
        <v>1.9136000783857905</v>
      </c>
      <c r="J315" s="123">
        <v>1.7958176630439826</v>
      </c>
      <c r="K315" s="123">
        <v>1.6232603780935644</v>
      </c>
      <c r="L315" s="123">
        <v>1.7549386658737816</v>
      </c>
      <c r="M315" s="123">
        <v>1.7988292033020539</v>
      </c>
      <c r="N315" s="123">
        <v>1.801458102499268</v>
      </c>
      <c r="O315" s="123">
        <v>1.7695032983650487</v>
      </c>
      <c r="P315" s="123">
        <v>1.9275960660595135</v>
      </c>
      <c r="Q315" s="123">
        <v>1.5014493030116083</v>
      </c>
      <c r="R315" s="123">
        <v>1.5350928204010159</v>
      </c>
      <c r="S315" s="123">
        <v>1.6401161267780981</v>
      </c>
      <c r="T315" s="123">
        <v>1.2936625982012644</v>
      </c>
      <c r="U315" s="123">
        <v>1.145167749817128</v>
      </c>
      <c r="V315" s="123">
        <v>1.1427026730809808</v>
      </c>
      <c r="W315" s="123">
        <v>1.0819691860986307</v>
      </c>
      <c r="X315" s="123">
        <v>1.0179416986988905</v>
      </c>
      <c r="Y315" s="123">
        <v>1.8182844038587254</v>
      </c>
      <c r="DA315" s="130" t="s">
        <v>3100</v>
      </c>
    </row>
    <row r="316" spans="1:105" ht="12" customHeight="1" x14ac:dyDescent="0.25">
      <c r="A316" s="97" t="s">
        <v>51</v>
      </c>
      <c r="B316" s="99">
        <v>2.3203859787620749</v>
      </c>
      <c r="C316" s="99">
        <v>5.7811370262095307</v>
      </c>
      <c r="D316" s="99">
        <v>4.3619016392356071</v>
      </c>
      <c r="E316" s="99">
        <v>4.0840254024302078</v>
      </c>
      <c r="F316" s="99">
        <v>4.6277954147297597</v>
      </c>
      <c r="G316" s="99">
        <v>5.4129977835996295</v>
      </c>
      <c r="H316" s="99">
        <v>4.8722629674376643</v>
      </c>
      <c r="I316" s="99">
        <v>5.0933065023259436</v>
      </c>
      <c r="J316" s="99">
        <v>4.9204118526771978</v>
      </c>
      <c r="K316" s="99">
        <v>5.0753800657531194</v>
      </c>
      <c r="L316" s="99">
        <v>8.3975151784444737</v>
      </c>
      <c r="M316" s="99">
        <v>7.4556151185067865</v>
      </c>
      <c r="N316" s="99">
        <v>4.8567419524530191</v>
      </c>
      <c r="O316" s="99">
        <v>4.6677367940243881</v>
      </c>
      <c r="P316" s="99">
        <v>4.6835548985774942</v>
      </c>
      <c r="Q316" s="99">
        <v>4.7455013464742777</v>
      </c>
      <c r="R316" s="99">
        <v>5.2648332040250994</v>
      </c>
      <c r="S316" s="99">
        <v>4.3435602104949282</v>
      </c>
      <c r="T316" s="99">
        <v>3.9073254943345073</v>
      </c>
      <c r="U316" s="99">
        <v>3.2228982129531594</v>
      </c>
      <c r="V316" s="99">
        <v>4.2847834007767096</v>
      </c>
      <c r="W316" s="99">
        <v>5.0235035419731515</v>
      </c>
      <c r="X316" s="99">
        <v>4.0515126881507459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2.6923441318547785</v>
      </c>
      <c r="C317" s="99">
        <v>2.682222728902695</v>
      </c>
      <c r="D317" s="99">
        <v>2.8986999335467862</v>
      </c>
      <c r="E317" s="99">
        <v>3.02991542529946</v>
      </c>
      <c r="F317" s="99">
        <v>3.2550064539488854</v>
      </c>
      <c r="G317" s="99">
        <v>3.3874748071522052</v>
      </c>
      <c r="H317" s="99">
        <v>3.511931238486516</v>
      </c>
      <c r="I317" s="99">
        <v>3.2171608797454354</v>
      </c>
      <c r="J317" s="99">
        <v>3.3251082560350556</v>
      </c>
      <c r="K317" s="99">
        <v>3.0808359201783344</v>
      </c>
      <c r="L317" s="99">
        <v>3.0841494372626239</v>
      </c>
      <c r="M317" s="99">
        <v>3.1924387893921655</v>
      </c>
      <c r="N317" s="99">
        <v>3.1997854789924918</v>
      </c>
      <c r="O317" s="99">
        <v>3.1106120138983937</v>
      </c>
      <c r="P317" s="99">
        <v>3.3571150845861477</v>
      </c>
      <c r="Q317" s="99">
        <v>2.6730724384364648</v>
      </c>
      <c r="R317" s="99">
        <v>2.7660029644589272</v>
      </c>
      <c r="S317" s="99">
        <v>3.1247521694905709</v>
      </c>
      <c r="T317" s="99">
        <v>2.6333411536433342</v>
      </c>
      <c r="U317" s="99">
        <v>2.4480332150290116</v>
      </c>
      <c r="V317" s="99">
        <v>2.5140175183824285</v>
      </c>
      <c r="W317" s="99">
        <v>2.4437315040011045</v>
      </c>
      <c r="X317" s="99">
        <v>2.3226377590959522</v>
      </c>
      <c r="Y317" s="99">
        <v>3.0681639352506895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0.47074536731032574</v>
      </c>
      <c r="D322" s="117">
        <f t="shared" si="138"/>
        <v>0.36169629041270446</v>
      </c>
      <c r="E322" s="117">
        <f t="shared" si="138"/>
        <v>0.19231586679402471</v>
      </c>
      <c r="F322" s="117">
        <f t="shared" si="138"/>
        <v>0.39050667475100853</v>
      </c>
      <c r="G322" s="117">
        <f t="shared" si="138"/>
        <v>0.55645211007454287</v>
      </c>
      <c r="H322" s="117">
        <f t="shared" si="138"/>
        <v>0.50100763704567985</v>
      </c>
      <c r="I322" s="117">
        <f t="shared" si="138"/>
        <v>0.48120453386740963</v>
      </c>
      <c r="J322" s="117">
        <f t="shared" si="138"/>
        <v>0.71462927245608976</v>
      </c>
      <c r="K322" s="117">
        <f t="shared" si="138"/>
        <v>0.63853923065796736</v>
      </c>
      <c r="L322" s="117">
        <f t="shared" si="138"/>
        <v>0.66027002701015003</v>
      </c>
      <c r="M322" s="117">
        <f t="shared" si="138"/>
        <v>0.49051282780404654</v>
      </c>
      <c r="N322" s="117">
        <f t="shared" si="138"/>
        <v>0.19032826963855459</v>
      </c>
      <c r="O322" s="117">
        <f t="shared" si="138"/>
        <v>0</v>
      </c>
      <c r="P322" s="117">
        <f t="shared" si="138"/>
        <v>0</v>
      </c>
      <c r="Q322" s="117">
        <f t="shared" si="138"/>
        <v>0.16540470280660186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2.4778364766671158E-2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0.39901915332498322</v>
      </c>
      <c r="D323" s="122">
        <f t="shared" si="141"/>
        <v>0.29263571433818597</v>
      </c>
      <c r="E323" s="122">
        <f t="shared" si="141"/>
        <v>0.15398182075379022</v>
      </c>
      <c r="F323" s="122">
        <f t="shared" si="141"/>
        <v>0.31505440575904037</v>
      </c>
      <c r="G323" s="122">
        <f t="shared" si="141"/>
        <v>0.46004578683083241</v>
      </c>
      <c r="H323" s="122">
        <f t="shared" si="141"/>
        <v>0.39975947228600622</v>
      </c>
      <c r="I323" s="122">
        <f t="shared" si="141"/>
        <v>0.38621817609908671</v>
      </c>
      <c r="J323" s="122">
        <f t="shared" si="141"/>
        <v>0.55274915710446837</v>
      </c>
      <c r="K323" s="122">
        <f t="shared" si="141"/>
        <v>0.50632905990679877</v>
      </c>
      <c r="L323" s="122">
        <f t="shared" si="141"/>
        <v>0.53334580582240598</v>
      </c>
      <c r="M323" s="122">
        <f t="shared" si="141"/>
        <v>0.40652048513386174</v>
      </c>
      <c r="N323" s="122">
        <f t="shared" si="141"/>
        <v>0.1433189283754332</v>
      </c>
      <c r="O323" s="122">
        <f t="shared" si="141"/>
        <v>0</v>
      </c>
      <c r="P323" s="122">
        <f t="shared" si="141"/>
        <v>0</v>
      </c>
      <c r="Q323" s="122">
        <f t="shared" si="141"/>
        <v>0.12288817446953472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1.2165277384010804E-2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0.39676859384518659</v>
      </c>
      <c r="D324" s="98">
        <v>0.29102592333440586</v>
      </c>
      <c r="E324" s="98">
        <v>0.15314419817283009</v>
      </c>
      <c r="F324" s="98">
        <v>0.31337331376826466</v>
      </c>
      <c r="G324" s="98">
        <v>0.45760680022588679</v>
      </c>
      <c r="H324" s="98">
        <v>0.39766389533257074</v>
      </c>
      <c r="I324" s="98">
        <v>0.38422011718628507</v>
      </c>
      <c r="J324" s="98">
        <v>0.54988835732973196</v>
      </c>
      <c r="K324" s="98">
        <v>0.50370173839039856</v>
      </c>
      <c r="L324" s="98">
        <v>0.53067208380459252</v>
      </c>
      <c r="M324" s="98">
        <v>0.40445807563151404</v>
      </c>
      <c r="N324" s="98">
        <v>0.14259178200423211</v>
      </c>
      <c r="O324" s="98">
        <v>0</v>
      </c>
      <c r="P324" s="98">
        <v>0</v>
      </c>
      <c r="Q324" s="98">
        <v>0.12226868430305571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</v>
      </c>
      <c r="Y324" s="98">
        <v>1.2095499675489329E-2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2.2505594797966356E-3</v>
      </c>
      <c r="D325" s="98">
        <v>1.6097910037801224E-3</v>
      </c>
      <c r="E325" s="98">
        <v>8.3762258096012549E-4</v>
      </c>
      <c r="F325" s="98">
        <v>1.6810919907757189E-3</v>
      </c>
      <c r="G325" s="98">
        <v>2.4389866049456428E-3</v>
      </c>
      <c r="H325" s="98">
        <v>2.0955769534354595E-3</v>
      </c>
      <c r="I325" s="98">
        <v>1.9980589128016546E-3</v>
      </c>
      <c r="J325" s="98">
        <v>2.8607997747364315E-3</v>
      </c>
      <c r="K325" s="98">
        <v>2.6273215164002673E-3</v>
      </c>
      <c r="L325" s="98">
        <v>2.6737220178134923E-3</v>
      </c>
      <c r="M325" s="98">
        <v>2.0624095023476807E-3</v>
      </c>
      <c r="N325" s="98">
        <v>7.2714637120108855E-4</v>
      </c>
      <c r="O325" s="98">
        <v>0</v>
      </c>
      <c r="P325" s="98">
        <v>0</v>
      </c>
      <c r="Q325" s="98">
        <v>6.1949016647901232E-4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6.9777708521476386E-5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4.3518596249095574E-6</v>
      </c>
      <c r="G326" s="122">
        <f t="shared" si="144"/>
        <v>4.3562233283223382E-6</v>
      </c>
      <c r="H326" s="122">
        <f t="shared" si="144"/>
        <v>1.2246545868672744E-5</v>
      </c>
      <c r="I326" s="122">
        <f t="shared" si="144"/>
        <v>1.7655345581480942E-5</v>
      </c>
      <c r="J326" s="122">
        <f t="shared" si="144"/>
        <v>3.3984781550490807E-5</v>
      </c>
      <c r="K326" s="122">
        <f t="shared" si="144"/>
        <v>2.8939115797152732E-5</v>
      </c>
      <c r="L326" s="122">
        <f t="shared" si="144"/>
        <v>8.4056647727963655E-5</v>
      </c>
      <c r="M326" s="122">
        <f t="shared" si="144"/>
        <v>3.4625172295532145E-5</v>
      </c>
      <c r="N326" s="122">
        <f t="shared" si="144"/>
        <v>1.7140801695023499E-5</v>
      </c>
      <c r="O326" s="122">
        <f t="shared" si="144"/>
        <v>0</v>
      </c>
      <c r="P326" s="122">
        <f t="shared" si="144"/>
        <v>0</v>
      </c>
      <c r="Q326" s="122">
        <f t="shared" si="144"/>
        <v>9.9130386042518293E-6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4.3518596249095574E-6</v>
      </c>
      <c r="G327" s="98">
        <v>4.3562233283223382E-6</v>
      </c>
      <c r="H327" s="98">
        <v>1.2246545868672744E-5</v>
      </c>
      <c r="I327" s="98">
        <v>1.7655345581480942E-5</v>
      </c>
      <c r="J327" s="98">
        <v>3.3984781550490807E-5</v>
      </c>
      <c r="K327" s="98">
        <v>2.8939115797152732E-5</v>
      </c>
      <c r="L327" s="98">
        <v>8.4056647727963655E-5</v>
      </c>
      <c r="M327" s="98">
        <v>3.4625172295532145E-5</v>
      </c>
      <c r="N327" s="98">
        <v>1.7140801695023499E-5</v>
      </c>
      <c r="O327" s="98">
        <v>0</v>
      </c>
      <c r="P327" s="98">
        <v>0</v>
      </c>
      <c r="Q327" s="98">
        <v>9.9130386042518293E-6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5.688189428436128E-2</v>
      </c>
      <c r="D328" s="122">
        <v>5.1269366451876144E-2</v>
      </c>
      <c r="E328" s="122">
        <v>2.7984421074787734E-2</v>
      </c>
      <c r="F328" s="122">
        <v>5.3614570108298384E-2</v>
      </c>
      <c r="G328" s="122">
        <v>6.9264516477431287E-2</v>
      </c>
      <c r="H328" s="122">
        <v>7.3304600176854445E-2</v>
      </c>
      <c r="I328" s="122">
        <v>7.2080845364143706E-2</v>
      </c>
      <c r="J328" s="122">
        <v>0.12214195590292236</v>
      </c>
      <c r="K328" s="122">
        <v>9.8266792807340173E-2</v>
      </c>
      <c r="L328" s="122">
        <v>9.7752713947269532E-2</v>
      </c>
      <c r="M328" s="122">
        <v>6.217721479756854E-2</v>
      </c>
      <c r="N328" s="122">
        <v>3.4289862265317862E-2</v>
      </c>
      <c r="O328" s="122">
        <v>0</v>
      </c>
      <c r="P328" s="122">
        <v>0</v>
      </c>
      <c r="Q328" s="122">
        <v>3.2927820518229407E-2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8.5066790023989747E-3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3.4043177397389386E-2</v>
      </c>
      <c r="D329" s="98">
        <v>2.5229490810653232E-2</v>
      </c>
      <c r="E329" s="98">
        <v>1.1950562489615206E-2</v>
      </c>
      <c r="F329" s="98">
        <v>2.5100944641187763E-2</v>
      </c>
      <c r="G329" s="98">
        <v>2.0218311300128872E-2</v>
      </c>
      <c r="H329" s="98">
        <v>1.5657989914294859E-2</v>
      </c>
      <c r="I329" s="98">
        <v>4.0173155078064765E-2</v>
      </c>
      <c r="J329" s="98">
        <v>6.8522382372255386E-2</v>
      </c>
      <c r="K329" s="98">
        <v>8.8763180067562591E-2</v>
      </c>
      <c r="L329" s="98">
        <v>5.6434936801854692E-2</v>
      </c>
      <c r="M329" s="98">
        <v>2.1364012113955382E-2</v>
      </c>
      <c r="N329" s="98">
        <v>6.7891700199756173E-3</v>
      </c>
      <c r="O329" s="98">
        <v>0</v>
      </c>
      <c r="P329" s="98">
        <v>0</v>
      </c>
      <c r="Q329" s="98">
        <v>5.5561840393462368E-3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1.1211156397401003E-3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1.5467846450233985E-3</v>
      </c>
      <c r="D330" s="98">
        <v>7.745569166731093E-4</v>
      </c>
      <c r="E330" s="98">
        <v>6.131349031074084E-4</v>
      </c>
      <c r="F330" s="98">
        <v>1.2180499861778444E-3</v>
      </c>
      <c r="G330" s="98">
        <v>1.9713523457823919E-3</v>
      </c>
      <c r="H330" s="98">
        <v>2.087402068441691E-3</v>
      </c>
      <c r="I330" s="98">
        <v>4.3600349718987935E-4</v>
      </c>
      <c r="J330" s="98">
        <v>2.3812470977304227E-4</v>
      </c>
      <c r="K330" s="98">
        <v>2.3128381673330402E-4</v>
      </c>
      <c r="L330" s="98">
        <v>2.0170006735578182E-3</v>
      </c>
      <c r="M330" s="98">
        <v>2.2373427756621083E-4</v>
      </c>
      <c r="N330" s="98">
        <v>1.1001678159264234E-3</v>
      </c>
      <c r="O330" s="98">
        <v>0</v>
      </c>
      <c r="P330" s="98">
        <v>0</v>
      </c>
      <c r="Q330" s="98">
        <v>1.6704453375888641E-4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5.1514253198885348E-4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2.1291932241948495E-2</v>
      </c>
      <c r="D334" s="101">
        <v>2.5265318724549807E-2</v>
      </c>
      <c r="E334" s="101">
        <v>1.542072368206512E-2</v>
      </c>
      <c r="F334" s="101">
        <v>2.7295575480932775E-2</v>
      </c>
      <c r="G334" s="101">
        <v>4.707485283152002E-2</v>
      </c>
      <c r="H334" s="101">
        <v>5.5559208194117894E-2</v>
      </c>
      <c r="I334" s="101">
        <v>3.1471686788889064E-2</v>
      </c>
      <c r="J334" s="101">
        <v>5.3381448820893934E-2</v>
      </c>
      <c r="K334" s="101">
        <v>9.272328923044271E-3</v>
      </c>
      <c r="L334" s="101">
        <v>3.9300776471857021E-2</v>
      </c>
      <c r="M334" s="101">
        <v>4.058946840604695E-2</v>
      </c>
      <c r="N334" s="101">
        <v>2.6400524429415824E-2</v>
      </c>
      <c r="O334" s="101">
        <v>0</v>
      </c>
      <c r="P334" s="101">
        <v>0</v>
      </c>
      <c r="Q334" s="101">
        <v>2.7204591945124285E-2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6.870420830670021E-3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1.4844319700981231E-2</v>
      </c>
      <c r="D338" s="122">
        <v>1.7791209622642384E-2</v>
      </c>
      <c r="E338" s="122">
        <v>1.0349624965446759E-2</v>
      </c>
      <c r="F338" s="122">
        <v>2.1833347024044884E-2</v>
      </c>
      <c r="G338" s="122">
        <v>2.7137450542950758E-2</v>
      </c>
      <c r="H338" s="122">
        <v>2.7931318036950446E-2</v>
      </c>
      <c r="I338" s="122">
        <v>2.288785705859776E-2</v>
      </c>
      <c r="J338" s="122">
        <v>3.9704174667148637E-2</v>
      </c>
      <c r="K338" s="122">
        <v>3.391443882803119E-2</v>
      </c>
      <c r="L338" s="122">
        <v>2.9087450592746568E-2</v>
      </c>
      <c r="M338" s="122">
        <v>2.1780502700320725E-2</v>
      </c>
      <c r="N338" s="122">
        <v>1.2702338196108519E-2</v>
      </c>
      <c r="O338" s="122">
        <v>0</v>
      </c>
      <c r="P338" s="122">
        <v>0</v>
      </c>
      <c r="Q338" s="122">
        <v>9.5787947802334766E-3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4.1064083802613812E-3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8.1964997941892293E-5</v>
      </c>
      <c r="K339" s="98">
        <v>8.4937115951723446E-5</v>
      </c>
      <c r="L339" s="98">
        <v>1.4071730446719909E-4</v>
      </c>
      <c r="M339" s="98">
        <v>1.2522736221783545E-4</v>
      </c>
      <c r="N339" s="98">
        <v>8.2255564267142428E-5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1.0269967483594218E-2</v>
      </c>
      <c r="D340" s="98">
        <v>1.0964988973898908E-2</v>
      </c>
      <c r="E340" s="98">
        <v>6.9614718132409159E-3</v>
      </c>
      <c r="F340" s="98">
        <v>1.6597110621155257E-2</v>
      </c>
      <c r="G340" s="98">
        <v>1.9916755752434234E-2</v>
      </c>
      <c r="H340" s="98">
        <v>1.7696265908954366E-2</v>
      </c>
      <c r="I340" s="98">
        <v>9.244664203240726E-3</v>
      </c>
      <c r="J340" s="98">
        <v>1.1148725947973595E-2</v>
      </c>
      <c r="K340" s="98">
        <v>1.8908253450751058E-2</v>
      </c>
      <c r="L340" s="98">
        <v>2.5566578088678016E-2</v>
      </c>
      <c r="M340" s="98">
        <v>1.412758712992997E-2</v>
      </c>
      <c r="N340" s="98">
        <v>8.7288395714283824E-3</v>
      </c>
      <c r="O340" s="98">
        <v>0</v>
      </c>
      <c r="P340" s="98">
        <v>0</v>
      </c>
      <c r="Q340" s="98">
        <v>3.5607660655023118E-3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3.6618666743443123E-3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4.5743522173870132E-3</v>
      </c>
      <c r="D341" s="33">
        <v>6.8262206487434756E-3</v>
      </c>
      <c r="E341" s="33">
        <v>3.3881531522058435E-3</v>
      </c>
      <c r="F341" s="33">
        <v>5.2362364028896253E-3</v>
      </c>
      <c r="G341" s="33">
        <v>7.2206947905165226E-3</v>
      </c>
      <c r="H341" s="33">
        <v>1.0235052127996082E-2</v>
      </c>
      <c r="I341" s="33">
        <v>1.3643192855357034E-2</v>
      </c>
      <c r="J341" s="33">
        <v>2.8473483721233147E-2</v>
      </c>
      <c r="K341" s="33">
        <v>1.4921248261328407E-2</v>
      </c>
      <c r="L341" s="33">
        <v>3.3801551996013512E-3</v>
      </c>
      <c r="M341" s="33">
        <v>7.5276882081729193E-3</v>
      </c>
      <c r="N341" s="33">
        <v>3.8912430604129923E-3</v>
      </c>
      <c r="O341" s="33">
        <v>0</v>
      </c>
      <c r="P341" s="33">
        <v>0</v>
      </c>
      <c r="Q341" s="33">
        <v>6.0180287147311639E-3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4.4454170591706906E-4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0.29506494037751063</v>
      </c>
      <c r="D343" s="117">
        <f t="shared" si="145"/>
        <v>0.22860509225850723</v>
      </c>
      <c r="E343" s="117">
        <f t="shared" si="145"/>
        <v>0.12230462176393478</v>
      </c>
      <c r="F343" s="117">
        <f t="shared" si="145"/>
        <v>0.24959645316642906</v>
      </c>
      <c r="G343" s="117">
        <f t="shared" si="145"/>
        <v>0.35871068108334897</v>
      </c>
      <c r="H343" s="117">
        <f t="shared" si="145"/>
        <v>0.32574463360483785</v>
      </c>
      <c r="I343" s="117">
        <f t="shared" si="145"/>
        <v>0.31536359139631798</v>
      </c>
      <c r="J343" s="117">
        <f t="shared" si="145"/>
        <v>0.47262782192435304</v>
      </c>
      <c r="K343" s="117">
        <f t="shared" si="145"/>
        <v>0.42325540532226413</v>
      </c>
      <c r="L343" s="117">
        <f t="shared" si="145"/>
        <v>0.44027620550368418</v>
      </c>
      <c r="M343" s="117">
        <f t="shared" si="145"/>
        <v>0.33101158870151925</v>
      </c>
      <c r="N343" s="117">
        <f t="shared" si="145"/>
        <v>0.12926446655787702</v>
      </c>
      <c r="O343" s="117">
        <f t="shared" si="145"/>
        <v>0</v>
      </c>
      <c r="P343" s="117">
        <f t="shared" si="145"/>
        <v>0</v>
      </c>
      <c r="Q343" s="117">
        <f t="shared" si="145"/>
        <v>0.11668266964580942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1.95479154282341E-2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0.25049824710120439</v>
      </c>
      <c r="D344" s="122">
        <f t="shared" si="148"/>
        <v>0.18494495441274078</v>
      </c>
      <c r="E344" s="122">
        <f t="shared" si="148"/>
        <v>9.7999564869624189E-2</v>
      </c>
      <c r="F344" s="122">
        <f t="shared" si="148"/>
        <v>0.20195233020309017</v>
      </c>
      <c r="G344" s="122">
        <f t="shared" si="148"/>
        <v>0.29708822347877228</v>
      </c>
      <c r="H344" s="122">
        <f t="shared" si="148"/>
        <v>0.26012413048224486</v>
      </c>
      <c r="I344" s="122">
        <f t="shared" si="148"/>
        <v>0.25327160829390738</v>
      </c>
      <c r="J344" s="122">
        <f t="shared" si="148"/>
        <v>0.36538176324233934</v>
      </c>
      <c r="K344" s="122">
        <f t="shared" si="148"/>
        <v>0.33743136896071191</v>
      </c>
      <c r="L344" s="122">
        <f t="shared" si="148"/>
        <v>0.35834366739917628</v>
      </c>
      <c r="M344" s="122">
        <f t="shared" si="148"/>
        <v>0.2753755450398388</v>
      </c>
      <c r="N344" s="122">
        <f t="shared" si="148"/>
        <v>9.7819797408798689E-2</v>
      </c>
      <c r="O344" s="122">
        <f t="shared" si="148"/>
        <v>0</v>
      </c>
      <c r="P344" s="122">
        <f t="shared" si="148"/>
        <v>0</v>
      </c>
      <c r="Q344" s="122">
        <f t="shared" si="148"/>
        <v>8.5913919784241372E-2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9.849670899267686E-3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0.24824768762140773</v>
      </c>
      <c r="D345" s="98">
        <v>0.18333516340896067</v>
      </c>
      <c r="E345" s="98">
        <v>9.7161942288664066E-2</v>
      </c>
      <c r="F345" s="98">
        <v>0.20027123821231446</v>
      </c>
      <c r="G345" s="98">
        <v>0.29464923687382666</v>
      </c>
      <c r="H345" s="98">
        <v>0.25802855352880938</v>
      </c>
      <c r="I345" s="98">
        <v>0.25127354938110574</v>
      </c>
      <c r="J345" s="98">
        <v>0.36252096346760293</v>
      </c>
      <c r="K345" s="98">
        <v>0.33480404744431164</v>
      </c>
      <c r="L345" s="98">
        <v>0.35566994538136276</v>
      </c>
      <c r="M345" s="98">
        <v>0.27331313553749109</v>
      </c>
      <c r="N345" s="98">
        <v>9.7092651037597608E-2</v>
      </c>
      <c r="O345" s="98">
        <v>0</v>
      </c>
      <c r="P345" s="98">
        <v>0</v>
      </c>
      <c r="Q345" s="98">
        <v>8.529442961776236E-2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9.7798931907462101E-3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2.2505594797966356E-3</v>
      </c>
      <c r="D346" s="98">
        <v>1.6097910037801224E-3</v>
      </c>
      <c r="E346" s="98">
        <v>8.3762258096012549E-4</v>
      </c>
      <c r="F346" s="98">
        <v>1.6810919907757189E-3</v>
      </c>
      <c r="G346" s="98">
        <v>2.4389866049456428E-3</v>
      </c>
      <c r="H346" s="98">
        <v>2.0955769534354595E-3</v>
      </c>
      <c r="I346" s="98">
        <v>1.9980589128016546E-3</v>
      </c>
      <c r="J346" s="98">
        <v>2.8607997747364315E-3</v>
      </c>
      <c r="K346" s="98">
        <v>2.6273215164002673E-3</v>
      </c>
      <c r="L346" s="98">
        <v>2.6737220178134923E-3</v>
      </c>
      <c r="M346" s="98">
        <v>2.0624095023476807E-3</v>
      </c>
      <c r="N346" s="98">
        <v>7.2714637120108855E-4</v>
      </c>
      <c r="O346" s="98">
        <v>0</v>
      </c>
      <c r="P346" s="98">
        <v>0</v>
      </c>
      <c r="Q346" s="98">
        <v>6.1949016647901232E-4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6.9777708521476386E-5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1.3321681130855562E-5</v>
      </c>
      <c r="G347" s="122">
        <f t="shared" si="151"/>
        <v>1.3901367623335844E-5</v>
      </c>
      <c r="H347" s="122">
        <f t="shared" si="151"/>
        <v>4.0692867783755189E-5</v>
      </c>
      <c r="I347" s="122">
        <f t="shared" si="151"/>
        <v>6.1021460647714327E-5</v>
      </c>
      <c r="J347" s="122">
        <f t="shared" si="151"/>
        <v>1.2208072705875543E-4</v>
      </c>
      <c r="K347" s="122">
        <f t="shared" si="151"/>
        <v>1.0797848968238516E-4</v>
      </c>
      <c r="L347" s="122">
        <f t="shared" si="151"/>
        <v>3.2558248240064166E-4</v>
      </c>
      <c r="M347" s="122">
        <f t="shared" si="151"/>
        <v>1.3975591628055133E-4</v>
      </c>
      <c r="N347" s="122">
        <f t="shared" si="151"/>
        <v>7.2421682096032573E-5</v>
      </c>
      <c r="O347" s="122">
        <f t="shared" si="151"/>
        <v>0</v>
      </c>
      <c r="P347" s="122">
        <f t="shared" si="151"/>
        <v>0</v>
      </c>
      <c r="Q347" s="122">
        <f t="shared" si="151"/>
        <v>4.7851296733816182E-5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1.3321681130855562E-5</v>
      </c>
      <c r="G348" s="98">
        <v>1.3901367623335844E-5</v>
      </c>
      <c r="H348" s="98">
        <v>4.0692867783755189E-5</v>
      </c>
      <c r="I348" s="98">
        <v>6.1021460647714327E-5</v>
      </c>
      <c r="J348" s="98">
        <v>1.2208072705875543E-4</v>
      </c>
      <c r="K348" s="98">
        <v>1.0797848968238516E-4</v>
      </c>
      <c r="L348" s="98">
        <v>3.2558248240064166E-4</v>
      </c>
      <c r="M348" s="98">
        <v>1.3975591628055133E-4</v>
      </c>
      <c r="N348" s="98">
        <v>7.2421682096032573E-5</v>
      </c>
      <c r="O348" s="98">
        <v>0</v>
      </c>
      <c r="P348" s="98">
        <v>0</v>
      </c>
      <c r="Q348" s="98">
        <v>4.7851296733816182E-5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3.5080116599376744E-2</v>
      </c>
      <c r="D349" s="122">
        <v>3.2056987675767888E-2</v>
      </c>
      <c r="E349" s="122">
        <v>1.7643993059505706E-2</v>
      </c>
      <c r="F349" s="122">
        <v>3.3881998844994141E-2</v>
      </c>
      <c r="G349" s="122">
        <v>4.4382989250944277E-2</v>
      </c>
      <c r="H349" s="122">
        <v>4.7358498827316589E-2</v>
      </c>
      <c r="I349" s="122">
        <v>4.6188672341813619E-2</v>
      </c>
      <c r="J349" s="122">
        <v>7.8776031090741286E-2</v>
      </c>
      <c r="K349" s="122">
        <v>6.3076312924938524E-2</v>
      </c>
      <c r="L349" s="122">
        <v>6.3797452448958555E-2</v>
      </c>
      <c r="M349" s="122">
        <v>4.1266651993397199E-2</v>
      </c>
      <c r="N349" s="122">
        <v>2.3145542310440467E-2</v>
      </c>
      <c r="O349" s="122">
        <v>0</v>
      </c>
      <c r="P349" s="122">
        <v>0</v>
      </c>
      <c r="Q349" s="122">
        <v>2.3829075243294147E-2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0</v>
      </c>
      <c r="Y349" s="122">
        <v>7.0502026456552916E-3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2.0442178348491987E-2</v>
      </c>
      <c r="D350" s="98">
        <v>1.5259154030940632E-2</v>
      </c>
      <c r="E350" s="98">
        <v>7.2820817189318907E-3</v>
      </c>
      <c r="F350" s="98">
        <v>1.5412916861087565E-2</v>
      </c>
      <c r="G350" s="98">
        <v>1.2513138722985994E-2</v>
      </c>
      <c r="H350" s="98">
        <v>9.769433937330825E-3</v>
      </c>
      <c r="I350" s="98">
        <v>2.5273196575396398E-2</v>
      </c>
      <c r="J350" s="98">
        <v>4.3473724433756925E-2</v>
      </c>
      <c r="K350" s="98">
        <v>5.6802309304838039E-2</v>
      </c>
      <c r="L350" s="98">
        <v>3.6430544385451388E-2</v>
      </c>
      <c r="M350" s="98">
        <v>1.3910536241121657E-2</v>
      </c>
      <c r="N350" s="98">
        <v>4.4560046084458774E-3</v>
      </c>
      <c r="O350" s="98">
        <v>0</v>
      </c>
      <c r="P350" s="98">
        <v>0</v>
      </c>
      <c r="Q350" s="98">
        <v>3.7404958246922944E-3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8.7991303584240377E-4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8.9314901797499214E-4</v>
      </c>
      <c r="D351" s="98">
        <v>4.4964594250720757E-4</v>
      </c>
      <c r="E351" s="98">
        <v>3.5810018378638664E-4</v>
      </c>
      <c r="F351" s="98">
        <v>7.1576807501934738E-4</v>
      </c>
      <c r="G351" s="98">
        <v>1.1662862360282585E-3</v>
      </c>
      <c r="H351" s="98">
        <v>1.2439986033166701E-3</v>
      </c>
      <c r="I351" s="98">
        <v>2.6192121026158839E-4</v>
      </c>
      <c r="J351" s="98">
        <v>1.4437208549054848E-4</v>
      </c>
      <c r="K351" s="98">
        <v>1.4175680463596822E-4</v>
      </c>
      <c r="L351" s="98">
        <v>1.2519213291137972E-3</v>
      </c>
      <c r="M351" s="98">
        <v>1.4241314994570801E-4</v>
      </c>
      <c r="N351" s="98">
        <v>7.2901983917598567E-4</v>
      </c>
      <c r="O351" s="98">
        <v>0</v>
      </c>
      <c r="P351" s="98">
        <v>0</v>
      </c>
      <c r="Q351" s="98">
        <v>1.3176586073416639E-4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4.6874864732463547E-4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1.3744789232909766E-2</v>
      </c>
      <c r="D355" s="101">
        <v>1.6348187702320049E-2</v>
      </c>
      <c r="E355" s="101">
        <v>1.000381115678743E-2</v>
      </c>
      <c r="F355" s="101">
        <v>1.7753313908887226E-2</v>
      </c>
      <c r="G355" s="101">
        <v>3.0703564291930028E-2</v>
      </c>
      <c r="H355" s="101">
        <v>3.6345066286669094E-2</v>
      </c>
      <c r="I355" s="101">
        <v>2.065355455615563E-2</v>
      </c>
      <c r="J355" s="101">
        <v>3.5157934571493812E-2</v>
      </c>
      <c r="K355" s="101">
        <v>6.1322468154645163E-3</v>
      </c>
      <c r="L355" s="101">
        <v>2.6114986734393372E-2</v>
      </c>
      <c r="M355" s="101">
        <v>2.7213702602329835E-2</v>
      </c>
      <c r="N355" s="101">
        <v>1.7960517862818604E-2</v>
      </c>
      <c r="O355" s="101">
        <v>0</v>
      </c>
      <c r="P355" s="101">
        <v>0</v>
      </c>
      <c r="Q355" s="101">
        <v>1.9956813557867686E-2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5.7015409624882529E-3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9.4865766769294969E-3</v>
      </c>
      <c r="D359" s="122">
        <v>1.1603150169998546E-2</v>
      </c>
      <c r="E359" s="122">
        <v>6.6610638348048815E-3</v>
      </c>
      <c r="F359" s="122">
        <v>1.3748802437213919E-2</v>
      </c>
      <c r="G359" s="122">
        <v>1.7225566986009033E-2</v>
      </c>
      <c r="H359" s="122">
        <v>1.8221311427492674E-2</v>
      </c>
      <c r="I359" s="122">
        <v>1.5842289299949245E-2</v>
      </c>
      <c r="J359" s="122">
        <v>2.8347946864213665E-2</v>
      </c>
      <c r="K359" s="122">
        <v>2.2639744946931328E-2</v>
      </c>
      <c r="L359" s="122">
        <v>1.7809503173148673E-2</v>
      </c>
      <c r="M359" s="122">
        <v>1.4229635752002721E-2</v>
      </c>
      <c r="N359" s="122">
        <v>8.2267051565418237E-3</v>
      </c>
      <c r="O359" s="122">
        <v>0</v>
      </c>
      <c r="P359" s="122">
        <v>0</v>
      </c>
      <c r="Q359" s="122">
        <v>6.8918233215400897E-3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0</v>
      </c>
      <c r="Y359" s="122">
        <v>2.6480418833111216E-3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4.7637055860846979E-5</v>
      </c>
      <c r="K360" s="98">
        <v>4.93890072523943E-5</v>
      </c>
      <c r="L360" s="98">
        <v>8.1864675307731936E-5</v>
      </c>
      <c r="M360" s="98">
        <v>7.2880681781839081E-5</v>
      </c>
      <c r="N360" s="98">
        <v>4.7881771446518724E-5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6.044422304693888E-3</v>
      </c>
      <c r="D361" s="98">
        <v>6.4578095921008234E-3</v>
      </c>
      <c r="E361" s="98">
        <v>4.1026950924753095E-3</v>
      </c>
      <c r="F361" s="98">
        <v>9.7879469411807415E-3</v>
      </c>
      <c r="G361" s="98">
        <v>1.1753534585380003E-2</v>
      </c>
      <c r="H361" s="98">
        <v>1.0450140487216821E-2</v>
      </c>
      <c r="I361" s="98">
        <v>5.4628851211708084E-3</v>
      </c>
      <c r="J361" s="98">
        <v>6.5924440691591292E-3</v>
      </c>
      <c r="K361" s="98">
        <v>1.1188266092227131E-2</v>
      </c>
      <c r="L361" s="98">
        <v>1.5138192021141699E-2</v>
      </c>
      <c r="M361" s="98">
        <v>8.3693076824580426E-3</v>
      </c>
      <c r="N361" s="98">
        <v>5.1725065305916413E-3</v>
      </c>
      <c r="O361" s="98">
        <v>0</v>
      </c>
      <c r="P361" s="98">
        <v>0</v>
      </c>
      <c r="Q361" s="98">
        <v>2.1154361650313515E-3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2.252172310122078E-3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3.4421543722356084E-3</v>
      </c>
      <c r="D362" s="33">
        <v>5.1453405778977227E-3</v>
      </c>
      <c r="E362" s="33">
        <v>2.5583687423295725E-3</v>
      </c>
      <c r="F362" s="33">
        <v>3.9608554960331764E-3</v>
      </c>
      <c r="G362" s="33">
        <v>5.472032400629029E-3</v>
      </c>
      <c r="H362" s="33">
        <v>7.7711709402758537E-3</v>
      </c>
      <c r="I362" s="33">
        <v>1.0379404178778437E-2</v>
      </c>
      <c r="J362" s="33">
        <v>2.1707865739193689E-2</v>
      </c>
      <c r="K362" s="33">
        <v>1.1402089847451802E-2</v>
      </c>
      <c r="L362" s="33">
        <v>2.5894464766992404E-3</v>
      </c>
      <c r="M362" s="33">
        <v>5.7874473877628412E-3</v>
      </c>
      <c r="N362" s="33">
        <v>3.0063168545036629E-3</v>
      </c>
      <c r="O362" s="33">
        <v>0</v>
      </c>
      <c r="P362" s="33">
        <v>0</v>
      </c>
      <c r="Q362" s="33">
        <v>4.7763871565087383E-3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3.958695731890434E-4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0.6268037050760763</v>
      </c>
      <c r="D364" s="119">
        <f t="shared" si="152"/>
        <v>0.63203604327172702</v>
      </c>
      <c r="E364" s="119">
        <f t="shared" si="152"/>
        <v>0.63595700033906311</v>
      </c>
      <c r="F364" s="119">
        <f t="shared" si="152"/>
        <v>0.63916052990790639</v>
      </c>
      <c r="G364" s="119">
        <f t="shared" si="152"/>
        <v>0.64463890888165687</v>
      </c>
      <c r="H364" s="119">
        <f t="shared" si="152"/>
        <v>0.6501789783598404</v>
      </c>
      <c r="I364" s="119">
        <f t="shared" si="152"/>
        <v>0.65536288459662095</v>
      </c>
      <c r="J364" s="119">
        <f t="shared" si="152"/>
        <v>0.66136084840184539</v>
      </c>
      <c r="K364" s="119">
        <f t="shared" si="152"/>
        <v>0.66284949303135343</v>
      </c>
      <c r="L364" s="119">
        <f t="shared" si="152"/>
        <v>0.66681234569643133</v>
      </c>
      <c r="M364" s="119">
        <f t="shared" si="152"/>
        <v>0.67482758847186364</v>
      </c>
      <c r="N364" s="119">
        <f t="shared" si="152"/>
        <v>0.67916587905390202</v>
      </c>
      <c r="O364" s="119" t="str">
        <f t="shared" si="152"/>
        <v/>
      </c>
      <c r="P364" s="119" t="str">
        <f t="shared" si="152"/>
        <v/>
      </c>
      <c r="Q364" s="119">
        <f t="shared" si="152"/>
        <v>0.70543743718242224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>
        <f t="shared" si="154"/>
        <v>0.78891063281656015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0.62778501987643887</v>
      </c>
      <c r="D365" s="124">
        <f t="shared" si="155"/>
        <v>0.63199720796556014</v>
      </c>
      <c r="E365" s="124">
        <f t="shared" si="155"/>
        <v>0.63643594022908034</v>
      </c>
      <c r="F365" s="124">
        <f t="shared" si="155"/>
        <v>0.64100779583303835</v>
      </c>
      <c r="G365" s="124">
        <f t="shared" si="155"/>
        <v>0.64577968537731067</v>
      </c>
      <c r="H365" s="124">
        <f t="shared" si="155"/>
        <v>0.65070160562984769</v>
      </c>
      <c r="I365" s="124">
        <f t="shared" si="155"/>
        <v>0.65577340469064038</v>
      </c>
      <c r="J365" s="124">
        <f t="shared" si="155"/>
        <v>0.66102635987065461</v>
      </c>
      <c r="K365" s="124">
        <f t="shared" si="155"/>
        <v>0.66642702479455496</v>
      </c>
      <c r="L365" s="124">
        <f t="shared" si="155"/>
        <v>0.67187866387478057</v>
      </c>
      <c r="M365" s="124">
        <f t="shared" si="155"/>
        <v>0.67739647843124395</v>
      </c>
      <c r="N365" s="124">
        <f t="shared" si="155"/>
        <v>0.68253229714747388</v>
      </c>
      <c r="O365" s="124" t="str">
        <f t="shared" si="155"/>
        <v/>
      </c>
      <c r="P365" s="124" t="str">
        <f t="shared" si="155"/>
        <v/>
      </c>
      <c r="Q365" s="124">
        <f t="shared" si="155"/>
        <v>0.69912276063259726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>
        <f t="shared" si="157"/>
        <v>0.80965444423103816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0.6256737339404197</v>
      </c>
      <c r="D366" s="111">
        <f t="shared" si="158"/>
        <v>0.6299616244093067</v>
      </c>
      <c r="E366" s="111">
        <f t="shared" si="158"/>
        <v>0.63444742568055013</v>
      </c>
      <c r="F366" s="111">
        <f t="shared" si="158"/>
        <v>0.63908198118111725</v>
      </c>
      <c r="G366" s="111">
        <f t="shared" si="158"/>
        <v>0.64389173571804448</v>
      </c>
      <c r="H366" s="111">
        <f t="shared" si="158"/>
        <v>0.64886090127195795</v>
      </c>
      <c r="I366" s="111">
        <f t="shared" si="158"/>
        <v>0.65398332398945791</v>
      </c>
      <c r="J366" s="111">
        <f t="shared" si="158"/>
        <v>0.65926284605844621</v>
      </c>
      <c r="K366" s="111">
        <f t="shared" si="158"/>
        <v>0.66468709938185433</v>
      </c>
      <c r="L366" s="111">
        <f t="shared" si="158"/>
        <v>0.67022546735721988</v>
      </c>
      <c r="M366" s="111">
        <f t="shared" si="158"/>
        <v>0.67575146104016981</v>
      </c>
      <c r="N366" s="111">
        <f t="shared" si="158"/>
        <v>0.68091337153438414</v>
      </c>
      <c r="O366" s="111" t="str">
        <f t="shared" si="158"/>
        <v/>
      </c>
      <c r="P366" s="111" t="str">
        <f t="shared" si="158"/>
        <v/>
      </c>
      <c r="Q366" s="111">
        <f t="shared" si="158"/>
        <v>0.6975983270282945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>
        <f t="shared" si="160"/>
        <v>0.80855636006212039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 t="str">
        <f t="shared" si="161"/>
        <v/>
      </c>
      <c r="P367" s="111" t="str">
        <f t="shared" si="161"/>
        <v/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>
        <f t="shared" si="164"/>
        <v>3.0611467921905731</v>
      </c>
      <c r="G368" s="124">
        <f t="shared" si="164"/>
        <v>3.1911512738465402</v>
      </c>
      <c r="H368" s="124">
        <f t="shared" si="164"/>
        <v>3.3228036884955059</v>
      </c>
      <c r="I368" s="124">
        <f t="shared" si="164"/>
        <v>3.456259769376647</v>
      </c>
      <c r="J368" s="124">
        <f t="shared" si="164"/>
        <v>3.5922175011594959</v>
      </c>
      <c r="K368" s="124">
        <f t="shared" si="164"/>
        <v>3.7312297459001487</v>
      </c>
      <c r="L368" s="124">
        <f t="shared" si="164"/>
        <v>3.8733698190574888</v>
      </c>
      <c r="M368" s="124">
        <f t="shared" si="164"/>
        <v>4.0362518657729458</v>
      </c>
      <c r="N368" s="124">
        <f t="shared" si="164"/>
        <v>4.225104717071595</v>
      </c>
      <c r="O368" s="124" t="str">
        <f t="shared" si="164"/>
        <v/>
      </c>
      <c r="P368" s="124" t="str">
        <f t="shared" si="164"/>
        <v/>
      </c>
      <c r="Q368" s="124">
        <f t="shared" si="164"/>
        <v>4.8271068684522369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>
        <f t="shared" si="167"/>
        <v>3.0611467921905731</v>
      </c>
      <c r="G369" s="111">
        <f t="shared" si="167"/>
        <v>3.1911512738465402</v>
      </c>
      <c r="H369" s="111">
        <f t="shared" si="167"/>
        <v>3.3228036884955059</v>
      </c>
      <c r="I369" s="111">
        <f t="shared" si="167"/>
        <v>3.456259769376647</v>
      </c>
      <c r="J369" s="111">
        <f t="shared" si="167"/>
        <v>3.5922175011594959</v>
      </c>
      <c r="K369" s="111">
        <f t="shared" si="167"/>
        <v>3.7312297459001487</v>
      </c>
      <c r="L369" s="111">
        <f t="shared" si="167"/>
        <v>3.8733698190574888</v>
      </c>
      <c r="M369" s="111">
        <f t="shared" si="167"/>
        <v>4.0362518657729458</v>
      </c>
      <c r="N369" s="111">
        <f t="shared" si="167"/>
        <v>4.225104717071595</v>
      </c>
      <c r="O369" s="111" t="str">
        <f t="shared" si="167"/>
        <v/>
      </c>
      <c r="P369" s="111" t="str">
        <f t="shared" si="167"/>
        <v/>
      </c>
      <c r="Q369" s="111">
        <f t="shared" si="167"/>
        <v>4.8271068684522369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0.61671850139177642</v>
      </c>
      <c r="D370" s="124">
        <f t="shared" si="170"/>
        <v>0.62526592182210983</v>
      </c>
      <c r="E370" s="124">
        <f t="shared" si="170"/>
        <v>0.63049340961360367</v>
      </c>
      <c r="F370" s="124">
        <f t="shared" si="170"/>
        <v>0.63195505953986819</v>
      </c>
      <c r="G370" s="124">
        <f t="shared" si="170"/>
        <v>0.64077527005340096</v>
      </c>
      <c r="H370" s="124">
        <f t="shared" si="170"/>
        <v>0.64605084419067327</v>
      </c>
      <c r="I370" s="124">
        <f t="shared" si="170"/>
        <v>0.64078982576402976</v>
      </c>
      <c r="J370" s="124">
        <f t="shared" si="170"/>
        <v>0.6449547209916302</v>
      </c>
      <c r="K370" s="124">
        <f t="shared" si="170"/>
        <v>0.64188838490541389</v>
      </c>
      <c r="L370" s="124">
        <f t="shared" si="170"/>
        <v>0.65264124005163304</v>
      </c>
      <c r="M370" s="124">
        <f t="shared" si="170"/>
        <v>0.6636941221595366</v>
      </c>
      <c r="N370" s="124">
        <f t="shared" si="170"/>
        <v>0.67499665444415602</v>
      </c>
      <c r="O370" s="124" t="str">
        <f t="shared" si="170"/>
        <v/>
      </c>
      <c r="P370" s="124" t="str">
        <f t="shared" si="170"/>
        <v/>
      </c>
      <c r="Q370" s="124">
        <f t="shared" si="170"/>
        <v>0.72367605472405805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>
        <f t="shared" si="172"/>
        <v>0.82878437562614726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0.60047797859372565</v>
      </c>
      <c r="D371" s="111">
        <f t="shared" si="173"/>
        <v>0.60481418929380082</v>
      </c>
      <c r="E371" s="111">
        <f t="shared" si="173"/>
        <v>0.60935054105276387</v>
      </c>
      <c r="F371" s="111">
        <f t="shared" si="173"/>
        <v>0.61403732335223515</v>
      </c>
      <c r="G371" s="111">
        <f t="shared" si="173"/>
        <v>0.61890127900574143</v>
      </c>
      <c r="H371" s="111">
        <f t="shared" si="173"/>
        <v>0.62392644207874248</v>
      </c>
      <c r="I371" s="111">
        <f t="shared" si="173"/>
        <v>0.62910658937007413</v>
      </c>
      <c r="J371" s="111">
        <f t="shared" si="173"/>
        <v>0.63444560636524761</v>
      </c>
      <c r="K371" s="111">
        <f t="shared" si="173"/>
        <v>0.63993098559112738</v>
      </c>
      <c r="L371" s="111">
        <f t="shared" si="173"/>
        <v>0.64553176542680435</v>
      </c>
      <c r="M371" s="111">
        <f t="shared" si="173"/>
        <v>0.65112003152418307</v>
      </c>
      <c r="N371" s="111">
        <f t="shared" si="173"/>
        <v>0.65634011157992489</v>
      </c>
      <c r="O371" s="111" t="str">
        <f t="shared" si="173"/>
        <v/>
      </c>
      <c r="P371" s="111" t="str">
        <f t="shared" si="173"/>
        <v/>
      </c>
      <c r="Q371" s="111">
        <f t="shared" si="173"/>
        <v>0.67321308981198114</v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>
        <f t="shared" si="175"/>
        <v>0.78485483981508575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0.57742299217192017</v>
      </c>
      <c r="D372" s="111">
        <f t="shared" si="176"/>
        <v>0.58052020817080152</v>
      </c>
      <c r="E372" s="111">
        <f t="shared" si="176"/>
        <v>0.58404795090201378</v>
      </c>
      <c r="F372" s="111">
        <f t="shared" si="176"/>
        <v>0.58763440182399862</v>
      </c>
      <c r="G372" s="111">
        <f t="shared" si="176"/>
        <v>0.59161734254328946</v>
      </c>
      <c r="H372" s="111">
        <f t="shared" si="176"/>
        <v>0.59595543289144715</v>
      </c>
      <c r="I372" s="111">
        <f t="shared" si="176"/>
        <v>0.60073190226619166</v>
      </c>
      <c r="J372" s="111">
        <f t="shared" si="176"/>
        <v>0.60628771213264754</v>
      </c>
      <c r="K372" s="111">
        <f t="shared" si="176"/>
        <v>0.61291276941970219</v>
      </c>
      <c r="L372" s="111">
        <f t="shared" si="176"/>
        <v>0.62068463611641445</v>
      </c>
      <c r="M372" s="111">
        <f t="shared" si="176"/>
        <v>0.63652807917894016</v>
      </c>
      <c r="N372" s="111">
        <f t="shared" si="176"/>
        <v>0.66264421538462892</v>
      </c>
      <c r="O372" s="111" t="str">
        <f t="shared" si="176"/>
        <v/>
      </c>
      <c r="P372" s="111" t="str">
        <f t="shared" si="176"/>
        <v/>
      </c>
      <c r="Q372" s="111">
        <f t="shared" si="176"/>
        <v>0.78880677966007806</v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>
        <f t="shared" si="178"/>
        <v>0.90993971224798442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0.64553977895112513</v>
      </c>
      <c r="D376" s="112">
        <f t="shared" si="188"/>
        <v>0.64706041829723049</v>
      </c>
      <c r="E376" s="112">
        <f t="shared" si="188"/>
        <v>0.64872514176635154</v>
      </c>
      <c r="F376" s="112">
        <f t="shared" si="188"/>
        <v>0.65040995092002141</v>
      </c>
      <c r="G376" s="112">
        <f t="shared" si="188"/>
        <v>0.65222857736417117</v>
      </c>
      <c r="H376" s="112">
        <f t="shared" si="188"/>
        <v>0.65416818324126114</v>
      </c>
      <c r="I376" s="112">
        <f t="shared" si="188"/>
        <v>0.65625826460141545</v>
      </c>
      <c r="J376" s="112">
        <f t="shared" si="188"/>
        <v>0.65861709166898275</v>
      </c>
      <c r="K376" s="112">
        <f t="shared" si="188"/>
        <v>0.66134914608391504</v>
      </c>
      <c r="L376" s="112">
        <f t="shared" si="188"/>
        <v>0.66449035054292405</v>
      </c>
      <c r="M376" s="112">
        <f t="shared" si="188"/>
        <v>0.67046215856021374</v>
      </c>
      <c r="N376" s="112">
        <f t="shared" si="188"/>
        <v>0.68030913214764588</v>
      </c>
      <c r="O376" s="112" t="str">
        <f t="shared" si="188"/>
        <v/>
      </c>
      <c r="P376" s="112" t="str">
        <f t="shared" si="188"/>
        <v/>
      </c>
      <c r="Q376" s="112">
        <f t="shared" si="188"/>
        <v>0.73358253629106263</v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>
        <f t="shared" si="190"/>
        <v>0.82986779165494351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0.63907116446046497</v>
      </c>
      <c r="D380" s="124">
        <f t="shared" si="200"/>
        <v>0.6521844447963524</v>
      </c>
      <c r="E380" s="124">
        <f t="shared" si="200"/>
        <v>0.64360436798855014</v>
      </c>
      <c r="F380" s="124">
        <f t="shared" si="200"/>
        <v>0.62971574729575253</v>
      </c>
      <c r="G380" s="124">
        <f t="shared" si="200"/>
        <v>0.63475258881617957</v>
      </c>
      <c r="H380" s="124">
        <f t="shared" si="200"/>
        <v>0.65236131726356883</v>
      </c>
      <c r="I380" s="124">
        <f t="shared" si="200"/>
        <v>0.69217005591172776</v>
      </c>
      <c r="J380" s="124">
        <f t="shared" si="200"/>
        <v>0.7139789984771765</v>
      </c>
      <c r="K380" s="124">
        <f t="shared" si="200"/>
        <v>0.66755475630099392</v>
      </c>
      <c r="L380" s="124">
        <f t="shared" si="200"/>
        <v>0.61227446236177763</v>
      </c>
      <c r="M380" s="124">
        <f t="shared" si="200"/>
        <v>0.65331989567867899</v>
      </c>
      <c r="N380" s="124">
        <f t="shared" si="200"/>
        <v>0.64765282025494741</v>
      </c>
      <c r="O380" s="124" t="str">
        <f t="shared" si="200"/>
        <v/>
      </c>
      <c r="P380" s="124" t="str">
        <f t="shared" si="200"/>
        <v/>
      </c>
      <c r="Q380" s="124">
        <f t="shared" si="200"/>
        <v>0.71948752214233225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>
        <f t="shared" si="202"/>
        <v>0.64485595150245834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>
        <f t="shared" si="203"/>
        <v>0.58118778816560779</v>
      </c>
      <c r="K381" s="111">
        <f t="shared" si="203"/>
        <v>0.58147732824441578</v>
      </c>
      <c r="L381" s="111">
        <f t="shared" si="203"/>
        <v>0.58176693774584365</v>
      </c>
      <c r="M381" s="111">
        <f t="shared" si="203"/>
        <v>0.5819868796330766</v>
      </c>
      <c r="N381" s="111">
        <f t="shared" si="203"/>
        <v>0.58210981680233198</v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0.5885532076269534</v>
      </c>
      <c r="D382" s="111">
        <f t="shared" si="206"/>
        <v>0.58894811544936454</v>
      </c>
      <c r="E382" s="111">
        <f t="shared" si="206"/>
        <v>0.5893430588445201</v>
      </c>
      <c r="F382" s="111">
        <f t="shared" si="206"/>
        <v>0.58973800709050417</v>
      </c>
      <c r="G382" s="111">
        <f t="shared" si="206"/>
        <v>0.5901329880968933</v>
      </c>
      <c r="H382" s="111">
        <f t="shared" si="206"/>
        <v>0.59052799844791082</v>
      </c>
      <c r="I382" s="111">
        <f t="shared" si="206"/>
        <v>0.59092304502047666</v>
      </c>
      <c r="J382" s="111">
        <f t="shared" si="206"/>
        <v>0.59131815598690707</v>
      </c>
      <c r="K382" s="111">
        <f t="shared" si="206"/>
        <v>0.59171335530107994</v>
      </c>
      <c r="L382" s="111">
        <f t="shared" si="206"/>
        <v>0.59210864937163976</v>
      </c>
      <c r="M382" s="111">
        <f t="shared" si="206"/>
        <v>0.59240885265731358</v>
      </c>
      <c r="N382" s="111">
        <f t="shared" si="206"/>
        <v>0.59257665217293198</v>
      </c>
      <c r="O382" s="111" t="str">
        <f t="shared" si="206"/>
        <v/>
      </c>
      <c r="P382" s="111" t="str">
        <f t="shared" si="206"/>
        <v/>
      </c>
      <c r="Q382" s="111">
        <f t="shared" si="206"/>
        <v>0.59409580020610819</v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>
        <f t="shared" si="208"/>
        <v>0.61503394591102856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0.75249001577798369</v>
      </c>
      <c r="D383" s="45">
        <f t="shared" si="209"/>
        <v>0.75376124544770495</v>
      </c>
      <c r="E383" s="45">
        <f t="shared" si="209"/>
        <v>0.7550924138904278</v>
      </c>
      <c r="F383" s="45">
        <f t="shared" si="209"/>
        <v>0.75643175580219646</v>
      </c>
      <c r="G383" s="45">
        <f t="shared" si="209"/>
        <v>0.75782629779835831</v>
      </c>
      <c r="H383" s="45">
        <f t="shared" si="209"/>
        <v>0.7592702844198771</v>
      </c>
      <c r="I383" s="45">
        <f t="shared" si="209"/>
        <v>0.76077530302614882</v>
      </c>
      <c r="J383" s="45">
        <f t="shared" si="209"/>
        <v>0.76238882293864785</v>
      </c>
      <c r="K383" s="45">
        <f t="shared" si="209"/>
        <v>0.76415120556654414</v>
      </c>
      <c r="L383" s="45">
        <f t="shared" si="209"/>
        <v>0.76607324924152431</v>
      </c>
      <c r="M383" s="45">
        <f t="shared" si="209"/>
        <v>0.76882134696802751</v>
      </c>
      <c r="N383" s="45">
        <f t="shared" si="209"/>
        <v>0.7725852145007337</v>
      </c>
      <c r="O383" s="45" t="str">
        <f t="shared" si="209"/>
        <v/>
      </c>
      <c r="P383" s="45" t="str">
        <f t="shared" si="209"/>
        <v/>
      </c>
      <c r="Q383" s="45">
        <f t="shared" si="209"/>
        <v>0.79367968863573424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>
        <f t="shared" si="211"/>
        <v>0.89051166160525419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1.6846308292513152</v>
      </c>
      <c r="D385" s="117">
        <f t="shared" si="212"/>
        <v>1.2447710174408846</v>
      </c>
      <c r="E385" s="117">
        <f t="shared" si="212"/>
        <v>0.67073742808925796</v>
      </c>
      <c r="F385" s="117">
        <f t="shared" si="212"/>
        <v>1.3811725011864131</v>
      </c>
      <c r="G385" s="117">
        <f t="shared" si="212"/>
        <v>1.9411885604984502</v>
      </c>
      <c r="H385" s="117">
        <f t="shared" si="212"/>
        <v>1.6813873657966281</v>
      </c>
      <c r="I385" s="117">
        <f t="shared" si="212"/>
        <v>1.6983347714983792</v>
      </c>
      <c r="J385" s="117">
        <f t="shared" si="212"/>
        <v>2.467891426549329</v>
      </c>
      <c r="K385" s="117">
        <f t="shared" si="212"/>
        <v>2.3861184507866122</v>
      </c>
      <c r="L385" s="117">
        <f t="shared" si="212"/>
        <v>2.3928995238903568</v>
      </c>
      <c r="M385" s="117">
        <f t="shared" si="212"/>
        <v>1.7232791882581295</v>
      </c>
      <c r="N385" s="117">
        <f t="shared" si="212"/>
        <v>0.61508099545501249</v>
      </c>
      <c r="O385" s="117">
        <f t="shared" si="212"/>
        <v>0</v>
      </c>
      <c r="P385" s="117">
        <f t="shared" si="212"/>
        <v>0</v>
      </c>
      <c r="Q385" s="117">
        <f t="shared" si="212"/>
        <v>0.5268902271720739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6.4495318534260701E-2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1.5227581863184418</v>
      </c>
      <c r="D386" s="122">
        <f t="shared" si="215"/>
        <v>1.1169283911651162</v>
      </c>
      <c r="E386" s="122">
        <f t="shared" si="215"/>
        <v>0.60362277032854972</v>
      </c>
      <c r="F386" s="122">
        <f t="shared" si="215"/>
        <v>1.235170969979307</v>
      </c>
      <c r="G386" s="122">
        <f t="shared" si="215"/>
        <v>1.8036718842055268</v>
      </c>
      <c r="H386" s="122">
        <f t="shared" si="215"/>
        <v>1.5674050014574767</v>
      </c>
      <c r="I386" s="122">
        <f t="shared" si="215"/>
        <v>1.5144159185854944</v>
      </c>
      <c r="J386" s="122">
        <f t="shared" si="215"/>
        <v>2.1674026021423023</v>
      </c>
      <c r="K386" s="122">
        <f t="shared" si="215"/>
        <v>1.9853565618162661</v>
      </c>
      <c r="L386" s="122">
        <f t="shared" si="215"/>
        <v>2.0965150272240232</v>
      </c>
      <c r="M386" s="122">
        <f t="shared" si="215"/>
        <v>1.6003374133665136</v>
      </c>
      <c r="N386" s="122">
        <f t="shared" si="215"/>
        <v>0.56203008345339689</v>
      </c>
      <c r="O386" s="122">
        <f t="shared" si="215"/>
        <v>0</v>
      </c>
      <c r="P386" s="122">
        <f t="shared" si="215"/>
        <v>0</v>
      </c>
      <c r="Q386" s="122">
        <f t="shared" si="215"/>
        <v>0.49456749296938202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4.8925372713520147E-2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1.5227581863184418</v>
      </c>
      <c r="D387" s="98">
        <v>1.1169283911651162</v>
      </c>
      <c r="E387" s="98">
        <v>0.60362277032854972</v>
      </c>
      <c r="F387" s="98">
        <v>1.235170969979307</v>
      </c>
      <c r="G387" s="98">
        <v>1.8036718842055268</v>
      </c>
      <c r="H387" s="98">
        <v>1.5674050014574767</v>
      </c>
      <c r="I387" s="98">
        <v>1.5144159185854944</v>
      </c>
      <c r="J387" s="98">
        <v>2.1674026021423023</v>
      </c>
      <c r="K387" s="98">
        <v>1.9853565618162661</v>
      </c>
      <c r="L387" s="98">
        <v>2.0965150272240232</v>
      </c>
      <c r="M387" s="98">
        <v>1.6003374133665136</v>
      </c>
      <c r="N387" s="98">
        <v>0.56203008345339689</v>
      </c>
      <c r="O387" s="98">
        <v>0</v>
      </c>
      <c r="P387" s="98">
        <v>0</v>
      </c>
      <c r="Q387" s="98">
        <v>0.49456749296938202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4.8925372713520147E-2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0.13474071572101642</v>
      </c>
      <c r="D391" s="122">
        <v>9.8874542083302763E-2</v>
      </c>
      <c r="E391" s="122">
        <v>4.8723348652284018E-2</v>
      </c>
      <c r="F391" s="122">
        <v>0.10215410929270617</v>
      </c>
      <c r="G391" s="122">
        <v>8.4899180839835331E-2</v>
      </c>
      <c r="H391" s="122">
        <v>6.7231116165249266E-2</v>
      </c>
      <c r="I391" s="122">
        <v>0.15949564449853773</v>
      </c>
      <c r="J391" s="122">
        <v>0.27071226319885311</v>
      </c>
      <c r="K391" s="122">
        <v>0.3504739439322993</v>
      </c>
      <c r="L391" s="122">
        <v>0.22828497166623471</v>
      </c>
      <c r="M391" s="122">
        <v>8.5123022256338846E-2</v>
      </c>
      <c r="N391" s="122">
        <v>2.9666232674461248E-2</v>
      </c>
      <c r="O391" s="122">
        <v>0</v>
      </c>
      <c r="P391" s="122">
        <v>0</v>
      </c>
      <c r="Q391" s="122">
        <v>2.2915650308610466E-2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5.8957671802972022E-3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0.13065431053344073</v>
      </c>
      <c r="D392" s="98">
        <v>9.6828262782206048E-2</v>
      </c>
      <c r="E392" s="98">
        <v>4.7103525455303726E-2</v>
      </c>
      <c r="F392" s="98">
        <v>9.8936178601282523E-2</v>
      </c>
      <c r="G392" s="98">
        <v>7.9691122641001325E-2</v>
      </c>
      <c r="H392" s="98">
        <v>6.1716469592773555E-2</v>
      </c>
      <c r="I392" s="98">
        <v>0.15834377959061391</v>
      </c>
      <c r="J392" s="98">
        <v>0.27008316848134523</v>
      </c>
      <c r="K392" s="98">
        <v>0.34986292197035901</v>
      </c>
      <c r="L392" s="98">
        <v>0.22295631648318198</v>
      </c>
      <c r="M392" s="98">
        <v>8.4531945201477582E-2</v>
      </c>
      <c r="N392" s="98">
        <v>2.6759731446465453E-2</v>
      </c>
      <c r="O392" s="98">
        <v>0</v>
      </c>
      <c r="P392" s="98">
        <v>0</v>
      </c>
      <c r="Q392" s="98">
        <v>2.2474340232573251E-2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4.5348271671977842E-3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4.086405187575682E-3</v>
      </c>
      <c r="D393" s="98">
        <v>2.0462793010967207E-3</v>
      </c>
      <c r="E393" s="98">
        <v>1.6198231969802917E-3</v>
      </c>
      <c r="F393" s="98">
        <v>3.2179306914236513E-3</v>
      </c>
      <c r="G393" s="98">
        <v>5.2080581988340055E-3</v>
      </c>
      <c r="H393" s="98">
        <v>5.5146465724757055E-3</v>
      </c>
      <c r="I393" s="98">
        <v>1.1518649079238245E-3</v>
      </c>
      <c r="J393" s="98">
        <v>6.2909471750787513E-4</v>
      </c>
      <c r="K393" s="98">
        <v>6.1102196194026735E-4</v>
      </c>
      <c r="L393" s="98">
        <v>5.3286551830527325E-3</v>
      </c>
      <c r="M393" s="98">
        <v>5.9107705486126751E-4</v>
      </c>
      <c r="N393" s="98">
        <v>2.9065012279957934E-3</v>
      </c>
      <c r="O393" s="98">
        <v>0</v>
      </c>
      <c r="P393" s="98">
        <v>0</v>
      </c>
      <c r="Q393" s="98">
        <v>4.4131007603721633E-4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1.3609400130994182E-3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2.7131927211857049E-2</v>
      </c>
      <c r="D401" s="122">
        <v>2.8968084192465493E-2</v>
      </c>
      <c r="E401" s="122">
        <v>1.8391309108424233E-2</v>
      </c>
      <c r="F401" s="122">
        <v>4.3847421914399942E-2</v>
      </c>
      <c r="G401" s="122">
        <v>5.261749545308804E-2</v>
      </c>
      <c r="H401" s="122">
        <v>4.6751248173902006E-2</v>
      </c>
      <c r="I401" s="122">
        <v>2.4423208414346944E-2</v>
      </c>
      <c r="J401" s="122">
        <v>2.9776561208173933E-2</v>
      </c>
      <c r="K401" s="122">
        <v>5.0287945038047004E-2</v>
      </c>
      <c r="L401" s="122">
        <v>6.8099525000098887E-2</v>
      </c>
      <c r="M401" s="122">
        <v>3.7818752635277064E-2</v>
      </c>
      <c r="N401" s="122">
        <v>2.3384679327154361E-2</v>
      </c>
      <c r="O401" s="122">
        <v>0</v>
      </c>
      <c r="P401" s="122">
        <v>0</v>
      </c>
      <c r="Q401" s="122">
        <v>9.4070838940814461E-3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9.6741786404433497E-3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3.2306766902016816E-4</v>
      </c>
      <c r="K402" s="98">
        <v>3.3478236750853667E-4</v>
      </c>
      <c r="L402" s="98">
        <v>5.5592889170061127E-4</v>
      </c>
      <c r="M402" s="98">
        <v>4.9549272225926416E-4</v>
      </c>
      <c r="N402" s="98">
        <v>3.2421294551320082E-4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2.7131927211857049E-2</v>
      </c>
      <c r="D403" s="98">
        <v>2.8968084192465493E-2</v>
      </c>
      <c r="E403" s="98">
        <v>1.8391309108424233E-2</v>
      </c>
      <c r="F403" s="98">
        <v>4.3847421914399942E-2</v>
      </c>
      <c r="G403" s="98">
        <v>5.261749545308804E-2</v>
      </c>
      <c r="H403" s="98">
        <v>4.6751248173902006E-2</v>
      </c>
      <c r="I403" s="98">
        <v>2.4423208414346944E-2</v>
      </c>
      <c r="J403" s="98">
        <v>2.9453493539153764E-2</v>
      </c>
      <c r="K403" s="98">
        <v>4.9953162670538467E-2</v>
      </c>
      <c r="L403" s="98">
        <v>6.7543596108398274E-2</v>
      </c>
      <c r="M403" s="98">
        <v>3.7323259913017798E-2</v>
      </c>
      <c r="N403" s="98">
        <v>2.3060466381641161E-2</v>
      </c>
      <c r="O403" s="98">
        <v>0</v>
      </c>
      <c r="P403" s="98">
        <v>0</v>
      </c>
      <c r="Q403" s="98">
        <v>9.4070838940814461E-3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9.6741786404433497E-3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22165.055149065134</v>
      </c>
      <c r="D406" s="117">
        <f t="shared" si="219"/>
        <v>15352.291450729026</v>
      </c>
      <c r="E406" s="117">
        <f t="shared" si="219"/>
        <v>15112.388721719644</v>
      </c>
      <c r="F406" s="117">
        <f t="shared" si="219"/>
        <v>15343.21833565618</v>
      </c>
      <c r="G406" s="117">
        <f t="shared" si="219"/>
        <v>17976.494556019257</v>
      </c>
      <c r="H406" s="117">
        <f t="shared" si="219"/>
        <v>16185.33005233682</v>
      </c>
      <c r="I406" s="117">
        <f t="shared" si="219"/>
        <v>16127.979045757851</v>
      </c>
      <c r="J406" s="117">
        <f t="shared" si="219"/>
        <v>16264.458784078915</v>
      </c>
      <c r="K406" s="117">
        <f t="shared" si="219"/>
        <v>15901.951290261584</v>
      </c>
      <c r="L406" s="117">
        <f t="shared" si="219"/>
        <v>20531.926240984078</v>
      </c>
      <c r="M406" s="117">
        <f t="shared" si="219"/>
        <v>18889.6165144406</v>
      </c>
      <c r="N406" s="117">
        <f t="shared" si="219"/>
        <v>12721.366528140174</v>
      </c>
      <c r="O406" s="117">
        <f t="shared" si="219"/>
        <v>0</v>
      </c>
      <c r="P406" s="117">
        <f t="shared" si="219"/>
        <v>0</v>
      </c>
      <c r="Q406" s="117">
        <f t="shared" si="219"/>
        <v>12572.919566279606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5437.2147591770863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18787.82491161763</v>
      </c>
      <c r="D407" s="122">
        <f t="shared" si="222"/>
        <v>12420.997656033222</v>
      </c>
      <c r="E407" s="122">
        <f t="shared" si="222"/>
        <v>12100.057941666082</v>
      </c>
      <c r="F407" s="122">
        <f t="shared" si="222"/>
        <v>12378.657901951485</v>
      </c>
      <c r="G407" s="122">
        <f t="shared" si="222"/>
        <v>14862.034724562725</v>
      </c>
      <c r="H407" s="122">
        <f t="shared" si="222"/>
        <v>12914.451840795144</v>
      </c>
      <c r="I407" s="122">
        <f t="shared" si="222"/>
        <v>12944.430513061609</v>
      </c>
      <c r="J407" s="122">
        <f t="shared" si="222"/>
        <v>12580.181403375671</v>
      </c>
      <c r="K407" s="122">
        <f t="shared" si="222"/>
        <v>12609.436759563319</v>
      </c>
      <c r="L407" s="122">
        <f t="shared" si="222"/>
        <v>16585.058079450751</v>
      </c>
      <c r="M407" s="122">
        <f t="shared" si="222"/>
        <v>15655.076960618584</v>
      </c>
      <c r="N407" s="122">
        <f t="shared" si="222"/>
        <v>9579.3053850936103</v>
      </c>
      <c r="O407" s="122">
        <f t="shared" si="222"/>
        <v>0</v>
      </c>
      <c r="P407" s="122">
        <f t="shared" si="222"/>
        <v>0</v>
      </c>
      <c r="Q407" s="122">
        <f t="shared" si="222"/>
        <v>9341.1076410502537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2669.4750184159557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18681.857272953523</v>
      </c>
      <c r="D408" s="98">
        <v>12352.669665617299</v>
      </c>
      <c r="E408" s="98">
        <v>12034.236653716311</v>
      </c>
      <c r="F408" s="98">
        <v>12312.606888935534</v>
      </c>
      <c r="G408" s="98">
        <v>14783.241907297399</v>
      </c>
      <c r="H408" s="98">
        <v>12846.753063104992</v>
      </c>
      <c r="I408" s="98">
        <v>12877.46386996108</v>
      </c>
      <c r="J408" s="98">
        <v>12515.07161593891</v>
      </c>
      <c r="K408" s="98">
        <v>12544.006889679518</v>
      </c>
      <c r="L408" s="98">
        <v>16501.915333281846</v>
      </c>
      <c r="M408" s="98">
        <v>15575.653707266585</v>
      </c>
      <c r="N408" s="98">
        <v>9530.7035902828702</v>
      </c>
      <c r="O408" s="98">
        <v>0</v>
      </c>
      <c r="P408" s="98">
        <v>0</v>
      </c>
      <c r="Q408" s="98">
        <v>9294.0182904871763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0</v>
      </c>
      <c r="Y408" s="98">
        <v>2654.163419357375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105.9676386641088</v>
      </c>
      <c r="D409" s="98">
        <v>68.327990415922713</v>
      </c>
      <c r="E409" s="98">
        <v>65.821287949772028</v>
      </c>
      <c r="F409" s="98">
        <v>66.051013015951384</v>
      </c>
      <c r="G409" s="98">
        <v>78.792817265327301</v>
      </c>
      <c r="H409" s="98">
        <v>67.698777690151104</v>
      </c>
      <c r="I409" s="98">
        <v>66.966643100528074</v>
      </c>
      <c r="J409" s="98">
        <v>65.109787436760669</v>
      </c>
      <c r="K409" s="98">
        <v>65.429869883801089</v>
      </c>
      <c r="L409" s="98">
        <v>83.142746168906186</v>
      </c>
      <c r="M409" s="98">
        <v>79.423253351998426</v>
      </c>
      <c r="N409" s="98">
        <v>48.60179481073942</v>
      </c>
      <c r="O409" s="98">
        <v>0</v>
      </c>
      <c r="P409" s="98">
        <v>0</v>
      </c>
      <c r="Q409" s="98">
        <v>47.089350563077865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15.311599058580573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0.17098691701925053</v>
      </c>
      <c r="G410" s="122">
        <f t="shared" si="225"/>
        <v>0.14073021474552444</v>
      </c>
      <c r="H410" s="122">
        <f t="shared" si="225"/>
        <v>0.39563146792406673</v>
      </c>
      <c r="I410" s="122">
        <f t="shared" si="225"/>
        <v>0.59173391675107601</v>
      </c>
      <c r="J410" s="122">
        <f t="shared" si="225"/>
        <v>0.77346968577731523</v>
      </c>
      <c r="K410" s="122">
        <f t="shared" si="225"/>
        <v>0.72068932916677997</v>
      </c>
      <c r="L410" s="122">
        <f t="shared" si="225"/>
        <v>2.6138470937866773</v>
      </c>
      <c r="M410" s="122">
        <f t="shared" si="225"/>
        <v>1.333413092043175</v>
      </c>
      <c r="N410" s="122">
        <f t="shared" si="225"/>
        <v>1.1456754236386395</v>
      </c>
      <c r="O410" s="122">
        <f t="shared" si="225"/>
        <v>0</v>
      </c>
      <c r="P410" s="122">
        <f t="shared" si="225"/>
        <v>0</v>
      </c>
      <c r="Q410" s="122">
        <f t="shared" si="225"/>
        <v>0.75352051612711624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0.17098691701925053</v>
      </c>
      <c r="G411" s="98">
        <f>RES_hhdet_in_fech!G8</f>
        <v>0.14073021474552444</v>
      </c>
      <c r="H411" s="98">
        <f>RES_hhdet_in_fech!H8</f>
        <v>0.39563146792406673</v>
      </c>
      <c r="I411" s="98">
        <f>RES_hhdet_in_fech!I8</f>
        <v>0.59173391675107601</v>
      </c>
      <c r="J411" s="98">
        <f>RES_hhdet_in_fech!J8</f>
        <v>0.77346968577731523</v>
      </c>
      <c r="K411" s="98">
        <f>RES_hhdet_in_fech!K8</f>
        <v>0.72068932916677997</v>
      </c>
      <c r="L411" s="98">
        <f>RES_hhdet_in_fech!L8</f>
        <v>2.6138470937866773</v>
      </c>
      <c r="M411" s="98">
        <f>RES_hhdet_in_fech!M8</f>
        <v>1.333413092043175</v>
      </c>
      <c r="N411" s="98">
        <f>RES_hhdet_in_fech!N8</f>
        <v>1.1456754236386395</v>
      </c>
      <c r="O411" s="98">
        <f>RES_hhdet_in_fech!O8</f>
        <v>0</v>
      </c>
      <c r="P411" s="98">
        <f>RES_hhdet_in_fech!P8</f>
        <v>0</v>
      </c>
      <c r="Q411" s="98">
        <f>RES_hhdet_in_fech!Q8</f>
        <v>0.75352051612711624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2678.2851438345006</v>
      </c>
      <c r="D412" s="122">
        <v>2176.1413570632099</v>
      </c>
      <c r="E412" s="122">
        <v>2199.046061485009</v>
      </c>
      <c r="F412" s="122">
        <v>2106.5454404037509</v>
      </c>
      <c r="G412" s="122">
        <v>2237.6286850903498</v>
      </c>
      <c r="H412" s="122">
        <v>2368.145833491159</v>
      </c>
      <c r="I412" s="122">
        <v>2415.8508114841247</v>
      </c>
      <c r="J412" s="122">
        <v>2779.8648672230665</v>
      </c>
      <c r="K412" s="122">
        <v>2447.2008572791565</v>
      </c>
      <c r="L412" s="122">
        <v>3039.7434845100129</v>
      </c>
      <c r="M412" s="122">
        <v>2394.4404241580201</v>
      </c>
      <c r="N412" s="122">
        <v>2291.9028629060158</v>
      </c>
      <c r="O412" s="122">
        <v>0</v>
      </c>
      <c r="P412" s="122">
        <v>0</v>
      </c>
      <c r="Q412" s="122">
        <v>2502.9447884118172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0</v>
      </c>
      <c r="Y412" s="122">
        <v>1866.6542792056619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3327.0769170725926</v>
      </c>
      <c r="D413" s="98">
        <v>2222.8710464234628</v>
      </c>
      <c r="E413" s="98">
        <v>2074.4036082720127</v>
      </c>
      <c r="F413" s="98">
        <v>2178.5372102762212</v>
      </c>
      <c r="G413" s="98">
        <v>2612.6551157833201</v>
      </c>
      <c r="H413" s="98">
        <v>2334.6464449134514</v>
      </c>
      <c r="I413" s="98">
        <v>2446.1455160099122</v>
      </c>
      <c r="J413" s="98">
        <v>2498.1671065496244</v>
      </c>
      <c r="K413" s="98">
        <v>2411.9527667891425</v>
      </c>
      <c r="L413" s="98">
        <v>3383.187190750361</v>
      </c>
      <c r="M413" s="98">
        <v>2700.6897922315334</v>
      </c>
      <c r="N413" s="98">
        <v>2193.2790925643449</v>
      </c>
      <c r="O413" s="98">
        <v>0</v>
      </c>
      <c r="P413" s="98">
        <v>0</v>
      </c>
      <c r="Q413" s="98">
        <v>2485.3238606767973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1862.6535557396239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2248.6381777027655</v>
      </c>
      <c r="D414" s="98">
        <v>2252.0242352270652</v>
      </c>
      <c r="E414" s="98">
        <v>2376.9196410463869</v>
      </c>
      <c r="F414" s="98">
        <v>2360.9868898747218</v>
      </c>
      <c r="G414" s="98">
        <v>2547.4253090499133</v>
      </c>
      <c r="H414" s="98">
        <v>2697.3873395529854</v>
      </c>
      <c r="I414" s="98">
        <v>2535.3603361591486</v>
      </c>
      <c r="J414" s="98">
        <v>2769.3903746604819</v>
      </c>
      <c r="K414" s="98">
        <v>2689.8307886083257</v>
      </c>
      <c r="L414" s="98">
        <v>2132.5198030434021</v>
      </c>
      <c r="M414" s="98">
        <v>2602.0296480950319</v>
      </c>
      <c r="N414" s="98">
        <v>2558.990339844861</v>
      </c>
      <c r="O414" s="98">
        <v>0</v>
      </c>
      <c r="P414" s="98">
        <v>0</v>
      </c>
      <c r="Q414" s="98">
        <v>1942.7279276158488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1997.0358823434553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2063.543099782175</v>
      </c>
      <c r="D418" s="101">
        <v>2129.2438896124222</v>
      </c>
      <c r="E418" s="101">
        <v>2299.269441313043</v>
      </c>
      <c r="F418" s="101">
        <v>2034.9201464310779</v>
      </c>
      <c r="G418" s="101">
        <v>2097.6265840252022</v>
      </c>
      <c r="H418" s="101">
        <v>2366.8629717860481</v>
      </c>
      <c r="I418" s="101">
        <v>2376.7254373687001</v>
      </c>
      <c r="J418" s="101">
        <v>3250.3992135444837</v>
      </c>
      <c r="K418" s="101">
        <v>2837.8206677632861</v>
      </c>
      <c r="L418" s="101">
        <v>2704.5445583887404</v>
      </c>
      <c r="M418" s="101">
        <v>2258.6388400111296</v>
      </c>
      <c r="N418" s="101">
        <v>2308.5571361962861</v>
      </c>
      <c r="O418" s="101">
        <v>0</v>
      </c>
      <c r="P418" s="101">
        <v>0</v>
      </c>
      <c r="Q418" s="101">
        <v>2511.027018426948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1858.2091688533103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698.94509361300288</v>
      </c>
      <c r="D422" s="122">
        <v>755.15243763259468</v>
      </c>
      <c r="E422" s="122">
        <v>813.28471856855276</v>
      </c>
      <c r="F422" s="122">
        <v>857.84400638392572</v>
      </c>
      <c r="G422" s="122">
        <v>876.69041615143681</v>
      </c>
      <c r="H422" s="122">
        <v>902.33674658259361</v>
      </c>
      <c r="I422" s="122">
        <v>767.10598729536582</v>
      </c>
      <c r="J422" s="122">
        <v>903.63904379440044</v>
      </c>
      <c r="K422" s="122">
        <v>844.59298408994175</v>
      </c>
      <c r="L422" s="122">
        <v>904.51082992952558</v>
      </c>
      <c r="M422" s="122">
        <v>838.7657165719537</v>
      </c>
      <c r="N422" s="122">
        <v>849.01260471690853</v>
      </c>
      <c r="O422" s="122">
        <v>0</v>
      </c>
      <c r="P422" s="122">
        <v>0</v>
      </c>
      <c r="Q422" s="122">
        <v>728.11361630140743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0</v>
      </c>
      <c r="Y422" s="122">
        <v>901.08546155546901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953.25292606420737</v>
      </c>
      <c r="K423" s="98">
        <v>987.81865851854366</v>
      </c>
      <c r="L423" s="98">
        <v>1636.5422509535254</v>
      </c>
      <c r="M423" s="98">
        <v>1456.3942225934263</v>
      </c>
      <c r="N423" s="98">
        <v>956.63221242686643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760.76255945350795</v>
      </c>
      <c r="D424" s="98">
        <v>822.7278823641567</v>
      </c>
      <c r="E424" s="98">
        <v>861.29699136161548</v>
      </c>
      <c r="F424" s="98">
        <v>928.0019063655559</v>
      </c>
      <c r="G424" s="98">
        <v>969.17100167702984</v>
      </c>
      <c r="H424" s="98">
        <v>1008.8606496134278</v>
      </c>
      <c r="I424" s="98">
        <v>926.85728175594511</v>
      </c>
      <c r="J424" s="98">
        <v>960.44209462913273</v>
      </c>
      <c r="K424" s="98">
        <v>893.91458387087323</v>
      </c>
      <c r="L424" s="98">
        <v>898.30605187711569</v>
      </c>
      <c r="M424" s="98">
        <v>933.54453591525885</v>
      </c>
      <c r="N424" s="98">
        <v>939.96670570103788</v>
      </c>
      <c r="O424" s="98">
        <v>0</v>
      </c>
      <c r="P424" s="98">
        <v>0</v>
      </c>
      <c r="Q424" s="98">
        <v>796.37902580368996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967.89794142328071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591.10795875789961</v>
      </c>
      <c r="D425" s="33">
        <v>667.13400121753466</v>
      </c>
      <c r="E425" s="33">
        <v>729.70779926211037</v>
      </c>
      <c r="F425" s="33">
        <v>692.01624279098121</v>
      </c>
      <c r="G425" s="33">
        <v>694.02215217939806</v>
      </c>
      <c r="H425" s="33">
        <v>763.03625800381053</v>
      </c>
      <c r="I425" s="33">
        <v>686.88455804243426</v>
      </c>
      <c r="J425" s="33">
        <v>883.05764180784388</v>
      </c>
      <c r="K425" s="33">
        <v>788.79144217840621</v>
      </c>
      <c r="L425" s="33">
        <v>935.98107074675522</v>
      </c>
      <c r="M425" s="33">
        <v>700.37611088840845</v>
      </c>
      <c r="N425" s="33">
        <v>696.23318142466314</v>
      </c>
      <c r="O425" s="33">
        <v>0</v>
      </c>
      <c r="P425" s="33">
        <v>0</v>
      </c>
      <c r="Q425" s="33">
        <v>692.96706883488559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0</v>
      </c>
      <c r="Y425" s="33">
        <v>574.44667109061265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13893.13869064959</v>
      </c>
      <c r="D427" s="117">
        <f t="shared" si="226"/>
        <v>9703.2015436731344</v>
      </c>
      <c r="E427" s="117">
        <f t="shared" si="226"/>
        <v>9610.8293994227133</v>
      </c>
      <c r="F427" s="117">
        <f t="shared" si="226"/>
        <v>9806.779561910711</v>
      </c>
      <c r="G427" s="117">
        <f t="shared" si="226"/>
        <v>11588.3478361093</v>
      </c>
      <c r="H427" s="117">
        <f t="shared" si="226"/>
        <v>10523.36135784518</v>
      </c>
      <c r="I427" s="117">
        <f t="shared" si="226"/>
        <v>10569.678870141724</v>
      </c>
      <c r="J427" s="117">
        <f t="shared" si="226"/>
        <v>10756.676260235276</v>
      </c>
      <c r="K427" s="117">
        <f t="shared" si="226"/>
        <v>10540.600350959168</v>
      </c>
      <c r="L427" s="117">
        <f t="shared" si="226"/>
        <v>13690.9418984167</v>
      </c>
      <c r="M427" s="117">
        <f t="shared" si="226"/>
        <v>12747.234359598242</v>
      </c>
      <c r="N427" s="117">
        <f t="shared" si="226"/>
        <v>8639.9180808512046</v>
      </c>
      <c r="O427" s="117">
        <f t="shared" si="226"/>
        <v>0</v>
      </c>
      <c r="P427" s="117">
        <f t="shared" si="226"/>
        <v>0</v>
      </c>
      <c r="Q427" s="117">
        <f t="shared" si="226"/>
        <v>8869.4081567370176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4289.4765364219365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11794.715035574927</v>
      </c>
      <c r="D428" s="122">
        <f t="shared" si="229"/>
        <v>7850.0358387597644</v>
      </c>
      <c r="E428" s="122">
        <f t="shared" si="229"/>
        <v>7700.911752930605</v>
      </c>
      <c r="F428" s="122">
        <f t="shared" si="229"/>
        <v>7934.8162171011436</v>
      </c>
      <c r="G428" s="122">
        <f t="shared" si="229"/>
        <v>9597.600108494782</v>
      </c>
      <c r="H428" s="122">
        <f t="shared" si="229"/>
        <v>8403.4545486347433</v>
      </c>
      <c r="I428" s="122">
        <f t="shared" si="229"/>
        <v>8488.613269331825</v>
      </c>
      <c r="J428" s="122">
        <f t="shared" si="229"/>
        <v>8315.8315195859232</v>
      </c>
      <c r="K428" s="122">
        <f t="shared" si="229"/>
        <v>8403.2694240108758</v>
      </c>
      <c r="L428" s="122">
        <f t="shared" si="229"/>
        <v>11143.146662707004</v>
      </c>
      <c r="M428" s="122">
        <f t="shared" si="229"/>
        <v>10604.69400269313</v>
      </c>
      <c r="N428" s="122">
        <f t="shared" si="229"/>
        <v>6538.1853095651077</v>
      </c>
      <c r="O428" s="122">
        <f t="shared" si="229"/>
        <v>0</v>
      </c>
      <c r="P428" s="122">
        <f t="shared" si="229"/>
        <v>0</v>
      </c>
      <c r="Q428" s="122">
        <f t="shared" si="229"/>
        <v>6530.5809613773008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2161.3523124242115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11688.747396910818</v>
      </c>
      <c r="D429" s="98">
        <v>7781.7078483438418</v>
      </c>
      <c r="E429" s="98">
        <v>7635.0904649808326</v>
      </c>
      <c r="F429" s="98">
        <v>7868.7652040851926</v>
      </c>
      <c r="G429" s="98">
        <v>9518.8072912294556</v>
      </c>
      <c r="H429" s="98">
        <v>8335.7557709445919</v>
      </c>
      <c r="I429" s="98">
        <v>8421.646626231297</v>
      </c>
      <c r="J429" s="98">
        <v>8250.7217321491626</v>
      </c>
      <c r="K429" s="98">
        <v>8337.8395541270747</v>
      </c>
      <c r="L429" s="98">
        <v>11060.003916538099</v>
      </c>
      <c r="M429" s="98">
        <v>10525.270749341131</v>
      </c>
      <c r="N429" s="98">
        <v>6489.5835147543685</v>
      </c>
      <c r="O429" s="98">
        <v>0</v>
      </c>
      <c r="P429" s="98">
        <v>0</v>
      </c>
      <c r="Q429" s="98">
        <v>6483.4916108142233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0</v>
      </c>
      <c r="Y429" s="98">
        <v>2146.0407133656308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105.9676386641088</v>
      </c>
      <c r="D430" s="98">
        <v>68.327990415922713</v>
      </c>
      <c r="E430" s="98">
        <v>65.821287949772028</v>
      </c>
      <c r="F430" s="98">
        <v>66.051013015951384</v>
      </c>
      <c r="G430" s="98">
        <v>78.792817265327301</v>
      </c>
      <c r="H430" s="98">
        <v>67.698777690151104</v>
      </c>
      <c r="I430" s="98">
        <v>66.966643100528074</v>
      </c>
      <c r="J430" s="98">
        <v>65.109787436760669</v>
      </c>
      <c r="K430" s="98">
        <v>65.429869883801089</v>
      </c>
      <c r="L430" s="98">
        <v>83.142746168906186</v>
      </c>
      <c r="M430" s="98">
        <v>79.423253351998426</v>
      </c>
      <c r="N430" s="98">
        <v>48.60179481073942</v>
      </c>
      <c r="O430" s="98">
        <v>0</v>
      </c>
      <c r="P430" s="98">
        <v>0</v>
      </c>
      <c r="Q430" s="98">
        <v>47.089350563077865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0</v>
      </c>
      <c r="Y430" s="98">
        <v>15.311599058580573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0.52341605254003443</v>
      </c>
      <c r="G431" s="122">
        <f t="shared" si="232"/>
        <v>0.44909140405387743</v>
      </c>
      <c r="H431" s="122">
        <f t="shared" si="232"/>
        <v>1.3146057009029801</v>
      </c>
      <c r="I431" s="122">
        <f t="shared" si="232"/>
        <v>2.0451861306424139</v>
      </c>
      <c r="J431" s="122">
        <f t="shared" si="232"/>
        <v>2.778471341865608</v>
      </c>
      <c r="K431" s="122">
        <f t="shared" si="232"/>
        <v>2.6890574625399131</v>
      </c>
      <c r="L431" s="122">
        <f t="shared" si="232"/>
        <v>10.124396444704445</v>
      </c>
      <c r="M431" s="122">
        <f t="shared" si="232"/>
        <v>5.3819910806053377</v>
      </c>
      <c r="N431" s="122">
        <f t="shared" si="232"/>
        <v>4.8405986366486138</v>
      </c>
      <c r="O431" s="122">
        <f t="shared" si="232"/>
        <v>0</v>
      </c>
      <c r="P431" s="122">
        <f t="shared" si="232"/>
        <v>0</v>
      </c>
      <c r="Q431" s="122">
        <f t="shared" si="232"/>
        <v>3.6373240589168776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0.52341605254003443</v>
      </c>
      <c r="G432" s="98">
        <f>RES_hhdet_in_tesh!G8</f>
        <v>0.44909140405387743</v>
      </c>
      <c r="H432" s="98">
        <f>RES_hhdet_in_tesh!H8</f>
        <v>1.3146057009029801</v>
      </c>
      <c r="I432" s="98">
        <f>RES_hhdet_in_tesh!I8</f>
        <v>2.0451861306424139</v>
      </c>
      <c r="J432" s="98">
        <f>RES_hhdet_in_tesh!J8</f>
        <v>2.778471341865608</v>
      </c>
      <c r="K432" s="98">
        <f>RES_hhdet_in_tesh!K8</f>
        <v>2.6890574625399131</v>
      </c>
      <c r="L432" s="98">
        <f>RES_hhdet_in_tesh!L8</f>
        <v>10.124396444704445</v>
      </c>
      <c r="M432" s="98">
        <f>RES_hhdet_in_tesh!M8</f>
        <v>5.3819910806053377</v>
      </c>
      <c r="N432" s="98">
        <f>RES_hhdet_in_tesh!N8</f>
        <v>4.8405986366486138</v>
      </c>
      <c r="O432" s="98">
        <f>RES_hhdet_in_tesh!O8</f>
        <v>0</v>
      </c>
      <c r="P432" s="98">
        <f>RES_hhdet_in_tesh!P8</f>
        <v>0</v>
      </c>
      <c r="Q432" s="98">
        <f>RES_hhdet_in_tesh!Q8</f>
        <v>3.6373240589168776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1651.748000205472</v>
      </c>
      <c r="D433" s="122">
        <v>1360.6670316393452</v>
      </c>
      <c r="E433" s="122">
        <v>1386.4840492030496</v>
      </c>
      <c r="F433" s="122">
        <v>1331.2420492137901</v>
      </c>
      <c r="G433" s="122">
        <v>1433.8171249680054</v>
      </c>
      <c r="H433" s="122">
        <v>1529.9426148935884</v>
      </c>
      <c r="I433" s="122">
        <v>1548.0526205628023</v>
      </c>
      <c r="J433" s="122">
        <v>1792.886969834288</v>
      </c>
      <c r="K433" s="122">
        <v>1570.8298058180621</v>
      </c>
      <c r="L433" s="122">
        <v>1983.8619571694865</v>
      </c>
      <c r="M433" s="122">
        <v>1589.1760353748657</v>
      </c>
      <c r="N433" s="122">
        <v>1547.0267647725441</v>
      </c>
      <c r="O433" s="122">
        <v>0</v>
      </c>
      <c r="P433" s="122">
        <v>0</v>
      </c>
      <c r="Q433" s="122">
        <v>1811.3212096700061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0</v>
      </c>
      <c r="Y433" s="122">
        <v>1547.0539013013406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1997.8364217895951</v>
      </c>
      <c r="D434" s="98">
        <v>1344.4239498472696</v>
      </c>
      <c r="E434" s="98">
        <v>1264.0389610623563</v>
      </c>
      <c r="F434" s="98">
        <v>1337.7031574212565</v>
      </c>
      <c r="G434" s="98">
        <v>1616.9755927591898</v>
      </c>
      <c r="H434" s="98">
        <v>1456.6476498866346</v>
      </c>
      <c r="I434" s="98">
        <v>1538.8862626798959</v>
      </c>
      <c r="J434" s="98">
        <v>1584.9511447165926</v>
      </c>
      <c r="K434" s="98">
        <v>1543.4833112506224</v>
      </c>
      <c r="L434" s="98">
        <v>2183.9548000144314</v>
      </c>
      <c r="M434" s="98">
        <v>1758.4732226548354</v>
      </c>
      <c r="N434" s="98">
        <v>1439.5370443395987</v>
      </c>
      <c r="O434" s="98">
        <v>0</v>
      </c>
      <c r="P434" s="98">
        <v>0</v>
      </c>
      <c r="Q434" s="98">
        <v>1673.1525554296686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1461.9126581210221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1298.4153848811447</v>
      </c>
      <c r="D435" s="98">
        <v>1307.345577839706</v>
      </c>
      <c r="E435" s="98">
        <v>1388.2350458118924</v>
      </c>
      <c r="F435" s="98">
        <v>1387.3971187458349</v>
      </c>
      <c r="G435" s="98">
        <v>1507.1009916676273</v>
      </c>
      <c r="H435" s="98">
        <v>1607.5226396192081</v>
      </c>
      <c r="I435" s="98">
        <v>1523.0718376711366</v>
      </c>
      <c r="J435" s="98">
        <v>1679.0473542550787</v>
      </c>
      <c r="K435" s="98">
        <v>1648.6316379163104</v>
      </c>
      <c r="L435" s="98">
        <v>1323.6222779630421</v>
      </c>
      <c r="M435" s="98">
        <v>1656.2649338685842</v>
      </c>
      <c r="N435" s="98">
        <v>1695.7001459233427</v>
      </c>
      <c r="O435" s="98">
        <v>0</v>
      </c>
      <c r="P435" s="98">
        <v>0</v>
      </c>
      <c r="Q435" s="98">
        <v>1532.4369603383552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1817.1822561285035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1332.0991564895048</v>
      </c>
      <c r="D439" s="101">
        <v>1377.7494418694362</v>
      </c>
      <c r="E439" s="101">
        <v>1491.5938942748435</v>
      </c>
      <c r="F439" s="101">
        <v>1323.5323125664002</v>
      </c>
      <c r="G439" s="101">
        <v>1368.1320027400238</v>
      </c>
      <c r="H439" s="101">
        <v>1548.3264502342913</v>
      </c>
      <c r="I439" s="101">
        <v>1559.745710961623</v>
      </c>
      <c r="J439" s="101">
        <v>2140.7684767878168</v>
      </c>
      <c r="K439" s="101">
        <v>1876.7902753645349</v>
      </c>
      <c r="L439" s="101">
        <v>1797.143761662692</v>
      </c>
      <c r="M439" s="101">
        <v>1514.331872081799</v>
      </c>
      <c r="N439" s="101">
        <v>1570.5325018389501</v>
      </c>
      <c r="O439" s="101">
        <v>0</v>
      </c>
      <c r="P439" s="101">
        <v>0</v>
      </c>
      <c r="Q439" s="101">
        <v>1842.0455688730256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1542.0679393892649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446.67565486919051</v>
      </c>
      <c r="D443" s="122">
        <v>492.49867327402586</v>
      </c>
      <c r="E443" s="122">
        <v>523.43359728905921</v>
      </c>
      <c r="F443" s="122">
        <v>540.19787954323613</v>
      </c>
      <c r="G443" s="122">
        <v>556.4815112424584</v>
      </c>
      <c r="H443" s="122">
        <v>588.64958861594391</v>
      </c>
      <c r="I443" s="122">
        <v>530.96779411645457</v>
      </c>
      <c r="J443" s="122">
        <v>645.17929947319942</v>
      </c>
      <c r="K443" s="122">
        <v>563.81206366769027</v>
      </c>
      <c r="L443" s="122">
        <v>553.80888209550551</v>
      </c>
      <c r="M443" s="122">
        <v>547.98233044964127</v>
      </c>
      <c r="N443" s="122">
        <v>549.86540787690467</v>
      </c>
      <c r="O443" s="122">
        <v>0</v>
      </c>
      <c r="P443" s="122">
        <v>0</v>
      </c>
      <c r="Q443" s="122">
        <v>523.86866163079253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0</v>
      </c>
      <c r="Y443" s="122">
        <v>581.07032269638387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554.01895966165034</v>
      </c>
      <c r="K444" s="98">
        <v>574.39415434534567</v>
      </c>
      <c r="L444" s="98">
        <v>952.08617382892248</v>
      </c>
      <c r="M444" s="98">
        <v>847.60232912278855</v>
      </c>
      <c r="N444" s="98">
        <v>556.86500192301276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447.74924460885296</v>
      </c>
      <c r="D445" s="98">
        <v>484.54403584601664</v>
      </c>
      <c r="E445" s="98">
        <v>507.59940346263664</v>
      </c>
      <c r="F445" s="98">
        <v>547.27799483621163</v>
      </c>
      <c r="G445" s="98">
        <v>571.93977919652491</v>
      </c>
      <c r="H445" s="98">
        <v>595.76046012907648</v>
      </c>
      <c r="I445" s="98">
        <v>547.70132723462507</v>
      </c>
      <c r="J445" s="98">
        <v>567.92684832830128</v>
      </c>
      <c r="K445" s="98">
        <v>528.94119777480307</v>
      </c>
      <c r="L445" s="98">
        <v>531.89478309932917</v>
      </c>
      <c r="M445" s="98">
        <v>553.04004742606276</v>
      </c>
      <c r="N445" s="98">
        <v>557.0023236183406</v>
      </c>
      <c r="O445" s="98">
        <v>0</v>
      </c>
      <c r="P445" s="98">
        <v>0</v>
      </c>
      <c r="Q445" s="98">
        <v>473.12543460220422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595.29009015272197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444.80283721222361</v>
      </c>
      <c r="D446" s="33">
        <v>502.85975563823962</v>
      </c>
      <c r="E446" s="33">
        <v>550.99682357949871</v>
      </c>
      <c r="F446" s="33">
        <v>523.46306157802098</v>
      </c>
      <c r="G446" s="33">
        <v>525.94823817616202</v>
      </c>
      <c r="H446" s="33">
        <v>579.35075663723194</v>
      </c>
      <c r="I446" s="33">
        <v>522.56480778871526</v>
      </c>
      <c r="J446" s="33">
        <v>673.23327612486037</v>
      </c>
      <c r="K446" s="33">
        <v>602.7559314812022</v>
      </c>
      <c r="L446" s="33">
        <v>717.0300600955278</v>
      </c>
      <c r="M446" s="33">
        <v>538.46410495745477</v>
      </c>
      <c r="N446" s="33">
        <v>537.89946181350149</v>
      </c>
      <c r="O446" s="33">
        <v>0</v>
      </c>
      <c r="P446" s="33">
        <v>0</v>
      </c>
      <c r="Q446" s="33">
        <v>549.9938874276894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511.55145957650825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6820.3677297624099</v>
      </c>
      <c r="D448" s="117">
        <f t="shared" si="233"/>
        <v>4542.959917667461</v>
      </c>
      <c r="E448" s="117">
        <f t="shared" si="233"/>
        <v>4532.0096492517432</v>
      </c>
      <c r="F448" s="117">
        <f t="shared" si="233"/>
        <v>4666.1233148189631</v>
      </c>
      <c r="G448" s="117">
        <f t="shared" si="233"/>
        <v>5392.1904458290282</v>
      </c>
      <c r="H448" s="117">
        <f t="shared" si="233"/>
        <v>4670.5204605461886</v>
      </c>
      <c r="I448" s="117">
        <f t="shared" si="233"/>
        <v>4894.3365172863951</v>
      </c>
      <c r="J448" s="117">
        <f t="shared" si="233"/>
        <v>4829.5331243626797</v>
      </c>
      <c r="K448" s="117">
        <f t="shared" si="233"/>
        <v>5109.4613507207978</v>
      </c>
      <c r="L448" s="117">
        <f t="shared" si="233"/>
        <v>6398.127069225553</v>
      </c>
      <c r="M448" s="117">
        <f t="shared" si="233"/>
        <v>5706.2224776759258</v>
      </c>
      <c r="N448" s="117">
        <f t="shared" si="233"/>
        <v>3534.948249741451</v>
      </c>
      <c r="O448" s="117">
        <f t="shared" si="233"/>
        <v>0</v>
      </c>
      <c r="P448" s="117">
        <f t="shared" si="233"/>
        <v>0</v>
      </c>
      <c r="Q448" s="117">
        <f t="shared" si="233"/>
        <v>3443.7269749808756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1216.8928025332207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6165.0129000746629</v>
      </c>
      <c r="D449" s="122">
        <f t="shared" si="236"/>
        <v>4076.3809896537082</v>
      </c>
      <c r="E449" s="122">
        <f t="shared" si="236"/>
        <v>4078.5322319496599</v>
      </c>
      <c r="F449" s="122">
        <f t="shared" si="236"/>
        <v>4172.8748985787397</v>
      </c>
      <c r="G449" s="122">
        <f t="shared" si="236"/>
        <v>5010.1996783486857</v>
      </c>
      <c r="H449" s="122">
        <f t="shared" si="236"/>
        <v>4353.9027818263239</v>
      </c>
      <c r="I449" s="122">
        <f t="shared" si="236"/>
        <v>4364.3110045691483</v>
      </c>
      <c r="J449" s="122">
        <f t="shared" si="236"/>
        <v>4241.4923720984389</v>
      </c>
      <c r="K449" s="122">
        <f t="shared" si="236"/>
        <v>4251.2988475723041</v>
      </c>
      <c r="L449" s="122">
        <f t="shared" si="236"/>
        <v>5605.6551530054094</v>
      </c>
      <c r="M449" s="122">
        <f t="shared" si="236"/>
        <v>5299.1305078361374</v>
      </c>
      <c r="N449" s="122">
        <f t="shared" si="236"/>
        <v>3230.0579508815913</v>
      </c>
      <c r="O449" s="122">
        <f t="shared" si="236"/>
        <v>0</v>
      </c>
      <c r="P449" s="122">
        <f t="shared" si="236"/>
        <v>0</v>
      </c>
      <c r="Q449" s="122">
        <f t="shared" si="236"/>
        <v>3232.4672743096867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923.12023987773864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6165.0129000746629</v>
      </c>
      <c r="D450" s="98">
        <v>4076.3809896537082</v>
      </c>
      <c r="E450" s="98">
        <v>4078.5322319496599</v>
      </c>
      <c r="F450" s="98">
        <v>4172.8748985787397</v>
      </c>
      <c r="G450" s="98">
        <v>5010.1996783486857</v>
      </c>
      <c r="H450" s="98">
        <v>4353.9027818263239</v>
      </c>
      <c r="I450" s="98">
        <v>4364.3110045691483</v>
      </c>
      <c r="J450" s="98">
        <v>4241.4923720984389</v>
      </c>
      <c r="K450" s="98">
        <v>4251.2988475723041</v>
      </c>
      <c r="L450" s="98">
        <v>5605.6551530054094</v>
      </c>
      <c r="M450" s="98">
        <v>5299.1305078361374</v>
      </c>
      <c r="N450" s="98">
        <v>3230.0579508815913</v>
      </c>
      <c r="O450" s="98">
        <v>0</v>
      </c>
      <c r="P450" s="98">
        <v>0</v>
      </c>
      <c r="Q450" s="98">
        <v>3232.4672743096867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923.12023987773864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545.50897053043093</v>
      </c>
      <c r="D454" s="122">
        <v>360.85599300475462</v>
      </c>
      <c r="E454" s="122">
        <v>329.21181521813526</v>
      </c>
      <c r="F454" s="122">
        <v>345.11523409698032</v>
      </c>
      <c r="G454" s="122">
        <v>235.83105788843147</v>
      </c>
      <c r="H454" s="122">
        <v>186.75310045902572</v>
      </c>
      <c r="I454" s="122">
        <v>459.64162679693868</v>
      </c>
      <c r="J454" s="122">
        <v>529.7695953010824</v>
      </c>
      <c r="K454" s="122">
        <v>750.47953732826409</v>
      </c>
      <c r="L454" s="122">
        <v>610.3876247760287</v>
      </c>
      <c r="M454" s="122">
        <v>281.8643121070823</v>
      </c>
      <c r="N454" s="122">
        <v>170.49559008311061</v>
      </c>
      <c r="O454" s="122">
        <v>0</v>
      </c>
      <c r="P454" s="122">
        <v>0</v>
      </c>
      <c r="Q454" s="122">
        <v>149.77549221314032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111.24089019428682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1097.9353826339557</v>
      </c>
      <c r="D455" s="98">
        <v>733.54744531974279</v>
      </c>
      <c r="E455" s="98">
        <v>703.03769336274217</v>
      </c>
      <c r="F455" s="98">
        <v>738.32969105434711</v>
      </c>
      <c r="G455" s="98">
        <v>885.45691823334801</v>
      </c>
      <c r="H455" s="98">
        <v>791.23678965094302</v>
      </c>
      <c r="I455" s="98">
        <v>829.02502403462779</v>
      </c>
      <c r="J455" s="98">
        <v>846.65570056848037</v>
      </c>
      <c r="K455" s="98">
        <v>817.4367335756051</v>
      </c>
      <c r="L455" s="98">
        <v>1149.259363315371</v>
      </c>
      <c r="M455" s="98">
        <v>918.82549132040856</v>
      </c>
      <c r="N455" s="98">
        <v>743.32587351292921</v>
      </c>
      <c r="O455" s="98">
        <v>0</v>
      </c>
      <c r="P455" s="98">
        <v>0</v>
      </c>
      <c r="Q455" s="98">
        <v>864.39770125281734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647.83245245682633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510.80064844696022</v>
      </c>
      <c r="D456" s="98">
        <v>511.56982527418018</v>
      </c>
      <c r="E456" s="98">
        <v>539.94106566009725</v>
      </c>
      <c r="F456" s="98">
        <v>536.32178190394188</v>
      </c>
      <c r="G456" s="98">
        <v>578.67313320377843</v>
      </c>
      <c r="H456" s="98">
        <v>612.7385080528561</v>
      </c>
      <c r="I456" s="98">
        <v>575.9324539619123</v>
      </c>
      <c r="J456" s="98">
        <v>629.09471750787509</v>
      </c>
      <c r="K456" s="98">
        <v>611.02196194026737</v>
      </c>
      <c r="L456" s="98">
        <v>484.42319845933929</v>
      </c>
      <c r="M456" s="98">
        <v>591.07705486126747</v>
      </c>
      <c r="N456" s="98">
        <v>581.30024559915864</v>
      </c>
      <c r="O456" s="98">
        <v>0</v>
      </c>
      <c r="P456" s="98">
        <v>0</v>
      </c>
      <c r="Q456" s="98">
        <v>441.31007603721633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453.6466710331394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109.84585915731599</v>
      </c>
      <c r="D464" s="122">
        <v>105.72293500899815</v>
      </c>
      <c r="E464" s="122">
        <v>124.26560208394753</v>
      </c>
      <c r="F464" s="122">
        <v>148.13318214324306</v>
      </c>
      <c r="G464" s="122">
        <v>146.15970959191122</v>
      </c>
      <c r="H464" s="122">
        <v>129.8645782608389</v>
      </c>
      <c r="I464" s="122">
        <v>70.383885920308202</v>
      </c>
      <c r="J464" s="122">
        <v>58.271156963158383</v>
      </c>
      <c r="K464" s="122">
        <v>107.68296582022913</v>
      </c>
      <c r="L464" s="122">
        <v>182.08429144411468</v>
      </c>
      <c r="M464" s="122">
        <v>125.22765773270551</v>
      </c>
      <c r="N464" s="122">
        <v>134.39470877674921</v>
      </c>
      <c r="O464" s="122">
        <v>0</v>
      </c>
      <c r="P464" s="122">
        <v>0</v>
      </c>
      <c r="Q464" s="122">
        <v>61.48420845804867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182.53167246119528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323.06766902016818</v>
      </c>
      <c r="K465" s="98">
        <v>334.78236750853665</v>
      </c>
      <c r="L465" s="98">
        <v>555.9288917006113</v>
      </c>
      <c r="M465" s="98">
        <v>495.49272225926416</v>
      </c>
      <c r="N465" s="98">
        <v>324.21294551320079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172.81482300545889</v>
      </c>
      <c r="D466" s="98">
        <v>186.89086575784188</v>
      </c>
      <c r="E466" s="98">
        <v>195.65222455770461</v>
      </c>
      <c r="F466" s="98">
        <v>210.80491304999973</v>
      </c>
      <c r="G466" s="98">
        <v>220.15688474095415</v>
      </c>
      <c r="H466" s="98">
        <v>229.17278516618632</v>
      </c>
      <c r="I466" s="98">
        <v>210.54490012368055</v>
      </c>
      <c r="J466" s="98">
        <v>218.17402621595383</v>
      </c>
      <c r="K466" s="98">
        <v>203.06163687210761</v>
      </c>
      <c r="L466" s="98">
        <v>204.05920274440564</v>
      </c>
      <c r="M466" s="98">
        <v>212.06397677851021</v>
      </c>
      <c r="N466" s="98">
        <v>213.5228368670478</v>
      </c>
      <c r="O466" s="98">
        <v>0</v>
      </c>
      <c r="P466" s="98">
        <v>0</v>
      </c>
      <c r="Q466" s="98">
        <v>180.90545950156627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219.8676963737125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353.36990716453505</v>
      </c>
      <c r="D469" s="118">
        <f t="shared" si="240"/>
        <v>234.98369089683692</v>
      </c>
      <c r="E469" s="118">
        <f t="shared" si="240"/>
        <v>225.73028309622435</v>
      </c>
      <c r="F469" s="118">
        <f t="shared" si="240"/>
        <v>223.19465985236567</v>
      </c>
      <c r="G469" s="118">
        <f t="shared" si="240"/>
        <v>258.92237857600298</v>
      </c>
      <c r="H469" s="118">
        <f t="shared" si="240"/>
        <v>230.98985185471648</v>
      </c>
      <c r="I469" s="118">
        <f t="shared" si="240"/>
        <v>227.17366991506822</v>
      </c>
      <c r="J469" s="118">
        <f t="shared" si="240"/>
        <v>224.84046047719906</v>
      </c>
      <c r="K469" s="118">
        <f t="shared" si="240"/>
        <v>216.39361280077881</v>
      </c>
      <c r="L469" s="118">
        <f t="shared" si="240"/>
        <v>275.24417722825615</v>
      </c>
      <c r="M469" s="118">
        <f t="shared" si="240"/>
        <v>249.32541703344236</v>
      </c>
      <c r="N469" s="118">
        <f t="shared" si="240"/>
        <v>166.35985144363659</v>
      </c>
      <c r="O469" s="118">
        <f t="shared" si="240"/>
        <v>0</v>
      </c>
      <c r="P469" s="118">
        <f t="shared" si="240"/>
        <v>0</v>
      </c>
      <c r="Q469" s="118">
        <f t="shared" si="240"/>
        <v>157.61279959260392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61.535292192305278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299.52787846421757</v>
      </c>
      <c r="D470" s="123">
        <f t="shared" si="243"/>
        <v>190.1170182446638</v>
      </c>
      <c r="E470" s="123">
        <f t="shared" si="243"/>
        <v>180.73578935456348</v>
      </c>
      <c r="F470" s="123">
        <f t="shared" si="243"/>
        <v>180.06980539632019</v>
      </c>
      <c r="G470" s="123">
        <f t="shared" si="243"/>
        <v>214.06361342425507</v>
      </c>
      <c r="H470" s="123">
        <f t="shared" si="243"/>
        <v>184.3093287467093</v>
      </c>
      <c r="I470" s="123">
        <f t="shared" si="243"/>
        <v>182.33120072079157</v>
      </c>
      <c r="J470" s="123">
        <f t="shared" si="243"/>
        <v>173.90887807410476</v>
      </c>
      <c r="K470" s="123">
        <f t="shared" si="243"/>
        <v>171.5891041281115</v>
      </c>
      <c r="L470" s="123">
        <f t="shared" si="243"/>
        <v>222.33377481403181</v>
      </c>
      <c r="M470" s="123">
        <f t="shared" si="243"/>
        <v>206.63249510189721</v>
      </c>
      <c r="N470" s="123">
        <f t="shared" si="243"/>
        <v>125.27049018454642</v>
      </c>
      <c r="O470" s="123">
        <f t="shared" si="243"/>
        <v>0</v>
      </c>
      <c r="P470" s="123">
        <f t="shared" si="243"/>
        <v>0</v>
      </c>
      <c r="Q470" s="123">
        <f t="shared" si="243"/>
        <v>117.09914462114466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30.21159408519425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297.83847257799937</v>
      </c>
      <c r="D471" s="99">
        <v>189.07118326745362</v>
      </c>
      <c r="E471" s="99">
        <v>179.75263187785654</v>
      </c>
      <c r="F471" s="99">
        <v>179.10897481563688</v>
      </c>
      <c r="G471" s="99">
        <v>212.92873011330323</v>
      </c>
      <c r="H471" s="99">
        <v>183.34316181784055</v>
      </c>
      <c r="I471" s="99">
        <v>181.38792952531955</v>
      </c>
      <c r="J471" s="99">
        <v>173.00879804173479</v>
      </c>
      <c r="K471" s="99">
        <v>170.69873503624342</v>
      </c>
      <c r="L471" s="99">
        <v>221.21919080018131</v>
      </c>
      <c r="M471" s="99">
        <v>205.58418182624115</v>
      </c>
      <c r="N471" s="99">
        <v>124.63491480459619</v>
      </c>
      <c r="O471" s="99">
        <v>0</v>
      </c>
      <c r="P471" s="99">
        <v>0</v>
      </c>
      <c r="Q471" s="99">
        <v>116.5088374666195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0</v>
      </c>
      <c r="Y471" s="99">
        <v>30.038306149415934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1.6894058862181756</v>
      </c>
      <c r="D472" s="99">
        <v>1.0458349772101792</v>
      </c>
      <c r="E472" s="99">
        <v>0.9831574767069291</v>
      </c>
      <c r="F472" s="99">
        <v>0.96083058068331717</v>
      </c>
      <c r="G472" s="99">
        <v>1.1348833109518419</v>
      </c>
      <c r="H472" s="99">
        <v>0.96616692886875233</v>
      </c>
      <c r="I472" s="99">
        <v>0.94327119547201066</v>
      </c>
      <c r="J472" s="99">
        <v>0.90008003236997169</v>
      </c>
      <c r="K472" s="99">
        <v>0.89036909186807622</v>
      </c>
      <c r="L472" s="99">
        <v>1.1145840138504945</v>
      </c>
      <c r="M472" s="99">
        <v>1.0483132756560454</v>
      </c>
      <c r="N472" s="99">
        <v>0.63557537995022129</v>
      </c>
      <c r="O472" s="99">
        <v>0</v>
      </c>
      <c r="P472" s="99">
        <v>0</v>
      </c>
      <c r="Q472" s="99">
        <v>0.59030715452516314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</v>
      </c>
      <c r="Y472" s="99">
        <v>0.17328793577831436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2.4873117196428252E-3</v>
      </c>
      <c r="G473" s="123">
        <f t="shared" si="246"/>
        <v>2.0269915152741438E-3</v>
      </c>
      <c r="H473" s="123">
        <f t="shared" si="246"/>
        <v>5.6462768364522698E-3</v>
      </c>
      <c r="I473" s="123">
        <f t="shared" si="246"/>
        <v>8.3349789270043498E-3</v>
      </c>
      <c r="J473" s="123">
        <f t="shared" si="246"/>
        <v>1.069247262537637E-2</v>
      </c>
      <c r="K473" s="123">
        <f t="shared" si="246"/>
        <v>9.8071340302039005E-3</v>
      </c>
      <c r="L473" s="123">
        <f t="shared" si="246"/>
        <v>3.5040365150625051E-2</v>
      </c>
      <c r="M473" s="123">
        <f t="shared" si="246"/>
        <v>1.7599816015182974E-2</v>
      </c>
      <c r="N473" s="123">
        <f t="shared" si="246"/>
        <v>1.4982226387200388E-2</v>
      </c>
      <c r="O473" s="123">
        <f t="shared" si="246"/>
        <v>0</v>
      </c>
      <c r="P473" s="123">
        <f t="shared" si="246"/>
        <v>0</v>
      </c>
      <c r="Q473" s="123">
        <f t="shared" si="246"/>
        <v>9.4460540744874654E-3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2.4873117196428252E-3</v>
      </c>
      <c r="G474" s="99">
        <f>RES_hhdet_in_fecs!G8</f>
        <v>2.0269915152741438E-3</v>
      </c>
      <c r="H474" s="99">
        <f>RES_hhdet_in_fecs!H8</f>
        <v>5.6462768364522698E-3</v>
      </c>
      <c r="I474" s="99">
        <f>RES_hhdet_in_fecs!I8</f>
        <v>8.3349789270043498E-3</v>
      </c>
      <c r="J474" s="99">
        <f>RES_hhdet_in_fecs!J8</f>
        <v>1.069247262537637E-2</v>
      </c>
      <c r="K474" s="99">
        <f>RES_hhdet_in_fecs!K8</f>
        <v>9.8071340302039005E-3</v>
      </c>
      <c r="L474" s="99">
        <f>RES_hhdet_in_fecs!L8</f>
        <v>3.5040365150625051E-2</v>
      </c>
      <c r="M474" s="99">
        <f>RES_hhdet_in_fecs!M8</f>
        <v>1.7599816015182974E-2</v>
      </c>
      <c r="N474" s="99">
        <f>RES_hhdet_in_fecs!N8</f>
        <v>1.4982226387200388E-2</v>
      </c>
      <c r="O474" s="99">
        <f>RES_hhdet_in_fecs!O8</f>
        <v>0</v>
      </c>
      <c r="P474" s="99">
        <f>RES_hhdet_in_fecs!P8</f>
        <v>0</v>
      </c>
      <c r="Q474" s="99">
        <f>RES_hhdet_in_fecs!Q8</f>
        <v>9.4460540744874654E-3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42.698985690404143</v>
      </c>
      <c r="D475" s="123">
        <v>33.308234776358546</v>
      </c>
      <c r="E475" s="123">
        <v>32.846646492571402</v>
      </c>
      <c r="F475" s="123">
        <v>30.64348578953852</v>
      </c>
      <c r="G475" s="123">
        <v>32.229428251877394</v>
      </c>
      <c r="H475" s="123">
        <v>33.797126995844557</v>
      </c>
      <c r="I475" s="123">
        <v>34.028919138290917</v>
      </c>
      <c r="J475" s="123">
        <v>38.428951439973687</v>
      </c>
      <c r="K475" s="123">
        <v>33.301487665862957</v>
      </c>
      <c r="L475" s="123">
        <v>40.749790572928241</v>
      </c>
      <c r="M475" s="123">
        <v>31.604392649186106</v>
      </c>
      <c r="N475" s="123">
        <v>29.971671593054264</v>
      </c>
      <c r="O475" s="123">
        <v>0</v>
      </c>
      <c r="P475" s="123">
        <v>0</v>
      </c>
      <c r="Q475" s="123">
        <v>31.376653071521851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0</v>
      </c>
      <c r="Y475" s="123">
        <v>21.125727340282957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53.042451435759091</v>
      </c>
      <c r="D476" s="99">
        <v>34.023484022086841</v>
      </c>
      <c r="E476" s="99">
        <v>30.984890765686156</v>
      </c>
      <c r="F476" s="99">
        <v>31.690735345488257</v>
      </c>
      <c r="G476" s="99">
        <v>37.631078454662813</v>
      </c>
      <c r="H476" s="99">
        <v>33.319038579991023</v>
      </c>
      <c r="I476" s="99">
        <v>34.455640873642253</v>
      </c>
      <c r="J476" s="99">
        <v>34.534751512017131</v>
      </c>
      <c r="K476" s="99">
        <v>32.821831961588856</v>
      </c>
      <c r="L476" s="99">
        <v>45.353882718927331</v>
      </c>
      <c r="M476" s="99">
        <v>35.646600247883782</v>
      </c>
      <c r="N476" s="99">
        <v>28.681948846165501</v>
      </c>
      <c r="O476" s="99">
        <v>0</v>
      </c>
      <c r="P476" s="99">
        <v>0</v>
      </c>
      <c r="Q476" s="99">
        <v>31.155758971540166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21.08044943636207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35.84927078942863</v>
      </c>
      <c r="D477" s="99">
        <v>34.469705612425237</v>
      </c>
      <c r="E477" s="99">
        <v>35.503503340888351</v>
      </c>
      <c r="F477" s="99">
        <v>34.344793528544081</v>
      </c>
      <c r="G477" s="99">
        <v>36.691548411092036</v>
      </c>
      <c r="H477" s="99">
        <v>38.49591574242713</v>
      </c>
      <c r="I477" s="99">
        <v>35.712292934425143</v>
      </c>
      <c r="J477" s="99">
        <v>38.284151679815551</v>
      </c>
      <c r="K477" s="99">
        <v>36.603193629839666</v>
      </c>
      <c r="L477" s="99">
        <v>28.587851510979878</v>
      </c>
      <c r="M477" s="99">
        <v>34.344377856941762</v>
      </c>
      <c r="N477" s="99">
        <v>33.464427885211656</v>
      </c>
      <c r="O477" s="99">
        <v>0</v>
      </c>
      <c r="P477" s="99">
        <v>0</v>
      </c>
      <c r="Q477" s="99">
        <v>24.353833324400831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22.601311881438654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32.898363152992182</v>
      </c>
      <c r="D481" s="102">
        <v>32.590417502587535</v>
      </c>
      <c r="E481" s="102">
        <v>34.343660122781159</v>
      </c>
      <c r="F481" s="102">
        <v>29.601567283568649</v>
      </c>
      <c r="G481" s="102">
        <v>30.21292403853019</v>
      </c>
      <c r="H481" s="102">
        <v>33.778818562574706</v>
      </c>
      <c r="I481" s="102">
        <v>33.477811352288498</v>
      </c>
      <c r="J481" s="102">
        <v>44.933635088027629</v>
      </c>
      <c r="K481" s="102">
        <v>38.617038599161404</v>
      </c>
      <c r="L481" s="102">
        <v>36.256225208180332</v>
      </c>
      <c r="M481" s="102">
        <v>29.81193770043998</v>
      </c>
      <c r="N481" s="102">
        <v>30.189462851905461</v>
      </c>
      <c r="O481" s="102">
        <v>0</v>
      </c>
      <c r="P481" s="102">
        <v>0</v>
      </c>
      <c r="Q481" s="102">
        <v>31.477971058399984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21.030150403166193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11.143043009913347</v>
      </c>
      <c r="D485" s="123">
        <v>11.558437875814567</v>
      </c>
      <c r="E485" s="123">
        <v>12.147847249089459</v>
      </c>
      <c r="F485" s="123">
        <v>12.478881354787324</v>
      </c>
      <c r="G485" s="123">
        <v>12.627309908355235</v>
      </c>
      <c r="H485" s="123">
        <v>12.877749835326167</v>
      </c>
      <c r="I485" s="123">
        <v>10.805215077058728</v>
      </c>
      <c r="J485" s="123">
        <v>12.491938490495244</v>
      </c>
      <c r="K485" s="123">
        <v>11.493213872774147</v>
      </c>
      <c r="L485" s="123">
        <v>12.125571476145479</v>
      </c>
      <c r="M485" s="123">
        <v>11.070929466343882</v>
      </c>
      <c r="N485" s="123">
        <v>11.1027074396487</v>
      </c>
      <c r="O485" s="123">
        <v>0</v>
      </c>
      <c r="P485" s="123">
        <v>0</v>
      </c>
      <c r="Q485" s="123">
        <v>9.1275558458629309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0</v>
      </c>
      <c r="Y485" s="123">
        <v>10.197970766828069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13.177802575104357</v>
      </c>
      <c r="K486" s="99">
        <v>13.442227586230405</v>
      </c>
      <c r="L486" s="99">
        <v>21.938941338286813</v>
      </c>
      <c r="M486" s="99">
        <v>19.223052867992831</v>
      </c>
      <c r="N486" s="99">
        <v>12.510070548906468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12.128577763528765</v>
      </c>
      <c r="D487" s="99">
        <v>12.592754314372254</v>
      </c>
      <c r="E487" s="99">
        <v>12.864995552328574</v>
      </c>
      <c r="F487" s="99">
        <v>13.499453980412191</v>
      </c>
      <c r="G487" s="99">
        <v>13.959343420326576</v>
      </c>
      <c r="H487" s="99">
        <v>14.398011733014561</v>
      </c>
      <c r="I487" s="99">
        <v>13.055421859528364</v>
      </c>
      <c r="J487" s="99">
        <v>13.277185898708602</v>
      </c>
      <c r="K487" s="99">
        <v>12.164381767260528</v>
      </c>
      <c r="L487" s="99">
        <v>12.042392284389448</v>
      </c>
      <c r="M487" s="99">
        <v>12.321921970116618</v>
      </c>
      <c r="N487" s="99">
        <v>12.292132388174368</v>
      </c>
      <c r="O487" s="99">
        <v>0</v>
      </c>
      <c r="P487" s="99">
        <v>0</v>
      </c>
      <c r="Q487" s="99">
        <v>9.9833238518754026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10.954116266473655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9.4238323841620044</v>
      </c>
      <c r="D488" s="110">
        <v>10.211218985256233</v>
      </c>
      <c r="E488" s="110">
        <v>10.899477980488037</v>
      </c>
      <c r="F488" s="110">
        <v>10.06661878512854</v>
      </c>
      <c r="G488" s="110">
        <v>9.9962685086763106</v>
      </c>
      <c r="H488" s="110">
        <v>10.889715046041346</v>
      </c>
      <c r="I488" s="110">
        <v>9.6752411083726759</v>
      </c>
      <c r="J488" s="110">
        <v>12.207420452646142</v>
      </c>
      <c r="K488" s="110">
        <v>10.733866982969115</v>
      </c>
      <c r="L488" s="110">
        <v>12.54745106207654</v>
      </c>
      <c r="M488" s="110">
        <v>9.2443150338186832</v>
      </c>
      <c r="N488" s="110">
        <v>9.1047804004174662</v>
      </c>
      <c r="O488" s="110">
        <v>0</v>
      </c>
      <c r="P488" s="110">
        <v>0</v>
      </c>
      <c r="Q488" s="110">
        <v>8.6869624170248247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0</v>
      </c>
      <c r="Y488" s="110">
        <v>6.5012594352274418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221.49356707311966</v>
      </c>
      <c r="D490" s="118">
        <f t="shared" si="247"/>
        <v>148.51816222782332</v>
      </c>
      <c r="E490" s="118">
        <f t="shared" si="247"/>
        <v>143.55475372356236</v>
      </c>
      <c r="F490" s="118">
        <f t="shared" si="247"/>
        <v>142.65721706385298</v>
      </c>
      <c r="G490" s="118">
        <f t="shared" si="247"/>
        <v>166.91143961027788</v>
      </c>
      <c r="H490" s="118">
        <f t="shared" si="247"/>
        <v>150.1847458903905</v>
      </c>
      <c r="I490" s="118">
        <f t="shared" si="247"/>
        <v>148.88119161993973</v>
      </c>
      <c r="J490" s="118">
        <f t="shared" si="247"/>
        <v>148.70067769626195</v>
      </c>
      <c r="K490" s="118">
        <f t="shared" si="247"/>
        <v>143.43639654021922</v>
      </c>
      <c r="L490" s="118">
        <f t="shared" si="247"/>
        <v>183.53621545685772</v>
      </c>
      <c r="M490" s="118">
        <f t="shared" si="247"/>
        <v>168.25166992141965</v>
      </c>
      <c r="N490" s="118">
        <f t="shared" si="247"/>
        <v>112.985934744994</v>
      </c>
      <c r="O490" s="118">
        <f t="shared" si="247"/>
        <v>0</v>
      </c>
      <c r="P490" s="118">
        <f t="shared" si="247"/>
        <v>0</v>
      </c>
      <c r="Q490" s="118">
        <f t="shared" si="247"/>
        <v>111.18596941175325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48.545846303983488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188.03911513520634</v>
      </c>
      <c r="D491" s="123">
        <f t="shared" si="250"/>
        <v>120.153424717365</v>
      </c>
      <c r="E491" s="123">
        <f t="shared" si="250"/>
        <v>115.02675203091663</v>
      </c>
      <c r="F491" s="123">
        <f t="shared" si="250"/>
        <v>115.42614905317936</v>
      </c>
      <c r="G491" s="123">
        <f t="shared" si="250"/>
        <v>138.23793292784569</v>
      </c>
      <c r="H491" s="123">
        <f t="shared" si="250"/>
        <v>119.93037614804321</v>
      </c>
      <c r="I491" s="123">
        <f t="shared" si="250"/>
        <v>119.56795227800605</v>
      </c>
      <c r="J491" s="123">
        <f t="shared" si="250"/>
        <v>114.95835262251498</v>
      </c>
      <c r="K491" s="123">
        <f t="shared" si="250"/>
        <v>114.35161615126042</v>
      </c>
      <c r="L491" s="123">
        <f t="shared" si="250"/>
        <v>149.38131955628802</v>
      </c>
      <c r="M491" s="123">
        <f t="shared" si="250"/>
        <v>139.97212451148641</v>
      </c>
      <c r="N491" s="123">
        <f t="shared" si="250"/>
        <v>85.501155430448549</v>
      </c>
      <c r="O491" s="123">
        <f t="shared" si="250"/>
        <v>0</v>
      </c>
      <c r="P491" s="123">
        <f t="shared" si="250"/>
        <v>0</v>
      </c>
      <c r="Q491" s="123">
        <f t="shared" si="250"/>
        <v>81.866677255250394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24.460951418381676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186.34970924898818</v>
      </c>
      <c r="D492" s="99">
        <v>119.10758974015482</v>
      </c>
      <c r="E492" s="99">
        <v>114.04359455420969</v>
      </c>
      <c r="F492" s="99">
        <v>114.46531847249604</v>
      </c>
      <c r="G492" s="99">
        <v>137.10304961689386</v>
      </c>
      <c r="H492" s="99">
        <v>118.96420921917445</v>
      </c>
      <c r="I492" s="99">
        <v>118.62468108253404</v>
      </c>
      <c r="J492" s="99">
        <v>114.05827259014501</v>
      </c>
      <c r="K492" s="99">
        <v>113.46124705939233</v>
      </c>
      <c r="L492" s="99">
        <v>148.26673554243752</v>
      </c>
      <c r="M492" s="99">
        <v>138.92381123583036</v>
      </c>
      <c r="N492" s="99">
        <v>84.865580050498323</v>
      </c>
      <c r="O492" s="99">
        <v>0</v>
      </c>
      <c r="P492" s="99">
        <v>0</v>
      </c>
      <c r="Q492" s="99">
        <v>81.276370100725231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24.28766348260336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1.6894058862181756</v>
      </c>
      <c r="D493" s="99">
        <v>1.0458349772101792</v>
      </c>
      <c r="E493" s="99">
        <v>0.9831574767069291</v>
      </c>
      <c r="F493" s="99">
        <v>0.96083058068331717</v>
      </c>
      <c r="G493" s="99">
        <v>1.1348833109518419</v>
      </c>
      <c r="H493" s="99">
        <v>0.96616692886875233</v>
      </c>
      <c r="I493" s="99">
        <v>0.94327119547201066</v>
      </c>
      <c r="J493" s="99">
        <v>0.90008003236997169</v>
      </c>
      <c r="K493" s="99">
        <v>0.89036909186807622</v>
      </c>
      <c r="L493" s="99">
        <v>1.1145840138504945</v>
      </c>
      <c r="M493" s="99">
        <v>1.0483132756560454</v>
      </c>
      <c r="N493" s="99">
        <v>0.63557537995022129</v>
      </c>
      <c r="O493" s="99">
        <v>0</v>
      </c>
      <c r="P493" s="99">
        <v>0</v>
      </c>
      <c r="Q493" s="99">
        <v>0.59030715452516314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0.17328793577831436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7.6140262917626508E-3</v>
      </c>
      <c r="G494" s="123">
        <f t="shared" si="253"/>
        <v>6.4684365560432125E-3</v>
      </c>
      <c r="H494" s="123">
        <f t="shared" si="253"/>
        <v>1.8761469498430335E-2</v>
      </c>
      <c r="I494" s="123">
        <f t="shared" si="253"/>
        <v>2.8807852344007265E-2</v>
      </c>
      <c r="J494" s="123">
        <f t="shared" si="253"/>
        <v>3.8409687295545822E-2</v>
      </c>
      <c r="K494" s="123">
        <f t="shared" si="253"/>
        <v>3.6592670215526396E-2</v>
      </c>
      <c r="L494" s="123">
        <f t="shared" si="253"/>
        <v>0.13572429282318488</v>
      </c>
      <c r="M494" s="123">
        <f t="shared" si="253"/>
        <v>7.1037290228542854E-2</v>
      </c>
      <c r="N494" s="123">
        <f t="shared" si="253"/>
        <v>6.3301475380794878E-2</v>
      </c>
      <c r="O494" s="123">
        <f t="shared" si="253"/>
        <v>0</v>
      </c>
      <c r="P494" s="123">
        <f t="shared" si="253"/>
        <v>0</v>
      </c>
      <c r="Q494" s="123">
        <f t="shared" si="253"/>
        <v>4.5597112502729686E-2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7.6140262917626508E-3</v>
      </c>
      <c r="G495" s="99">
        <f>RES_hhdet_in_tess!G8</f>
        <v>6.4684365560432125E-3</v>
      </c>
      <c r="H495" s="99">
        <f>RES_hhdet_in_tess!H8</f>
        <v>1.8761469498430335E-2</v>
      </c>
      <c r="I495" s="99">
        <f>RES_hhdet_in_tess!I8</f>
        <v>2.8807852344007265E-2</v>
      </c>
      <c r="J495" s="99">
        <f>RES_hhdet_in_tess!J8</f>
        <v>3.8409687295545822E-2</v>
      </c>
      <c r="K495" s="99">
        <f>RES_hhdet_in_tess!K8</f>
        <v>3.6592670215526396E-2</v>
      </c>
      <c r="L495" s="99">
        <f>RES_hhdet_in_tess!L8</f>
        <v>0.13572429282318488</v>
      </c>
      <c r="M495" s="99">
        <f>RES_hhdet_in_tess!M8</f>
        <v>7.1037290228542854E-2</v>
      </c>
      <c r="N495" s="99">
        <f>RES_hhdet_in_tess!N8</f>
        <v>6.3301475380794878E-2</v>
      </c>
      <c r="O495" s="99">
        <f>RES_hhdet_in_tess!O8</f>
        <v>0</v>
      </c>
      <c r="P495" s="99">
        <f>RES_hhdet_in_tess!P8</f>
        <v>0</v>
      </c>
      <c r="Q495" s="99">
        <f>RES_hhdet_in_tess!Q8</f>
        <v>4.5597112502729686E-2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26.333254465934953</v>
      </c>
      <c r="D496" s="123">
        <v>20.826504121707085</v>
      </c>
      <c r="E496" s="123">
        <v>20.70959414147406</v>
      </c>
      <c r="F496" s="123">
        <v>19.365305886636918</v>
      </c>
      <c r="G496" s="123">
        <v>20.65182059176345</v>
      </c>
      <c r="H496" s="123">
        <v>21.834662426884762</v>
      </c>
      <c r="I496" s="123">
        <v>21.805385165563699</v>
      </c>
      <c r="J496" s="123">
        <v>24.784933653969137</v>
      </c>
      <c r="K496" s="123">
        <v>21.375838132788338</v>
      </c>
      <c r="L496" s="123">
        <v>26.594993851360226</v>
      </c>
      <c r="M496" s="123">
        <v>20.975649635686885</v>
      </c>
      <c r="N496" s="123">
        <v>20.230778053410582</v>
      </c>
      <c r="O496" s="123">
        <v>0</v>
      </c>
      <c r="P496" s="123">
        <v>0</v>
      </c>
      <c r="Q496" s="123">
        <v>22.706532505244432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0</v>
      </c>
      <c r="Y496" s="123">
        <v>17.508672743364642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31.850824017800484</v>
      </c>
      <c r="D497" s="99">
        <v>20.57788590576904</v>
      </c>
      <c r="E497" s="99">
        <v>18.880659952531644</v>
      </c>
      <c r="F497" s="99">
        <v>19.459294306607681</v>
      </c>
      <c r="G497" s="99">
        <v>23.289922585956209</v>
      </c>
      <c r="H497" s="99">
        <v>20.788629194698157</v>
      </c>
      <c r="I497" s="99">
        <v>21.6762707145772</v>
      </c>
      <c r="J497" s="99">
        <v>21.91042136371486</v>
      </c>
      <c r="K497" s="99">
        <v>21.003707276085919</v>
      </c>
      <c r="L497" s="99">
        <v>29.277371980509397</v>
      </c>
      <c r="M497" s="99">
        <v>23.210215477132039</v>
      </c>
      <c r="N497" s="99">
        <v>18.825113506021964</v>
      </c>
      <c r="O497" s="99">
        <v>0</v>
      </c>
      <c r="P497" s="99">
        <v>0</v>
      </c>
      <c r="Q497" s="99">
        <v>20.97446476266791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16.545092765605965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20.700193206413296</v>
      </c>
      <c r="D498" s="99">
        <v>20.010360677711343</v>
      </c>
      <c r="E498" s="99">
        <v>20.73574837608864</v>
      </c>
      <c r="F498" s="99">
        <v>20.182182200914738</v>
      </c>
      <c r="G498" s="99">
        <v>21.707356364768721</v>
      </c>
      <c r="H498" s="99">
        <v>22.941850130830833</v>
      </c>
      <c r="I498" s="99">
        <v>21.453513668784691</v>
      </c>
      <c r="J498" s="99">
        <v>23.211210732894621</v>
      </c>
      <c r="K498" s="99">
        <v>22.434564777270634</v>
      </c>
      <c r="L498" s="99">
        <v>17.744040212442638</v>
      </c>
      <c r="M498" s="99">
        <v>21.861160867874862</v>
      </c>
      <c r="N498" s="99">
        <v>22.175009559291571</v>
      </c>
      <c r="O498" s="99">
        <v>0</v>
      </c>
      <c r="P498" s="99">
        <v>0</v>
      </c>
      <c r="Q498" s="99">
        <v>19.210468836998917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20.565831229823242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21.237202077636411</v>
      </c>
      <c r="D502" s="102">
        <v>21.087969181705674</v>
      </c>
      <c r="E502" s="102">
        <v>22.279595781926599</v>
      </c>
      <c r="F502" s="102">
        <v>19.253153924061596</v>
      </c>
      <c r="G502" s="102">
        <v>19.705732463662315</v>
      </c>
      <c r="H502" s="102">
        <v>22.097028371115684</v>
      </c>
      <c r="I502" s="102">
        <v>21.970090380706413</v>
      </c>
      <c r="J502" s="102">
        <v>29.594060059792113</v>
      </c>
      <c r="K502" s="102">
        <v>25.539345501844981</v>
      </c>
      <c r="L502" s="102">
        <v>24.091911797946953</v>
      </c>
      <c r="M502" s="102">
        <v>19.987776101499602</v>
      </c>
      <c r="N502" s="102">
        <v>20.538167272783397</v>
      </c>
      <c r="O502" s="102">
        <v>0</v>
      </c>
      <c r="P502" s="102">
        <v>0</v>
      </c>
      <c r="Q502" s="102">
        <v>23.091689846317728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17.45224447324685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7.1211974719783679</v>
      </c>
      <c r="D506" s="123">
        <v>7.5382333887512543</v>
      </c>
      <c r="E506" s="123">
        <v>7.818407551171668</v>
      </c>
      <c r="F506" s="123">
        <v>7.8581480977449329</v>
      </c>
      <c r="G506" s="123">
        <v>8.0152176541126821</v>
      </c>
      <c r="H506" s="123">
        <v>8.4009458459640864</v>
      </c>
      <c r="I506" s="123">
        <v>7.4790463240259841</v>
      </c>
      <c r="J506" s="123">
        <v>8.9189817324822851</v>
      </c>
      <c r="K506" s="123">
        <v>7.6723495859549473</v>
      </c>
      <c r="L506" s="123">
        <v>7.4241777563862783</v>
      </c>
      <c r="M506" s="123">
        <v>7.2328584840177994</v>
      </c>
      <c r="N506" s="123">
        <v>7.1906997857540667</v>
      </c>
      <c r="O506" s="123">
        <v>0</v>
      </c>
      <c r="P506" s="123">
        <v>0</v>
      </c>
      <c r="Q506" s="123">
        <v>6.5671625387556798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6.5762221422371701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7.6587779315079514</v>
      </c>
      <c r="K507" s="99">
        <v>7.8163505824946382</v>
      </c>
      <c r="L507" s="99">
        <v>12.763350719760822</v>
      </c>
      <c r="M507" s="99">
        <v>11.18756455566481</v>
      </c>
      <c r="N507" s="99">
        <v>7.2822348754081929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7.1383133466777959</v>
      </c>
      <c r="D508" s="99">
        <v>7.4164789217663944</v>
      </c>
      <c r="E508" s="99">
        <v>7.5818958308304678</v>
      </c>
      <c r="F508" s="99">
        <v>7.9611410872182606</v>
      </c>
      <c r="G508" s="99">
        <v>8.2378690445080309</v>
      </c>
      <c r="H508" s="99">
        <v>8.5024290503266222</v>
      </c>
      <c r="I508" s="99">
        <v>7.7147496392593959</v>
      </c>
      <c r="J508" s="99">
        <v>7.8510410823197363</v>
      </c>
      <c r="K508" s="99">
        <v>7.1978271506690081</v>
      </c>
      <c r="L508" s="99">
        <v>7.1304046307132918</v>
      </c>
      <c r="M508" s="99">
        <v>7.2996156568497303</v>
      </c>
      <c r="N508" s="99">
        <v>7.2840306586508339</v>
      </c>
      <c r="O508" s="99">
        <v>0</v>
      </c>
      <c r="P508" s="99">
        <v>0</v>
      </c>
      <c r="Q508" s="99">
        <v>5.9310507724966461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6.7371533513374757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7.0913397794471393</v>
      </c>
      <c r="D509" s="110">
        <v>7.696821139865988</v>
      </c>
      <c r="E509" s="110">
        <v>8.2301131384322765</v>
      </c>
      <c r="F509" s="110">
        <v>7.6147101226261551</v>
      </c>
      <c r="G509" s="110">
        <v>7.575435155728484</v>
      </c>
      <c r="H509" s="110">
        <v>8.2682370402592262</v>
      </c>
      <c r="I509" s="110">
        <v>7.360684486073275</v>
      </c>
      <c r="J509" s="110">
        <v>9.3068009100100699</v>
      </c>
      <c r="K509" s="110">
        <v>8.2022973954267737</v>
      </c>
      <c r="L509" s="110">
        <v>9.61226660482399</v>
      </c>
      <c r="M509" s="110">
        <v>7.1072267360972665</v>
      </c>
      <c r="N509" s="110">
        <v>7.0342187186386029</v>
      </c>
      <c r="O509" s="110">
        <v>0</v>
      </c>
      <c r="P509" s="110">
        <v>0</v>
      </c>
      <c r="Q509" s="110">
        <v>6.8946656263345876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0</v>
      </c>
      <c r="Y509" s="110">
        <v>5.7894473421912238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108.73479426446569</v>
      </c>
      <c r="D511" s="118">
        <f t="shared" si="254"/>
        <v>69.534993683252253</v>
      </c>
      <c r="E511" s="118">
        <f t="shared" si="254"/>
        <v>67.693588350472723</v>
      </c>
      <c r="F511" s="118">
        <f t="shared" si="254"/>
        <v>67.877141763665833</v>
      </c>
      <c r="G511" s="118">
        <f t="shared" si="254"/>
        <v>77.665796944897664</v>
      </c>
      <c r="H511" s="118">
        <f t="shared" si="254"/>
        <v>66.655596504825311</v>
      </c>
      <c r="I511" s="118">
        <f t="shared" si="254"/>
        <v>68.940093813163671</v>
      </c>
      <c r="J511" s="118">
        <f t="shared" si="254"/>
        <v>66.763638802081786</v>
      </c>
      <c r="K511" s="118">
        <f t="shared" si="254"/>
        <v>69.529504962421029</v>
      </c>
      <c r="L511" s="118">
        <f t="shared" si="254"/>
        <v>85.771164395455941</v>
      </c>
      <c r="M511" s="118">
        <f t="shared" si="254"/>
        <v>75.316843930872395</v>
      </c>
      <c r="N511" s="118">
        <f t="shared" si="254"/>
        <v>46.227224440636071</v>
      </c>
      <c r="O511" s="118">
        <f t="shared" si="254"/>
        <v>0</v>
      </c>
      <c r="P511" s="118">
        <f t="shared" si="254"/>
        <v>0</v>
      </c>
      <c r="Q511" s="118">
        <f t="shared" si="254"/>
        <v>43.170199785181239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13.772097937497731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98.286695950739798</v>
      </c>
      <c r="D512" s="123">
        <f t="shared" si="257"/>
        <v>62.393490478259693</v>
      </c>
      <c r="E512" s="123">
        <f t="shared" si="257"/>
        <v>60.92010020969812</v>
      </c>
      <c r="F512" s="123">
        <f t="shared" si="257"/>
        <v>60.701957908684435</v>
      </c>
      <c r="G512" s="123">
        <f t="shared" si="257"/>
        <v>72.163836715562212</v>
      </c>
      <c r="H512" s="123">
        <f t="shared" si="257"/>
        <v>62.136969423042295</v>
      </c>
      <c r="I512" s="123">
        <f t="shared" si="257"/>
        <v>61.474320170292799</v>
      </c>
      <c r="J512" s="123">
        <f t="shared" si="257"/>
        <v>58.634542391700485</v>
      </c>
      <c r="K512" s="123">
        <f t="shared" si="257"/>
        <v>57.851637194068225</v>
      </c>
      <c r="L512" s="123">
        <f t="shared" si="257"/>
        <v>75.1475493485095</v>
      </c>
      <c r="M512" s="123">
        <f t="shared" si="257"/>
        <v>69.943607524845959</v>
      </c>
      <c r="N512" s="123">
        <f t="shared" si="257"/>
        <v>42.240113094324784</v>
      </c>
      <c r="O512" s="123">
        <f t="shared" si="257"/>
        <v>0</v>
      </c>
      <c r="P512" s="123">
        <f t="shared" si="257"/>
        <v>0</v>
      </c>
      <c r="Q512" s="123">
        <f t="shared" si="257"/>
        <v>40.521870358722147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10.44734780682175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98.286695950739798</v>
      </c>
      <c r="D513" s="99">
        <v>62.393490478259693</v>
      </c>
      <c r="E513" s="99">
        <v>60.92010020969812</v>
      </c>
      <c r="F513" s="99">
        <v>60.701957908684435</v>
      </c>
      <c r="G513" s="99">
        <v>72.163836715562212</v>
      </c>
      <c r="H513" s="99">
        <v>62.136969423042295</v>
      </c>
      <c r="I513" s="99">
        <v>61.474320170292799</v>
      </c>
      <c r="J513" s="99">
        <v>58.634542391700485</v>
      </c>
      <c r="K513" s="99">
        <v>57.851637194068225</v>
      </c>
      <c r="L513" s="99">
        <v>75.1475493485095</v>
      </c>
      <c r="M513" s="99">
        <v>69.943607524845959</v>
      </c>
      <c r="N513" s="99">
        <v>42.240113094324784</v>
      </c>
      <c r="O513" s="99">
        <v>0</v>
      </c>
      <c r="P513" s="99">
        <v>0</v>
      </c>
      <c r="Q513" s="99">
        <v>40.521870358722147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0</v>
      </c>
      <c r="Y513" s="99">
        <v>10.44734780682175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8.6968632821962473</v>
      </c>
      <c r="D517" s="123">
        <v>5.5232975084298426</v>
      </c>
      <c r="E517" s="123">
        <v>4.9173613527428808</v>
      </c>
      <c r="F517" s="123">
        <v>5.0203207436043327</v>
      </c>
      <c r="G517" s="123">
        <v>3.3967656074594208</v>
      </c>
      <c r="H517" s="123">
        <v>2.6652574194624536</v>
      </c>
      <c r="I517" s="123">
        <v>6.4743682335486392</v>
      </c>
      <c r="J517" s="123">
        <v>7.3235538504923197</v>
      </c>
      <c r="K517" s="123">
        <v>10.212518919924861</v>
      </c>
      <c r="L517" s="123">
        <v>8.1826535708290749</v>
      </c>
      <c r="M517" s="123">
        <v>3.7203474781618038</v>
      </c>
      <c r="N517" s="123">
        <v>2.2296048915248194</v>
      </c>
      <c r="O517" s="123">
        <v>0</v>
      </c>
      <c r="P517" s="123">
        <v>0</v>
      </c>
      <c r="Q517" s="123">
        <v>1.8775698447467755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1.2589608807126835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17.504008973800502</v>
      </c>
      <c r="D518" s="99">
        <v>11.227749727288659</v>
      </c>
      <c r="E518" s="99">
        <v>10.501112727599967</v>
      </c>
      <c r="F518" s="99">
        <v>10.740331047158342</v>
      </c>
      <c r="G518" s="99">
        <v>12.753577216131315</v>
      </c>
      <c r="H518" s="99">
        <v>11.292180525974816</v>
      </c>
      <c r="I518" s="99">
        <v>11.677387267619947</v>
      </c>
      <c r="J518" s="99">
        <v>11.704198713811877</v>
      </c>
      <c r="K518" s="99">
        <v>11.123671855467185</v>
      </c>
      <c r="L518" s="99">
        <v>15.406588946641742</v>
      </c>
      <c r="M518" s="99">
        <v>12.127644234031324</v>
      </c>
      <c r="N518" s="99">
        <v>9.7206209425915322</v>
      </c>
      <c r="O518" s="99">
        <v>0</v>
      </c>
      <c r="P518" s="99">
        <v>0</v>
      </c>
      <c r="Q518" s="99">
        <v>10.835998825703298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7.3317978081156312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8.1435203525266093</v>
      </c>
      <c r="D519" s="99">
        <v>7.830138326918517</v>
      </c>
      <c r="E519" s="99">
        <v>8.0649758189161975</v>
      </c>
      <c r="F519" s="99">
        <v>7.8017632979440741</v>
      </c>
      <c r="G519" s="99">
        <v>8.3348521370636686</v>
      </c>
      <c r="H519" s="99">
        <v>8.7447322200497464</v>
      </c>
      <c r="I519" s="99">
        <v>8.1124044629840171</v>
      </c>
      <c r="J519" s="99">
        <v>8.6966278955869019</v>
      </c>
      <c r="K519" s="99">
        <v>8.3147814649543808</v>
      </c>
      <c r="L519" s="99">
        <v>6.4940163492341902</v>
      </c>
      <c r="M519" s="99">
        <v>7.8016688739828899</v>
      </c>
      <c r="N519" s="99">
        <v>7.6017794384046793</v>
      </c>
      <c r="O519" s="99">
        <v>0</v>
      </c>
      <c r="P519" s="99">
        <v>0</v>
      </c>
      <c r="Q519" s="99">
        <v>5.5322167779708948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5.1341140069876063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1.7512350315296421</v>
      </c>
      <c r="D527" s="123">
        <v>1.6182056965627165</v>
      </c>
      <c r="E527" s="123">
        <v>1.8561267880317176</v>
      </c>
      <c r="F527" s="123">
        <v>2.154863111377062</v>
      </c>
      <c r="G527" s="123">
        <v>2.1051946218760311</v>
      </c>
      <c r="H527" s="123">
        <v>1.8533696623205667</v>
      </c>
      <c r="I527" s="123">
        <v>0.9914054093222302</v>
      </c>
      <c r="J527" s="123">
        <v>0.80554255988897627</v>
      </c>
      <c r="K527" s="123">
        <v>1.4653488484279495</v>
      </c>
      <c r="L527" s="123">
        <v>2.4409614761173644</v>
      </c>
      <c r="M527" s="123">
        <v>1.6528889278646433</v>
      </c>
      <c r="N527" s="123">
        <v>1.7575064547864623</v>
      </c>
      <c r="O527" s="123">
        <v>0</v>
      </c>
      <c r="P527" s="123">
        <v>0</v>
      </c>
      <c r="Q527" s="123">
        <v>0.77075958171231962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2.065789249963299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4.4660990219296508</v>
      </c>
      <c r="K528" s="99">
        <v>4.5557155021305942</v>
      </c>
      <c r="L528" s="99">
        <v>7.4525979003427949</v>
      </c>
      <c r="M528" s="99">
        <v>6.5400443423446157</v>
      </c>
      <c r="N528" s="99">
        <v>4.2397974566939247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2.7551277247631947</v>
      </c>
      <c r="D529" s="99">
        <v>2.8605700700528018</v>
      </c>
      <c r="E529" s="99">
        <v>2.9224123896669596</v>
      </c>
      <c r="F529" s="99">
        <v>3.0665359661904343</v>
      </c>
      <c r="G529" s="99">
        <v>3.1710044513613855</v>
      </c>
      <c r="H529" s="99">
        <v>3.2706523452715888</v>
      </c>
      <c r="I529" s="99">
        <v>2.9656696296104643</v>
      </c>
      <c r="J529" s="99">
        <v>3.0160455487506463</v>
      </c>
      <c r="K529" s="99">
        <v>2.7632609622509023</v>
      </c>
      <c r="L529" s="99">
        <v>2.7355498313219075</v>
      </c>
      <c r="M529" s="99">
        <v>2.799047794731691</v>
      </c>
      <c r="N529" s="99">
        <v>2.7922807932976901</v>
      </c>
      <c r="O529" s="99">
        <v>0</v>
      </c>
      <c r="P529" s="99">
        <v>0</v>
      </c>
      <c r="Q529" s="99">
        <v>2.2678118461920174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2.4883370510921559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2003</v>
      </c>
      <c r="C5" s="120">
        <v>1980</v>
      </c>
      <c r="D5" s="120">
        <v>1991</v>
      </c>
      <c r="E5" s="120">
        <v>1973</v>
      </c>
      <c r="F5" s="120">
        <v>1969</v>
      </c>
      <c r="G5" s="120">
        <v>1980</v>
      </c>
      <c r="H5" s="120">
        <v>1926</v>
      </c>
      <c r="I5" s="120">
        <v>1850</v>
      </c>
      <c r="J5" s="120">
        <v>1717</v>
      </c>
      <c r="K5" s="120">
        <v>1542</v>
      </c>
      <c r="L5" s="120">
        <v>1430</v>
      </c>
      <c r="M5" s="120">
        <v>1403</v>
      </c>
      <c r="N5" s="120">
        <v>1428</v>
      </c>
      <c r="O5" s="120">
        <v>1449</v>
      </c>
      <c r="P5" s="120">
        <v>1450</v>
      </c>
      <c r="Q5" s="120">
        <v>1450</v>
      </c>
      <c r="R5" s="120">
        <v>1423</v>
      </c>
      <c r="S5" s="120">
        <v>1324</v>
      </c>
      <c r="T5" s="120">
        <v>1227</v>
      </c>
      <c r="U5" s="120">
        <v>1186</v>
      </c>
      <c r="V5" s="120">
        <v>1230</v>
      </c>
      <c r="W5" s="120">
        <v>1392</v>
      </c>
      <c r="X5" s="120">
        <v>1651</v>
      </c>
      <c r="Y5" s="120">
        <v>2145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2003</v>
      </c>
      <c r="C7" s="52">
        <v>1980</v>
      </c>
      <c r="D7" s="52">
        <v>1991</v>
      </c>
      <c r="E7" s="52">
        <v>1973</v>
      </c>
      <c r="F7" s="52">
        <v>1969</v>
      </c>
      <c r="G7" s="52">
        <v>1980</v>
      </c>
      <c r="H7" s="52">
        <v>1926</v>
      </c>
      <c r="I7" s="52">
        <v>1850</v>
      </c>
      <c r="J7" s="52">
        <v>1717</v>
      </c>
      <c r="K7" s="52">
        <v>1542</v>
      </c>
      <c r="L7" s="52">
        <v>1430</v>
      </c>
      <c r="M7" s="52">
        <v>1403</v>
      </c>
      <c r="N7" s="52">
        <v>1428</v>
      </c>
      <c r="O7" s="52">
        <v>1449</v>
      </c>
      <c r="P7" s="52">
        <v>1450</v>
      </c>
      <c r="Q7" s="52">
        <v>1450</v>
      </c>
      <c r="R7" s="52">
        <v>1423</v>
      </c>
      <c r="S7" s="52">
        <v>1324</v>
      </c>
      <c r="T7" s="52">
        <v>1227</v>
      </c>
      <c r="U7" s="52">
        <v>1186</v>
      </c>
      <c r="V7" s="52">
        <v>1230</v>
      </c>
      <c r="W7" s="52">
        <v>1392</v>
      </c>
      <c r="X7" s="52">
        <v>1651</v>
      </c>
      <c r="Y7" s="52">
        <v>2145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1</v>
      </c>
      <c r="J9" s="52">
        <v>1</v>
      </c>
      <c r="K9" s="52">
        <v>1</v>
      </c>
      <c r="L9" s="52">
        <v>1</v>
      </c>
      <c r="M9" s="52">
        <v>2</v>
      </c>
      <c r="N9" s="52">
        <v>4</v>
      </c>
      <c r="O9" s="52">
        <v>7</v>
      </c>
      <c r="P9" s="52">
        <v>9</v>
      </c>
      <c r="Q9" s="52">
        <v>12</v>
      </c>
      <c r="R9" s="52">
        <v>16</v>
      </c>
      <c r="S9" s="52">
        <v>19</v>
      </c>
      <c r="T9" s="52">
        <v>19</v>
      </c>
      <c r="U9" s="52">
        <v>18</v>
      </c>
      <c r="V9" s="52">
        <v>19</v>
      </c>
      <c r="W9" s="52">
        <v>22</v>
      </c>
      <c r="X9" s="52">
        <v>37</v>
      </c>
      <c r="Y9" s="52">
        <v>39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212</v>
      </c>
      <c r="C11" s="52">
        <v>198</v>
      </c>
      <c r="D11" s="52">
        <v>173</v>
      </c>
      <c r="E11" s="52">
        <v>150</v>
      </c>
      <c r="F11" s="52">
        <v>129</v>
      </c>
      <c r="G11" s="52">
        <v>106</v>
      </c>
      <c r="H11" s="52">
        <v>80</v>
      </c>
      <c r="I11" s="52">
        <v>62</v>
      </c>
      <c r="J11" s="52">
        <v>54</v>
      </c>
      <c r="K11" s="52">
        <v>40</v>
      </c>
      <c r="L11" s="52">
        <v>42</v>
      </c>
      <c r="M11" s="52">
        <v>31</v>
      </c>
      <c r="N11" s="52">
        <v>32</v>
      </c>
      <c r="O11" s="52">
        <v>35</v>
      </c>
      <c r="P11" s="52">
        <v>34</v>
      </c>
      <c r="Q11" s="52">
        <v>33</v>
      </c>
      <c r="R11" s="52">
        <v>31</v>
      </c>
      <c r="S11" s="52">
        <v>25</v>
      </c>
      <c r="T11" s="52">
        <v>30</v>
      </c>
      <c r="U11" s="52">
        <v>29</v>
      </c>
      <c r="V11" s="52">
        <v>27</v>
      </c>
      <c r="W11" s="52">
        <v>33</v>
      </c>
      <c r="X11" s="52">
        <v>49</v>
      </c>
      <c r="Y11" s="52">
        <v>89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1791</v>
      </c>
      <c r="C13" s="52">
        <v>1782</v>
      </c>
      <c r="D13" s="52">
        <v>1818</v>
      </c>
      <c r="E13" s="52">
        <v>1823</v>
      </c>
      <c r="F13" s="52">
        <v>1840</v>
      </c>
      <c r="G13" s="52">
        <v>1874</v>
      </c>
      <c r="H13" s="52">
        <v>1846</v>
      </c>
      <c r="I13" s="52">
        <v>1788</v>
      </c>
      <c r="J13" s="52">
        <v>1663</v>
      </c>
      <c r="K13" s="52">
        <v>1502</v>
      </c>
      <c r="L13" s="52">
        <v>1388</v>
      </c>
      <c r="M13" s="52">
        <v>1372</v>
      </c>
      <c r="N13" s="52">
        <v>1396</v>
      </c>
      <c r="O13" s="52">
        <v>1414</v>
      </c>
      <c r="P13" s="52">
        <v>1416</v>
      </c>
      <c r="Q13" s="52">
        <v>1417</v>
      </c>
      <c r="R13" s="52">
        <v>1392</v>
      </c>
      <c r="S13" s="52">
        <v>1299</v>
      </c>
      <c r="T13" s="52">
        <v>1197</v>
      </c>
      <c r="U13" s="52">
        <v>1157</v>
      </c>
      <c r="V13" s="52">
        <v>1203</v>
      </c>
      <c r="W13" s="52">
        <v>1359</v>
      </c>
      <c r="X13" s="52">
        <v>1602</v>
      </c>
      <c r="Y13" s="52">
        <v>2056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1615</v>
      </c>
      <c r="C16" s="52">
        <v>1547</v>
      </c>
      <c r="D16" s="52">
        <v>1477</v>
      </c>
      <c r="E16" s="52">
        <v>1411</v>
      </c>
      <c r="F16" s="52">
        <v>1376</v>
      </c>
      <c r="G16" s="52">
        <v>1340</v>
      </c>
      <c r="H16" s="52">
        <v>1231</v>
      </c>
      <c r="I16" s="52">
        <v>1108</v>
      </c>
      <c r="J16" s="52">
        <v>983</v>
      </c>
      <c r="K16" s="52">
        <v>862</v>
      </c>
      <c r="L16" s="52">
        <v>849</v>
      </c>
      <c r="M16" s="52">
        <v>821</v>
      </c>
      <c r="N16" s="52">
        <v>843</v>
      </c>
      <c r="O16" s="52">
        <v>858</v>
      </c>
      <c r="P16" s="52">
        <v>849</v>
      </c>
      <c r="Q16" s="52">
        <v>823</v>
      </c>
      <c r="R16" s="52">
        <v>784</v>
      </c>
      <c r="S16" s="52">
        <v>691</v>
      </c>
      <c r="T16" s="52">
        <v>630</v>
      </c>
      <c r="U16" s="52">
        <v>569</v>
      </c>
      <c r="V16" s="52">
        <v>642</v>
      </c>
      <c r="W16" s="52">
        <v>759</v>
      </c>
      <c r="X16" s="52">
        <v>969</v>
      </c>
      <c r="Y16" s="52">
        <v>1433</v>
      </c>
      <c r="DA16" s="63" t="s">
        <v>1075</v>
      </c>
    </row>
    <row r="17" spans="1:105" ht="12" customHeight="1" x14ac:dyDescent="0.25">
      <c r="A17" s="109" t="s">
        <v>120</v>
      </c>
      <c r="B17" s="36">
        <v>388</v>
      </c>
      <c r="C17" s="36">
        <v>433</v>
      </c>
      <c r="D17" s="36">
        <v>514</v>
      </c>
      <c r="E17" s="36">
        <v>562</v>
      </c>
      <c r="F17" s="36">
        <v>593</v>
      </c>
      <c r="G17" s="36">
        <v>640</v>
      </c>
      <c r="H17" s="36">
        <v>695</v>
      </c>
      <c r="I17" s="36">
        <v>742</v>
      </c>
      <c r="J17" s="36">
        <v>734</v>
      </c>
      <c r="K17" s="36">
        <v>680</v>
      </c>
      <c r="L17" s="36">
        <v>581</v>
      </c>
      <c r="M17" s="36">
        <v>582</v>
      </c>
      <c r="N17" s="36">
        <v>585</v>
      </c>
      <c r="O17" s="36">
        <v>591</v>
      </c>
      <c r="P17" s="36">
        <v>601</v>
      </c>
      <c r="Q17" s="36">
        <v>627</v>
      </c>
      <c r="R17" s="36">
        <v>639</v>
      </c>
      <c r="S17" s="36">
        <v>633</v>
      </c>
      <c r="T17" s="36">
        <v>597</v>
      </c>
      <c r="U17" s="36">
        <v>617</v>
      </c>
      <c r="V17" s="36">
        <v>588</v>
      </c>
      <c r="W17" s="36">
        <v>633</v>
      </c>
      <c r="X17" s="36">
        <v>682</v>
      </c>
      <c r="Y17" s="36">
        <v>712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156</v>
      </c>
      <c r="D21" s="52">
        <v>157</v>
      </c>
      <c r="E21" s="52">
        <v>156</v>
      </c>
      <c r="F21" s="52">
        <v>158</v>
      </c>
      <c r="G21" s="52">
        <v>158</v>
      </c>
      <c r="H21" s="52">
        <v>162</v>
      </c>
      <c r="I21" s="52">
        <v>164</v>
      </c>
      <c r="J21" s="52">
        <v>169</v>
      </c>
      <c r="K21" s="52">
        <v>175</v>
      </c>
      <c r="L21" s="52">
        <v>184</v>
      </c>
      <c r="M21" s="52">
        <v>189</v>
      </c>
      <c r="N21" s="52">
        <v>201</v>
      </c>
      <c r="O21" s="52">
        <v>181</v>
      </c>
      <c r="P21" s="52">
        <v>72</v>
      </c>
      <c r="Q21" s="52">
        <v>102</v>
      </c>
      <c r="R21" s="52">
        <v>97</v>
      </c>
      <c r="S21" s="52">
        <v>127</v>
      </c>
      <c r="T21" s="52">
        <v>126</v>
      </c>
      <c r="U21" s="52">
        <v>115</v>
      </c>
      <c r="V21" s="52">
        <v>113</v>
      </c>
      <c r="W21" s="52">
        <v>105</v>
      </c>
      <c r="X21" s="52">
        <v>95</v>
      </c>
      <c r="Y21" s="52">
        <v>86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1</v>
      </c>
      <c r="Q23" s="52">
        <v>0</v>
      </c>
      <c r="R23" s="52">
        <v>0</v>
      </c>
      <c r="S23" s="52">
        <v>0</v>
      </c>
      <c r="T23" s="52">
        <v>1</v>
      </c>
      <c r="U23" s="52">
        <v>2</v>
      </c>
      <c r="V23" s="52">
        <v>3</v>
      </c>
      <c r="W23" s="52">
        <v>3</v>
      </c>
      <c r="X23" s="52">
        <v>4</v>
      </c>
      <c r="Y23" s="52">
        <v>3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33</v>
      </c>
      <c r="D25" s="52">
        <v>33</v>
      </c>
      <c r="E25" s="52">
        <v>33</v>
      </c>
      <c r="F25" s="52">
        <v>34</v>
      </c>
      <c r="G25" s="52">
        <v>35</v>
      </c>
      <c r="H25" s="52">
        <v>35</v>
      </c>
      <c r="I25" s="52">
        <v>20</v>
      </c>
      <c r="J25" s="52">
        <v>8</v>
      </c>
      <c r="K25" s="52">
        <v>14</v>
      </c>
      <c r="L25" s="52">
        <v>9</v>
      </c>
      <c r="M25" s="52">
        <v>12</v>
      </c>
      <c r="N25" s="52">
        <v>10</v>
      </c>
      <c r="O25" s="52">
        <v>7</v>
      </c>
      <c r="P25" s="52">
        <v>2</v>
      </c>
      <c r="Q25" s="52">
        <v>1</v>
      </c>
      <c r="R25" s="52">
        <v>2</v>
      </c>
      <c r="S25" s="52">
        <v>8</v>
      </c>
      <c r="T25" s="52">
        <v>6</v>
      </c>
      <c r="U25" s="52">
        <v>6</v>
      </c>
      <c r="V25" s="52">
        <v>7</v>
      </c>
      <c r="W25" s="52">
        <v>4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280</v>
      </c>
      <c r="D27" s="52">
        <v>280</v>
      </c>
      <c r="E27" s="52">
        <v>284</v>
      </c>
      <c r="F27" s="52">
        <v>295</v>
      </c>
      <c r="G27" s="52">
        <v>315</v>
      </c>
      <c r="H27" s="52">
        <v>350</v>
      </c>
      <c r="I27" s="52">
        <v>235</v>
      </c>
      <c r="J27" s="52">
        <v>248</v>
      </c>
      <c r="K27" s="52">
        <v>290</v>
      </c>
      <c r="L27" s="52">
        <v>307</v>
      </c>
      <c r="M27" s="52">
        <v>300</v>
      </c>
      <c r="N27" s="52">
        <v>304</v>
      </c>
      <c r="O27" s="52">
        <v>276</v>
      </c>
      <c r="P27" s="52">
        <v>145</v>
      </c>
      <c r="Q27" s="52">
        <v>163</v>
      </c>
      <c r="R27" s="52">
        <v>172</v>
      </c>
      <c r="S27" s="52">
        <v>221</v>
      </c>
      <c r="T27" s="52">
        <v>258</v>
      </c>
      <c r="U27" s="52">
        <v>268</v>
      </c>
      <c r="V27" s="52">
        <v>257</v>
      </c>
      <c r="W27" s="52">
        <v>211</v>
      </c>
      <c r="X27" s="52">
        <v>160</v>
      </c>
      <c r="Y27" s="52">
        <v>149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252</v>
      </c>
      <c r="D30" s="52">
        <v>253</v>
      </c>
      <c r="E30" s="52">
        <v>255</v>
      </c>
      <c r="F30" s="52">
        <v>260</v>
      </c>
      <c r="G30" s="52">
        <v>277</v>
      </c>
      <c r="H30" s="52">
        <v>296</v>
      </c>
      <c r="I30" s="52">
        <v>183</v>
      </c>
      <c r="J30" s="52">
        <v>159</v>
      </c>
      <c r="K30" s="52">
        <v>190</v>
      </c>
      <c r="L30" s="52">
        <v>189</v>
      </c>
      <c r="M30" s="52">
        <v>195</v>
      </c>
      <c r="N30" s="52">
        <v>192</v>
      </c>
      <c r="O30" s="52">
        <v>158</v>
      </c>
      <c r="P30" s="52">
        <v>75</v>
      </c>
      <c r="Q30" s="52">
        <v>81</v>
      </c>
      <c r="R30" s="52">
        <v>102</v>
      </c>
      <c r="S30" s="52">
        <v>138</v>
      </c>
      <c r="T30" s="52">
        <v>172</v>
      </c>
      <c r="U30" s="52">
        <v>150</v>
      </c>
      <c r="V30" s="52">
        <v>144</v>
      </c>
      <c r="W30" s="52">
        <v>107</v>
      </c>
      <c r="X30" s="52">
        <v>82</v>
      </c>
      <c r="Y30" s="52">
        <v>76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61</v>
      </c>
      <c r="D31" s="36">
        <v>60</v>
      </c>
      <c r="E31" s="36">
        <v>63</v>
      </c>
      <c r="F31" s="36">
        <v>66</v>
      </c>
      <c r="G31" s="36">
        <v>76</v>
      </c>
      <c r="H31" s="36">
        <v>88</v>
      </c>
      <c r="I31" s="36">
        <v>73</v>
      </c>
      <c r="J31" s="36">
        <v>97</v>
      </c>
      <c r="K31" s="36">
        <v>115</v>
      </c>
      <c r="L31" s="36">
        <v>121</v>
      </c>
      <c r="M31" s="36">
        <v>114</v>
      </c>
      <c r="N31" s="36">
        <v>125</v>
      </c>
      <c r="O31" s="36">
        <v>123</v>
      </c>
      <c r="P31" s="36">
        <v>76</v>
      </c>
      <c r="Q31" s="36">
        <v>81</v>
      </c>
      <c r="R31" s="36">
        <v>78</v>
      </c>
      <c r="S31" s="36">
        <v>82</v>
      </c>
      <c r="T31" s="36">
        <v>91</v>
      </c>
      <c r="U31" s="36">
        <v>118</v>
      </c>
      <c r="V31" s="36">
        <v>122</v>
      </c>
      <c r="W31" s="36">
        <v>104</v>
      </c>
      <c r="X31" s="36">
        <v>91</v>
      </c>
      <c r="Y31" s="36">
        <v>82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133</v>
      </c>
      <c r="D35" s="52">
        <v>168</v>
      </c>
      <c r="E35" s="52">
        <v>138</v>
      </c>
      <c r="F35" s="52">
        <v>154</v>
      </c>
      <c r="G35" s="52">
        <v>169</v>
      </c>
      <c r="H35" s="52">
        <v>108</v>
      </c>
      <c r="I35" s="52">
        <v>88</v>
      </c>
      <c r="J35" s="52">
        <v>36</v>
      </c>
      <c r="K35" s="52">
        <v>0</v>
      </c>
      <c r="L35" s="52">
        <v>72</v>
      </c>
      <c r="M35" s="52">
        <v>162</v>
      </c>
      <c r="N35" s="52">
        <v>226</v>
      </c>
      <c r="O35" s="52">
        <v>202</v>
      </c>
      <c r="P35" s="52">
        <v>73</v>
      </c>
      <c r="Q35" s="52">
        <v>102</v>
      </c>
      <c r="R35" s="52">
        <v>70</v>
      </c>
      <c r="S35" s="52">
        <v>28</v>
      </c>
      <c r="T35" s="52">
        <v>29</v>
      </c>
      <c r="U35" s="52">
        <v>74</v>
      </c>
      <c r="V35" s="52">
        <v>157</v>
      </c>
      <c r="W35" s="52">
        <v>267</v>
      </c>
      <c r="X35" s="52">
        <v>354</v>
      </c>
      <c r="Y35" s="52">
        <v>580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1</v>
      </c>
      <c r="J37" s="52">
        <v>0</v>
      </c>
      <c r="K37" s="52">
        <v>0</v>
      </c>
      <c r="L37" s="52">
        <v>0</v>
      </c>
      <c r="M37" s="52">
        <v>1</v>
      </c>
      <c r="N37" s="52">
        <v>2</v>
      </c>
      <c r="O37" s="52">
        <v>3</v>
      </c>
      <c r="P37" s="52">
        <v>3</v>
      </c>
      <c r="Q37" s="52">
        <v>3</v>
      </c>
      <c r="R37" s="52">
        <v>4</v>
      </c>
      <c r="S37" s="52">
        <v>3</v>
      </c>
      <c r="T37" s="52">
        <v>1</v>
      </c>
      <c r="U37" s="52">
        <v>1</v>
      </c>
      <c r="V37" s="52">
        <v>4</v>
      </c>
      <c r="W37" s="52">
        <v>6</v>
      </c>
      <c r="X37" s="52">
        <v>19</v>
      </c>
      <c r="Y37" s="52">
        <v>5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19</v>
      </c>
      <c r="D39" s="52">
        <v>8</v>
      </c>
      <c r="E39" s="52">
        <v>10</v>
      </c>
      <c r="F39" s="52">
        <v>13</v>
      </c>
      <c r="G39" s="52">
        <v>12</v>
      </c>
      <c r="H39" s="52">
        <v>9</v>
      </c>
      <c r="I39" s="52">
        <v>2</v>
      </c>
      <c r="J39" s="52">
        <v>0</v>
      </c>
      <c r="K39" s="52">
        <v>0</v>
      </c>
      <c r="L39" s="52">
        <v>11</v>
      </c>
      <c r="M39" s="52">
        <v>1</v>
      </c>
      <c r="N39" s="52">
        <v>11</v>
      </c>
      <c r="O39" s="52">
        <v>10</v>
      </c>
      <c r="P39" s="52">
        <v>1</v>
      </c>
      <c r="Q39" s="52">
        <v>0</v>
      </c>
      <c r="R39" s="52">
        <v>0</v>
      </c>
      <c r="S39" s="52">
        <v>2</v>
      </c>
      <c r="T39" s="52">
        <v>11</v>
      </c>
      <c r="U39" s="52">
        <v>5</v>
      </c>
      <c r="V39" s="52">
        <v>5</v>
      </c>
      <c r="W39" s="52">
        <v>10</v>
      </c>
      <c r="X39" s="52">
        <v>16</v>
      </c>
      <c r="Y39" s="52">
        <v>40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271</v>
      </c>
      <c r="D41" s="52">
        <v>316</v>
      </c>
      <c r="E41" s="52">
        <v>289</v>
      </c>
      <c r="F41" s="52">
        <v>312</v>
      </c>
      <c r="G41" s="52">
        <v>349</v>
      </c>
      <c r="H41" s="52">
        <v>322</v>
      </c>
      <c r="I41" s="52">
        <v>177</v>
      </c>
      <c r="J41" s="52">
        <v>123</v>
      </c>
      <c r="K41" s="52">
        <v>129</v>
      </c>
      <c r="L41" s="52">
        <v>193</v>
      </c>
      <c r="M41" s="52">
        <v>284</v>
      </c>
      <c r="N41" s="52">
        <v>328</v>
      </c>
      <c r="O41" s="52">
        <v>294</v>
      </c>
      <c r="P41" s="52">
        <v>147</v>
      </c>
      <c r="Q41" s="52">
        <v>164</v>
      </c>
      <c r="R41" s="52">
        <v>147</v>
      </c>
      <c r="S41" s="52">
        <v>128</v>
      </c>
      <c r="T41" s="52">
        <v>156</v>
      </c>
      <c r="U41" s="52">
        <v>228</v>
      </c>
      <c r="V41" s="52">
        <v>303</v>
      </c>
      <c r="W41" s="52">
        <v>367</v>
      </c>
      <c r="X41" s="52">
        <v>403</v>
      </c>
      <c r="Y41" s="52">
        <v>603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184</v>
      </c>
      <c r="D44" s="52">
        <v>183</v>
      </c>
      <c r="E44" s="52">
        <v>189</v>
      </c>
      <c r="F44" s="52">
        <v>225</v>
      </c>
      <c r="G44" s="52">
        <v>241</v>
      </c>
      <c r="H44" s="52">
        <v>187</v>
      </c>
      <c r="I44" s="52">
        <v>60</v>
      </c>
      <c r="J44" s="52">
        <v>34</v>
      </c>
      <c r="K44" s="52">
        <v>69</v>
      </c>
      <c r="L44" s="52">
        <v>176</v>
      </c>
      <c r="M44" s="52">
        <v>167</v>
      </c>
      <c r="N44" s="52">
        <v>214</v>
      </c>
      <c r="O44" s="52">
        <v>173</v>
      </c>
      <c r="P44" s="52">
        <v>66</v>
      </c>
      <c r="Q44" s="52">
        <v>55</v>
      </c>
      <c r="R44" s="52">
        <v>63</v>
      </c>
      <c r="S44" s="52">
        <v>45</v>
      </c>
      <c r="T44" s="52">
        <v>111</v>
      </c>
      <c r="U44" s="52">
        <v>89</v>
      </c>
      <c r="V44" s="52">
        <v>217</v>
      </c>
      <c r="W44" s="52">
        <v>224</v>
      </c>
      <c r="X44" s="52">
        <v>292</v>
      </c>
      <c r="Y44" s="52">
        <v>540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106</v>
      </c>
      <c r="D45" s="36">
        <v>141</v>
      </c>
      <c r="E45" s="36">
        <v>111</v>
      </c>
      <c r="F45" s="36">
        <v>97</v>
      </c>
      <c r="G45" s="36">
        <v>123</v>
      </c>
      <c r="H45" s="36">
        <v>143</v>
      </c>
      <c r="I45" s="36">
        <v>120</v>
      </c>
      <c r="J45" s="36">
        <v>89</v>
      </c>
      <c r="K45" s="36">
        <v>61</v>
      </c>
      <c r="L45" s="36">
        <v>22</v>
      </c>
      <c r="M45" s="36">
        <v>115</v>
      </c>
      <c r="N45" s="36">
        <v>128</v>
      </c>
      <c r="O45" s="36">
        <v>129</v>
      </c>
      <c r="P45" s="36">
        <v>86</v>
      </c>
      <c r="Q45" s="36">
        <v>107</v>
      </c>
      <c r="R45" s="36">
        <v>90</v>
      </c>
      <c r="S45" s="36">
        <v>76</v>
      </c>
      <c r="T45" s="36">
        <v>55</v>
      </c>
      <c r="U45" s="36">
        <v>138</v>
      </c>
      <c r="V45" s="36">
        <v>93</v>
      </c>
      <c r="W45" s="36">
        <v>149</v>
      </c>
      <c r="X45" s="36">
        <v>140</v>
      </c>
      <c r="Y45" s="36">
        <v>112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40</v>
      </c>
      <c r="D49" s="52">
        <v>50</v>
      </c>
      <c r="E49" s="52">
        <v>45</v>
      </c>
      <c r="F49" s="52">
        <v>49</v>
      </c>
      <c r="G49" s="52">
        <v>51</v>
      </c>
      <c r="H49" s="52">
        <v>40</v>
      </c>
      <c r="I49" s="52">
        <v>27</v>
      </c>
      <c r="J49" s="52">
        <v>10</v>
      </c>
      <c r="K49" s="52">
        <v>0</v>
      </c>
      <c r="L49" s="52">
        <v>21</v>
      </c>
      <c r="M49" s="52">
        <v>39</v>
      </c>
      <c r="N49" s="52">
        <v>53</v>
      </c>
      <c r="O49" s="52">
        <v>50</v>
      </c>
      <c r="P49" s="52">
        <v>39</v>
      </c>
      <c r="Q49" s="52">
        <v>58</v>
      </c>
      <c r="R49" s="52">
        <v>28</v>
      </c>
      <c r="S49" s="52">
        <v>11</v>
      </c>
      <c r="T49" s="52">
        <v>10</v>
      </c>
      <c r="U49" s="52">
        <v>24</v>
      </c>
      <c r="V49" s="52">
        <v>60</v>
      </c>
      <c r="W49" s="52">
        <v>74</v>
      </c>
      <c r="X49" s="52">
        <v>101</v>
      </c>
      <c r="Y49" s="52">
        <v>221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1</v>
      </c>
      <c r="N51" s="52">
        <v>1</v>
      </c>
      <c r="O51" s="52">
        <v>1</v>
      </c>
      <c r="P51" s="52">
        <v>1</v>
      </c>
      <c r="Q51" s="52">
        <v>1</v>
      </c>
      <c r="R51" s="52">
        <v>1</v>
      </c>
      <c r="S51" s="52">
        <v>0</v>
      </c>
      <c r="T51" s="52">
        <v>0</v>
      </c>
      <c r="U51" s="52">
        <v>1</v>
      </c>
      <c r="V51" s="52">
        <v>3</v>
      </c>
      <c r="W51" s="52">
        <v>3</v>
      </c>
      <c r="X51" s="52">
        <v>10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3</v>
      </c>
      <c r="D53" s="52">
        <v>1</v>
      </c>
      <c r="E53" s="52">
        <v>2</v>
      </c>
      <c r="F53" s="52">
        <v>2</v>
      </c>
      <c r="G53" s="52">
        <v>2</v>
      </c>
      <c r="H53" s="52">
        <v>1</v>
      </c>
      <c r="I53" s="52">
        <v>0</v>
      </c>
      <c r="J53" s="52">
        <v>0</v>
      </c>
      <c r="K53" s="52">
        <v>0</v>
      </c>
      <c r="L53" s="52">
        <v>1</v>
      </c>
      <c r="M53" s="52">
        <v>0</v>
      </c>
      <c r="N53" s="52">
        <v>2</v>
      </c>
      <c r="O53" s="52">
        <v>2</v>
      </c>
      <c r="P53" s="52">
        <v>1</v>
      </c>
      <c r="Q53" s="52">
        <v>0</v>
      </c>
      <c r="R53" s="52">
        <v>0</v>
      </c>
      <c r="S53" s="52">
        <v>0</v>
      </c>
      <c r="T53" s="52">
        <v>1</v>
      </c>
      <c r="U53" s="52">
        <v>1</v>
      </c>
      <c r="V53" s="52">
        <v>2</v>
      </c>
      <c r="W53" s="52">
        <v>3</v>
      </c>
      <c r="X53" s="52">
        <v>5</v>
      </c>
      <c r="Y53" s="52">
        <v>16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37</v>
      </c>
      <c r="D55" s="52">
        <v>49</v>
      </c>
      <c r="E55" s="52">
        <v>43</v>
      </c>
      <c r="F55" s="52">
        <v>47</v>
      </c>
      <c r="G55" s="52">
        <v>49</v>
      </c>
      <c r="H55" s="52">
        <v>39</v>
      </c>
      <c r="I55" s="52">
        <v>27</v>
      </c>
      <c r="J55" s="52">
        <v>10</v>
      </c>
      <c r="K55" s="52">
        <v>0</v>
      </c>
      <c r="L55" s="52">
        <v>20</v>
      </c>
      <c r="M55" s="52">
        <v>39</v>
      </c>
      <c r="N55" s="52">
        <v>51</v>
      </c>
      <c r="O55" s="52">
        <v>48</v>
      </c>
      <c r="P55" s="52">
        <v>38</v>
      </c>
      <c r="Q55" s="52">
        <v>58</v>
      </c>
      <c r="R55" s="52">
        <v>28</v>
      </c>
      <c r="S55" s="52">
        <v>11</v>
      </c>
      <c r="T55" s="52">
        <v>9</v>
      </c>
      <c r="U55" s="52">
        <v>23</v>
      </c>
      <c r="V55" s="52">
        <v>58</v>
      </c>
      <c r="W55" s="52">
        <v>71</v>
      </c>
      <c r="X55" s="52">
        <v>96</v>
      </c>
      <c r="Y55" s="52">
        <v>205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25</v>
      </c>
      <c r="D58" s="52">
        <v>28</v>
      </c>
      <c r="E58" s="52">
        <v>28</v>
      </c>
      <c r="F58" s="52">
        <v>34</v>
      </c>
      <c r="G58" s="52">
        <v>34</v>
      </c>
      <c r="H58" s="52">
        <v>23</v>
      </c>
      <c r="I58" s="52">
        <v>9</v>
      </c>
      <c r="J58" s="52">
        <v>3</v>
      </c>
      <c r="K58" s="52">
        <v>0</v>
      </c>
      <c r="L58" s="52">
        <v>19</v>
      </c>
      <c r="M58" s="52">
        <v>23</v>
      </c>
      <c r="N58" s="52">
        <v>33</v>
      </c>
      <c r="O58" s="52">
        <v>28</v>
      </c>
      <c r="P58" s="52">
        <v>18</v>
      </c>
      <c r="Q58" s="52">
        <v>20</v>
      </c>
      <c r="R58" s="52">
        <v>12</v>
      </c>
      <c r="S58" s="52">
        <v>4</v>
      </c>
      <c r="T58" s="52">
        <v>7</v>
      </c>
      <c r="U58" s="52">
        <v>10</v>
      </c>
      <c r="V58" s="52">
        <v>41</v>
      </c>
      <c r="W58" s="52">
        <v>43</v>
      </c>
      <c r="X58" s="52">
        <v>69</v>
      </c>
      <c r="Y58" s="52">
        <v>182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15</v>
      </c>
      <c r="D59" s="36">
        <v>22</v>
      </c>
      <c r="E59" s="36">
        <v>17</v>
      </c>
      <c r="F59" s="36">
        <v>15</v>
      </c>
      <c r="G59" s="36">
        <v>17</v>
      </c>
      <c r="H59" s="36">
        <v>17</v>
      </c>
      <c r="I59" s="36">
        <v>18</v>
      </c>
      <c r="J59" s="36">
        <v>7</v>
      </c>
      <c r="K59" s="36">
        <v>0</v>
      </c>
      <c r="L59" s="36">
        <v>2</v>
      </c>
      <c r="M59" s="36">
        <v>16</v>
      </c>
      <c r="N59" s="36">
        <v>20</v>
      </c>
      <c r="O59" s="36">
        <v>22</v>
      </c>
      <c r="P59" s="36">
        <v>21</v>
      </c>
      <c r="Q59" s="36">
        <v>38</v>
      </c>
      <c r="R59" s="36">
        <v>16</v>
      </c>
      <c r="S59" s="36">
        <v>7</v>
      </c>
      <c r="T59" s="36">
        <v>3</v>
      </c>
      <c r="U59" s="36">
        <v>14</v>
      </c>
      <c r="V59" s="36">
        <v>19</v>
      </c>
      <c r="W59" s="36">
        <v>31</v>
      </c>
      <c r="X59" s="36">
        <v>32</v>
      </c>
      <c r="Y59" s="36">
        <v>39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93</v>
      </c>
      <c r="D63" s="52">
        <v>118</v>
      </c>
      <c r="E63" s="52">
        <v>93</v>
      </c>
      <c r="F63" s="52">
        <v>105</v>
      </c>
      <c r="G63" s="52">
        <v>118</v>
      </c>
      <c r="H63" s="52">
        <v>68</v>
      </c>
      <c r="I63" s="52">
        <v>61</v>
      </c>
      <c r="J63" s="52">
        <v>26</v>
      </c>
      <c r="K63" s="52">
        <v>0</v>
      </c>
      <c r="L63" s="52">
        <v>51</v>
      </c>
      <c r="M63" s="52">
        <v>123</v>
      </c>
      <c r="N63" s="52">
        <v>173</v>
      </c>
      <c r="O63" s="52">
        <v>152</v>
      </c>
      <c r="P63" s="52">
        <v>34</v>
      </c>
      <c r="Q63" s="52">
        <v>44</v>
      </c>
      <c r="R63" s="52">
        <v>42</v>
      </c>
      <c r="S63" s="52">
        <v>17</v>
      </c>
      <c r="T63" s="52">
        <v>19</v>
      </c>
      <c r="U63" s="52">
        <v>50</v>
      </c>
      <c r="V63" s="52">
        <v>97</v>
      </c>
      <c r="W63" s="52">
        <v>193</v>
      </c>
      <c r="X63" s="52">
        <v>253</v>
      </c>
      <c r="Y63" s="52">
        <v>359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</v>
      </c>
      <c r="J65" s="52">
        <v>0</v>
      </c>
      <c r="K65" s="52">
        <v>0</v>
      </c>
      <c r="L65" s="52">
        <v>0</v>
      </c>
      <c r="M65" s="52">
        <v>0</v>
      </c>
      <c r="N65" s="52">
        <v>1</v>
      </c>
      <c r="O65" s="52">
        <v>2</v>
      </c>
      <c r="P65" s="52">
        <v>2</v>
      </c>
      <c r="Q65" s="52">
        <v>2</v>
      </c>
      <c r="R65" s="52">
        <v>3</v>
      </c>
      <c r="S65" s="52">
        <v>3</v>
      </c>
      <c r="T65" s="52">
        <v>1</v>
      </c>
      <c r="U65" s="52">
        <v>0</v>
      </c>
      <c r="V65" s="52">
        <v>1</v>
      </c>
      <c r="W65" s="52">
        <v>3</v>
      </c>
      <c r="X65" s="52">
        <v>9</v>
      </c>
      <c r="Y65" s="52">
        <v>5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16</v>
      </c>
      <c r="D67" s="52">
        <f t="shared" si="0"/>
        <v>7</v>
      </c>
      <c r="E67" s="52">
        <f t="shared" si="0"/>
        <v>8</v>
      </c>
      <c r="F67" s="52">
        <f t="shared" si="0"/>
        <v>11</v>
      </c>
      <c r="G67" s="52">
        <f t="shared" si="0"/>
        <v>10</v>
      </c>
      <c r="H67" s="52">
        <f t="shared" si="0"/>
        <v>8</v>
      </c>
      <c r="I67" s="52">
        <f t="shared" si="0"/>
        <v>2</v>
      </c>
      <c r="J67" s="52">
        <f t="shared" si="0"/>
        <v>0</v>
      </c>
      <c r="K67" s="52">
        <f t="shared" si="0"/>
        <v>0</v>
      </c>
      <c r="L67" s="52">
        <f t="shared" si="0"/>
        <v>10</v>
      </c>
      <c r="M67" s="52">
        <f t="shared" si="0"/>
        <v>1</v>
      </c>
      <c r="N67" s="52">
        <f t="shared" si="0"/>
        <v>9</v>
      </c>
      <c r="O67" s="52">
        <f t="shared" si="0"/>
        <v>8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2</v>
      </c>
      <c r="T67" s="52">
        <f t="shared" si="1"/>
        <v>10</v>
      </c>
      <c r="U67" s="52">
        <f t="shared" si="1"/>
        <v>4</v>
      </c>
      <c r="V67" s="52">
        <f t="shared" si="1"/>
        <v>3</v>
      </c>
      <c r="W67" s="52">
        <f t="shared" ref="W67:Y67" si="2">W39-W53</f>
        <v>7</v>
      </c>
      <c r="X67" s="52">
        <f t="shared" si="2"/>
        <v>11</v>
      </c>
      <c r="Y67" s="52">
        <f t="shared" si="2"/>
        <v>24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234</v>
      </c>
      <c r="D69" s="52">
        <f t="shared" si="6"/>
        <v>267</v>
      </c>
      <c r="E69" s="52">
        <f t="shared" si="6"/>
        <v>246</v>
      </c>
      <c r="F69" s="52">
        <f t="shared" si="6"/>
        <v>265</v>
      </c>
      <c r="G69" s="52">
        <f t="shared" si="6"/>
        <v>300</v>
      </c>
      <c r="H69" s="52">
        <f t="shared" si="6"/>
        <v>283</v>
      </c>
      <c r="I69" s="52">
        <f t="shared" si="6"/>
        <v>150</v>
      </c>
      <c r="J69" s="52">
        <f t="shared" si="6"/>
        <v>113</v>
      </c>
      <c r="K69" s="52">
        <f t="shared" si="6"/>
        <v>129</v>
      </c>
      <c r="L69" s="52">
        <f t="shared" si="6"/>
        <v>173</v>
      </c>
      <c r="M69" s="52">
        <f t="shared" si="6"/>
        <v>245</v>
      </c>
      <c r="N69" s="52">
        <f t="shared" si="6"/>
        <v>277</v>
      </c>
      <c r="O69" s="52">
        <f t="shared" si="6"/>
        <v>246</v>
      </c>
      <c r="P69" s="52">
        <f t="shared" si="6"/>
        <v>109</v>
      </c>
      <c r="Q69" s="52">
        <f t="shared" si="6"/>
        <v>106</v>
      </c>
      <c r="R69" s="52">
        <f t="shared" ref="R69:V69" si="7">R41-R55</f>
        <v>119</v>
      </c>
      <c r="S69" s="52">
        <f t="shared" si="7"/>
        <v>117</v>
      </c>
      <c r="T69" s="52">
        <f t="shared" si="7"/>
        <v>147</v>
      </c>
      <c r="U69" s="52">
        <f t="shared" si="7"/>
        <v>205</v>
      </c>
      <c r="V69" s="52">
        <f t="shared" si="7"/>
        <v>245</v>
      </c>
      <c r="W69" s="52">
        <f t="shared" ref="W69:Y69" si="8">W41-W55</f>
        <v>296</v>
      </c>
      <c r="X69" s="52">
        <f t="shared" si="8"/>
        <v>307</v>
      </c>
      <c r="Y69" s="52">
        <f t="shared" si="8"/>
        <v>398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159</v>
      </c>
      <c r="D72" s="52">
        <v>155</v>
      </c>
      <c r="E72" s="52">
        <v>161</v>
      </c>
      <c r="F72" s="52">
        <v>191</v>
      </c>
      <c r="G72" s="52">
        <v>207</v>
      </c>
      <c r="H72" s="52">
        <v>164</v>
      </c>
      <c r="I72" s="52">
        <v>51</v>
      </c>
      <c r="J72" s="52">
        <v>31</v>
      </c>
      <c r="K72" s="52">
        <v>69</v>
      </c>
      <c r="L72" s="52">
        <v>157</v>
      </c>
      <c r="M72" s="52">
        <v>144</v>
      </c>
      <c r="N72" s="52">
        <v>181</v>
      </c>
      <c r="O72" s="52">
        <v>145</v>
      </c>
      <c r="P72" s="52">
        <v>48</v>
      </c>
      <c r="Q72" s="52">
        <v>35</v>
      </c>
      <c r="R72" s="52">
        <v>51</v>
      </c>
      <c r="S72" s="52">
        <v>41</v>
      </c>
      <c r="T72" s="52">
        <v>104</v>
      </c>
      <c r="U72" s="52">
        <v>79</v>
      </c>
      <c r="V72" s="52">
        <v>176</v>
      </c>
      <c r="W72" s="52">
        <v>181</v>
      </c>
      <c r="X72" s="52">
        <v>223</v>
      </c>
      <c r="Y72" s="52">
        <v>358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91</v>
      </c>
      <c r="D73" s="36">
        <v>119</v>
      </c>
      <c r="E73" s="36">
        <v>94</v>
      </c>
      <c r="F73" s="36">
        <v>82</v>
      </c>
      <c r="G73" s="36">
        <v>106</v>
      </c>
      <c r="H73" s="36">
        <v>126</v>
      </c>
      <c r="I73" s="36">
        <v>102</v>
      </c>
      <c r="J73" s="36">
        <v>82</v>
      </c>
      <c r="K73" s="36">
        <v>61</v>
      </c>
      <c r="L73" s="36">
        <v>20</v>
      </c>
      <c r="M73" s="36">
        <v>99</v>
      </c>
      <c r="N73" s="36">
        <v>108</v>
      </c>
      <c r="O73" s="36">
        <v>107</v>
      </c>
      <c r="P73" s="36">
        <v>65</v>
      </c>
      <c r="Q73" s="36">
        <v>69</v>
      </c>
      <c r="R73" s="36">
        <v>74</v>
      </c>
      <c r="S73" s="36">
        <v>69</v>
      </c>
      <c r="T73" s="36">
        <v>52</v>
      </c>
      <c r="U73" s="36">
        <v>124</v>
      </c>
      <c r="V73" s="36">
        <v>74</v>
      </c>
      <c r="W73" s="36">
        <v>118</v>
      </c>
      <c r="X73" s="36">
        <v>108</v>
      </c>
      <c r="Y73" s="36">
        <v>73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7</v>
      </c>
      <c r="K79" s="52">
        <f>RES_hhdet_numvin!K26</f>
        <v>0</v>
      </c>
      <c r="L79" s="52">
        <f>RES_hhdet_numvin!L26</f>
        <v>33</v>
      </c>
      <c r="M79" s="52">
        <f>RES_hhdet_numvin!M26</f>
        <v>95</v>
      </c>
      <c r="N79" s="52">
        <f>RES_hhdet_numvin!N26</f>
        <v>153</v>
      </c>
      <c r="O79" s="52">
        <f>RES_hhdet_numvin!O26</f>
        <v>154</v>
      </c>
      <c r="P79" s="52">
        <f>RES_hhdet_numvin!P26</f>
        <v>60</v>
      </c>
      <c r="Q79" s="52">
        <f>RES_hhdet_numvin!Q26</f>
        <v>91</v>
      </c>
      <c r="R79" s="52">
        <f>RES_hhdet_numvin!R26</f>
        <v>65</v>
      </c>
      <c r="S79" s="52">
        <f>RES_hhdet_numvin!S26</f>
        <v>26</v>
      </c>
      <c r="T79" s="52">
        <f>RES_hhdet_numvin!T26</f>
        <v>29</v>
      </c>
      <c r="U79" s="52">
        <f>RES_hhdet_numvin!U26</f>
        <v>74</v>
      </c>
      <c r="V79" s="52">
        <f>RES_hhdet_numvin!V26</f>
        <v>157</v>
      </c>
      <c r="W79" s="52">
        <f>RES_hhdet_numvin!W26</f>
        <v>267</v>
      </c>
      <c r="X79" s="52">
        <f>RES_hhdet_numvin!X26</f>
        <v>354</v>
      </c>
      <c r="Y79" s="52">
        <f>RES_hhdet_numvin!Y26</f>
        <v>580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</v>
      </c>
      <c r="S82" s="138">
        <f>RES_hhdet_numvin!S29</f>
        <v>2</v>
      </c>
      <c r="T82" s="138">
        <f>RES_hhdet_numvin!T29</f>
        <v>1</v>
      </c>
      <c r="U82" s="138">
        <f>RES_hhdet_numvin!U29</f>
        <v>1</v>
      </c>
      <c r="V82" s="138">
        <f>RES_hhdet_numvin!V29</f>
        <v>4</v>
      </c>
      <c r="W82" s="138">
        <f>RES_hhdet_numvin!W29</f>
        <v>6</v>
      </c>
      <c r="X82" s="138">
        <f>RES_hhdet_numvin!X29</f>
        <v>19</v>
      </c>
      <c r="Y82" s="138">
        <f>RES_hhdet_numvin!Y29</f>
        <v>5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2</v>
      </c>
      <c r="T84" s="138">
        <f>RES_hhdet_numvin!T31</f>
        <v>11</v>
      </c>
      <c r="U84" s="138">
        <f>RES_hhdet_numvin!U31</f>
        <v>5</v>
      </c>
      <c r="V84" s="138">
        <f>RES_hhdet_numvin!V31</f>
        <v>5</v>
      </c>
      <c r="W84" s="138">
        <f>RES_hhdet_numvin!W31</f>
        <v>10</v>
      </c>
      <c r="X84" s="138">
        <f>RES_hhdet_numvin!X31</f>
        <v>16</v>
      </c>
      <c r="Y84" s="138">
        <f>RES_hhdet_numvin!Y31</f>
        <v>40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45</v>
      </c>
      <c r="S88" s="138">
        <f>RES_hhdet_numvin!S35</f>
        <v>63</v>
      </c>
      <c r="T88" s="138">
        <f>RES_hhdet_numvin!T35</f>
        <v>112</v>
      </c>
      <c r="U88" s="138">
        <f>RES_hhdet_numvin!U35</f>
        <v>192</v>
      </c>
      <c r="V88" s="138">
        <f>RES_hhdet_numvin!V35</f>
        <v>279</v>
      </c>
      <c r="W88" s="138">
        <f>RES_hhdet_numvin!W35</f>
        <v>361</v>
      </c>
      <c r="X88" s="138">
        <f>RES_hhdet_numvin!X35</f>
        <v>401</v>
      </c>
      <c r="Y88" s="138">
        <f>RES_hhdet_numvin!Y35</f>
        <v>603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X89" s="138">
        <f>RES_hhdet_numvin!X36</f>
        <v>0</v>
      </c>
      <c r="Y89" s="138">
        <f>RES_hhdet_numvin!Y36</f>
        <v>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19</v>
      </c>
      <c r="S93" s="138">
        <f>RES_hhdet_numvin!S40</f>
        <v>23</v>
      </c>
      <c r="T93" s="138">
        <f>RES_hhdet_numvin!T40</f>
        <v>75</v>
      </c>
      <c r="U93" s="138">
        <f>RES_hhdet_numvin!U40</f>
        <v>74</v>
      </c>
      <c r="V93" s="138">
        <f>RES_hhdet_numvin!V40</f>
        <v>196</v>
      </c>
      <c r="W93" s="138">
        <f>RES_hhdet_numvin!W40</f>
        <v>216</v>
      </c>
      <c r="X93" s="138">
        <f>RES_hhdet_numvin!X40</f>
        <v>290</v>
      </c>
      <c r="Y93" s="138">
        <f>RES_hhdet_numvin!Y40</f>
        <v>540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24</v>
      </c>
      <c r="S94" s="39">
        <f>RES_hhdet_numvin!S41</f>
        <v>39</v>
      </c>
      <c r="T94" s="39">
        <f>RES_hhdet_numvin!T41</f>
        <v>40</v>
      </c>
      <c r="U94" s="39">
        <f>RES_hhdet_numvin!U41</f>
        <v>120</v>
      </c>
      <c r="V94" s="39">
        <f>RES_hhdet_numvin!V41</f>
        <v>90</v>
      </c>
      <c r="W94" s="39">
        <f>RES_hhdet_numvin!W41</f>
        <v>147</v>
      </c>
      <c r="X94" s="39">
        <f>RES_hhdet_numvin!X41</f>
        <v>140</v>
      </c>
      <c r="Y94" s="39">
        <f>RES_hhdet_numvin!Y41</f>
        <v>112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3.3586966101407034</v>
      </c>
      <c r="C98" s="117">
        <f t="shared" si="12"/>
        <v>3.3710163526933243</v>
      </c>
      <c r="D98" s="117">
        <f t="shared" si="12"/>
        <v>3.1370847201950567</v>
      </c>
      <c r="E98" s="117">
        <f t="shared" si="12"/>
        <v>3.3184497019645631</v>
      </c>
      <c r="F98" s="117">
        <f t="shared" si="12"/>
        <v>3.2491783829757952</v>
      </c>
      <c r="G98" s="117">
        <f t="shared" si="12"/>
        <v>3.5954946747371244</v>
      </c>
      <c r="H98" s="117">
        <f t="shared" si="12"/>
        <v>3.6720891498298749</v>
      </c>
      <c r="I98" s="117">
        <f t="shared" si="12"/>
        <v>3.1647190171806394</v>
      </c>
      <c r="J98" s="117">
        <f t="shared" si="12"/>
        <v>3.2206697861196858</v>
      </c>
      <c r="K98" s="117">
        <f t="shared" si="12"/>
        <v>2.7933440568854651</v>
      </c>
      <c r="L98" s="117">
        <f t="shared" si="12"/>
        <v>2.321675619772714</v>
      </c>
      <c r="M98" s="117">
        <f t="shared" si="12"/>
        <v>2.2531811207163814</v>
      </c>
      <c r="N98" s="117">
        <f t="shared" si="12"/>
        <v>2.2700481644046895</v>
      </c>
      <c r="O98" s="117">
        <f t="shared" si="12"/>
        <v>2.3089481926896935</v>
      </c>
      <c r="P98" s="117">
        <f t="shared" si="12"/>
        <v>2.4511359097873449</v>
      </c>
      <c r="Q98" s="117">
        <f t="shared" si="12"/>
        <v>2.0307672496088895</v>
      </c>
      <c r="R98" s="117">
        <f t="shared" ref="R98:V98" si="13">R99+R102+R104+R113</f>
        <v>2.055655021519073</v>
      </c>
      <c r="S98" s="117">
        <f t="shared" si="13"/>
        <v>1.9727283844492374</v>
      </c>
      <c r="T98" s="117">
        <f t="shared" si="13"/>
        <v>1.7181980075867263</v>
      </c>
      <c r="U98" s="117">
        <f t="shared" si="13"/>
        <v>1.5647806848979899</v>
      </c>
      <c r="V98" s="117">
        <f t="shared" si="13"/>
        <v>1.6930600671499509</v>
      </c>
      <c r="W98" s="117">
        <f t="shared" ref="W98:Y98" si="14">W99+W102+W104+W113</f>
        <v>1.8137746730203206</v>
      </c>
      <c r="X98" s="117">
        <f t="shared" si="14"/>
        <v>1.9266009418822096</v>
      </c>
      <c r="Y98" s="117">
        <f t="shared" si="14"/>
        <v>2.9959083445766135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2.8561192184460684</v>
      </c>
      <c r="C99" s="122">
        <f t="shared" si="15"/>
        <v>2.8815279817504802</v>
      </c>
      <c r="D99" s="122">
        <f t="shared" si="15"/>
        <v>2.6249175403944509</v>
      </c>
      <c r="E99" s="122">
        <f t="shared" si="15"/>
        <v>2.7753348692754889</v>
      </c>
      <c r="F99" s="122">
        <f t="shared" si="15"/>
        <v>2.7453399066274771</v>
      </c>
      <c r="G99" s="122">
        <f t="shared" si="15"/>
        <v>3.0741491112872597</v>
      </c>
      <c r="H99" s="122">
        <f t="shared" si="15"/>
        <v>3.1151962414266237</v>
      </c>
      <c r="I99" s="122">
        <f t="shared" si="15"/>
        <v>2.6428181958362496</v>
      </c>
      <c r="J99" s="122">
        <f t="shared" si="15"/>
        <v>2.5894274292369706</v>
      </c>
      <c r="K99" s="122">
        <f t="shared" si="15"/>
        <v>2.2895960476533221</v>
      </c>
      <c r="L99" s="122">
        <f t="shared" si="15"/>
        <v>1.8631666311164892</v>
      </c>
      <c r="M99" s="122">
        <f t="shared" si="15"/>
        <v>1.8636964245198715</v>
      </c>
      <c r="N99" s="122">
        <f t="shared" si="15"/>
        <v>1.8642204395963033</v>
      </c>
      <c r="O99" s="122">
        <f t="shared" si="15"/>
        <v>1.8647431337147033</v>
      </c>
      <c r="P99" s="122">
        <f t="shared" si="15"/>
        <v>2.0505426334031531</v>
      </c>
      <c r="Q99" s="122">
        <f t="shared" si="15"/>
        <v>1.5844564220196629</v>
      </c>
      <c r="R99" s="122">
        <f t="shared" ref="R99:V99" si="16">SUM(R100:R101)</f>
        <v>1.584526399079087</v>
      </c>
      <c r="S99" s="122">
        <f t="shared" si="16"/>
        <v>1.6252413374124923</v>
      </c>
      <c r="T99" s="122">
        <f t="shared" si="16"/>
        <v>1.390056275602721</v>
      </c>
      <c r="U99" s="122">
        <f t="shared" si="16"/>
        <v>1.2714984953179256</v>
      </c>
      <c r="V99" s="122">
        <f t="shared" si="16"/>
        <v>1.3434369839390967</v>
      </c>
      <c r="W99" s="122">
        <f t="shared" ref="W99:Y99" si="17">SUM(W100:W101)</f>
        <v>1.4098691772030458</v>
      </c>
      <c r="X99" s="122">
        <f t="shared" si="17"/>
        <v>1.5028001421537334</v>
      </c>
      <c r="Y99" s="122">
        <f t="shared" si="17"/>
        <v>2.4375104755385082</v>
      </c>
      <c r="DA99" s="130" t="s">
        <v>1593</v>
      </c>
    </row>
    <row r="100" spans="1:105" ht="12" customHeight="1" x14ac:dyDescent="0.25">
      <c r="A100" s="97" t="s">
        <v>74</v>
      </c>
      <c r="B100" s="98">
        <v>2.8246446725376515</v>
      </c>
      <c r="C100" s="98">
        <v>2.8501012729020689</v>
      </c>
      <c r="D100" s="98">
        <v>2.5969238216207948</v>
      </c>
      <c r="E100" s="98">
        <v>2.7460220623787164</v>
      </c>
      <c r="F100" s="98">
        <v>2.7168130688405512</v>
      </c>
      <c r="G100" s="98">
        <v>3.0422792613825291</v>
      </c>
      <c r="H100" s="98">
        <v>3.0832056527007983</v>
      </c>
      <c r="I100" s="98">
        <v>2.6159886378671335</v>
      </c>
      <c r="J100" s="98">
        <v>2.5631290068200303</v>
      </c>
      <c r="K100" s="98">
        <v>2.2663016512153402</v>
      </c>
      <c r="L100" s="98">
        <v>1.8447463456577826</v>
      </c>
      <c r="M100" s="98">
        <v>1.8447463456577817</v>
      </c>
      <c r="N100" s="98">
        <v>1.8447463456577826</v>
      </c>
      <c r="O100" s="98">
        <v>1.8447463456577824</v>
      </c>
      <c r="P100" s="98">
        <v>2.0285683576956122</v>
      </c>
      <c r="Q100" s="98">
        <v>1.5673817712811693</v>
      </c>
      <c r="R100" s="98">
        <v>1.56738177128117</v>
      </c>
      <c r="S100" s="98">
        <v>1.6076440240756611</v>
      </c>
      <c r="T100" s="98">
        <v>1.3748710232158252</v>
      </c>
      <c r="U100" s="98">
        <v>1.2573645743766093</v>
      </c>
      <c r="V100" s="98">
        <v>1.3280954428202847</v>
      </c>
      <c r="W100" s="98">
        <v>1.3933662940670724</v>
      </c>
      <c r="X100" s="98">
        <v>1.4847162510748042</v>
      </c>
      <c r="Y100" s="98">
        <v>2.4070894239036962</v>
      </c>
      <c r="DA100" s="63" t="s">
        <v>1594</v>
      </c>
    </row>
    <row r="101" spans="1:105" ht="12" customHeight="1" x14ac:dyDescent="0.25">
      <c r="A101" s="97" t="s">
        <v>53</v>
      </c>
      <c r="B101" s="98">
        <v>3.1474545908416994E-2</v>
      </c>
      <c r="C101" s="98">
        <v>3.1426708848411297E-2</v>
      </c>
      <c r="D101" s="98">
        <v>2.7993718773655987E-2</v>
      </c>
      <c r="E101" s="98">
        <v>2.9312806896772459E-2</v>
      </c>
      <c r="F101" s="98">
        <v>2.8526837786925899E-2</v>
      </c>
      <c r="G101" s="98">
        <v>3.1869849904730491E-2</v>
      </c>
      <c r="H101" s="98">
        <v>3.1990588725825199E-2</v>
      </c>
      <c r="I101" s="98">
        <v>2.6829557969116107E-2</v>
      </c>
      <c r="J101" s="98">
        <v>2.6298422416940182E-2</v>
      </c>
      <c r="K101" s="98">
        <v>2.3294396437982104E-2</v>
      </c>
      <c r="L101" s="98">
        <v>1.8420285458706574E-2</v>
      </c>
      <c r="M101" s="98">
        <v>1.8950078862089697E-2</v>
      </c>
      <c r="N101" s="98">
        <v>1.9474093938520627E-2</v>
      </c>
      <c r="O101" s="98">
        <v>1.9996788056920949E-2</v>
      </c>
      <c r="P101" s="98">
        <v>2.1974275707541173E-2</v>
      </c>
      <c r="Q101" s="98">
        <v>1.7074650738493641E-2</v>
      </c>
      <c r="R101" s="98">
        <v>1.7144627797916989E-2</v>
      </c>
      <c r="S101" s="98">
        <v>1.7597313336831275E-2</v>
      </c>
      <c r="T101" s="98">
        <v>1.5185252386895923E-2</v>
      </c>
      <c r="U101" s="98">
        <v>1.4133920941316321E-2</v>
      </c>
      <c r="V101" s="98">
        <v>1.5341541118811936E-2</v>
      </c>
      <c r="W101" s="98">
        <v>1.6502883135973576E-2</v>
      </c>
      <c r="X101" s="98">
        <v>1.8083891078929177E-2</v>
      </c>
      <c r="Y101" s="98">
        <v>3.0421051634812228E-2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4.4718381515821472E-6</v>
      </c>
      <c r="J102" s="122">
        <f t="shared" si="18"/>
        <v>4.4869705475075951E-6</v>
      </c>
      <c r="K102" s="122">
        <f t="shared" si="18"/>
        <v>4.5686663082476709E-6</v>
      </c>
      <c r="L102" s="122">
        <f t="shared" si="18"/>
        <v>1.0821042866803906E-5</v>
      </c>
      <c r="M102" s="122">
        <f t="shared" si="18"/>
        <v>9.6152772891755537E-6</v>
      </c>
      <c r="N102" s="122">
        <f t="shared" si="18"/>
        <v>1.8811015215593176E-5</v>
      </c>
      <c r="O102" s="122">
        <f t="shared" si="18"/>
        <v>2.7719774718104179E-5</v>
      </c>
      <c r="P102" s="122">
        <f t="shared" si="18"/>
        <v>4.5988181760481002E-5</v>
      </c>
      <c r="Q102" s="122">
        <f t="shared" si="18"/>
        <v>4.4834892244383938E-5</v>
      </c>
      <c r="R102" s="122">
        <f t="shared" si="18"/>
        <v>6.0591819532847858E-5</v>
      </c>
      <c r="S102" s="122">
        <f t="shared" si="18"/>
        <v>7.210217511181312E-5</v>
      </c>
      <c r="T102" s="122">
        <f t="shared" si="18"/>
        <v>9.8303061450631812E-5</v>
      </c>
      <c r="U102" s="122">
        <f t="shared" si="18"/>
        <v>6.7930977617591774E-5</v>
      </c>
      <c r="V102" s="122">
        <f t="shared" si="18"/>
        <v>6.7949182709851652E-5</v>
      </c>
      <c r="W102" s="122">
        <f t="shared" si="18"/>
        <v>1.3162199981304529E-4</v>
      </c>
      <c r="X102" s="122">
        <f t="shared" si="18"/>
        <v>1.8025704900220024E-4</v>
      </c>
      <c r="Y102" s="122">
        <f t="shared" si="18"/>
        <v>2.1322783618766406E-4</v>
      </c>
      <c r="DA102" s="130" t="s">
        <v>1596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4.4718381515821472E-6</v>
      </c>
      <c r="J103" s="98">
        <v>4.4869705475075951E-6</v>
      </c>
      <c r="K103" s="98">
        <v>4.5686663082476709E-6</v>
      </c>
      <c r="L103" s="98">
        <v>1.0821042866803906E-5</v>
      </c>
      <c r="M103" s="98">
        <v>9.6152772891755537E-6</v>
      </c>
      <c r="N103" s="98">
        <v>1.8811015215593176E-5</v>
      </c>
      <c r="O103" s="98">
        <v>2.7719774718104179E-5</v>
      </c>
      <c r="P103" s="98">
        <v>4.5988181760481002E-5</v>
      </c>
      <c r="Q103" s="98">
        <v>4.4834892244383938E-5</v>
      </c>
      <c r="R103" s="98">
        <v>6.0591819532847858E-5</v>
      </c>
      <c r="S103" s="98">
        <v>7.210217511181312E-5</v>
      </c>
      <c r="T103" s="98">
        <v>9.8303061450631812E-5</v>
      </c>
      <c r="U103" s="98">
        <v>6.7930977617591774E-5</v>
      </c>
      <c r="V103" s="98">
        <v>6.7949182709851652E-5</v>
      </c>
      <c r="W103" s="98">
        <v>1.3162199981304529E-4</v>
      </c>
      <c r="X103" s="98">
        <v>1.8025704900220024E-4</v>
      </c>
      <c r="Y103" s="98">
        <v>2.1322783618766406E-4</v>
      </c>
      <c r="DA103" s="63" t="s">
        <v>1597</v>
      </c>
    </row>
    <row r="104" spans="1:105" ht="12" customHeight="1" x14ac:dyDescent="0.25">
      <c r="A104" s="121" t="s">
        <v>55</v>
      </c>
      <c r="B104" s="122">
        <v>0.37669905059653275</v>
      </c>
      <c r="C104" s="122">
        <v>0.36503890809263034</v>
      </c>
      <c r="D104" s="122">
        <v>0.37698864064014564</v>
      </c>
      <c r="E104" s="122">
        <v>0.40225289734411734</v>
      </c>
      <c r="F104" s="122">
        <v>0.35781218462590136</v>
      </c>
      <c r="G104" s="122">
        <v>0.37075070602611676</v>
      </c>
      <c r="H104" s="122">
        <v>0.40401081602897548</v>
      </c>
      <c r="I104" s="122">
        <v>0.38937618412944347</v>
      </c>
      <c r="J104" s="122">
        <v>0.49380428529654558</v>
      </c>
      <c r="K104" s="122">
        <v>0.39088823644620768</v>
      </c>
      <c r="L104" s="122">
        <v>0.3456380595724039</v>
      </c>
      <c r="M104" s="122">
        <v>0.28809820758401739</v>
      </c>
      <c r="N104" s="122">
        <v>0.30223850729991697</v>
      </c>
      <c r="O104" s="122">
        <v>0.338876760598678</v>
      </c>
      <c r="P104" s="122">
        <v>0.29539454065015641</v>
      </c>
      <c r="Q104" s="122">
        <v>0.35160355168980845</v>
      </c>
      <c r="R104" s="122">
        <v>0.3738155030294727</v>
      </c>
      <c r="S104" s="122">
        <v>0.26332567887252062</v>
      </c>
      <c r="T104" s="122">
        <v>0.25689515088706588</v>
      </c>
      <c r="U104" s="122">
        <v>0.23058341051537001</v>
      </c>
      <c r="V104" s="122">
        <v>0.27653956902821691</v>
      </c>
      <c r="W104" s="122">
        <v>0.32154812703453378</v>
      </c>
      <c r="X104" s="122">
        <v>0.33005397209497139</v>
      </c>
      <c r="Y104" s="122">
        <v>0.40248783798936982</v>
      </c>
      <c r="DA104" s="130" t="s">
        <v>1598</v>
      </c>
    </row>
    <row r="105" spans="1:105" ht="12" customHeight="1" x14ac:dyDescent="0.25">
      <c r="A105" s="97" t="s">
        <v>141</v>
      </c>
      <c r="B105" s="98">
        <v>4.8874278483097479E-2</v>
      </c>
      <c r="C105" s="98">
        <v>3.9775589224336161E-2</v>
      </c>
      <c r="D105" s="98">
        <v>3.4979547024312642E-2</v>
      </c>
      <c r="E105" s="98">
        <v>3.2144315881803283E-2</v>
      </c>
      <c r="F105" s="98">
        <v>2.7503117693578299E-2</v>
      </c>
      <c r="G105" s="98">
        <v>2.4354844662937809E-2</v>
      </c>
      <c r="H105" s="98">
        <v>1.9342285867421673E-2</v>
      </c>
      <c r="I105" s="98">
        <v>1.4094830633211687E-2</v>
      </c>
      <c r="J105" s="98">
        <v>1.3562733972618467E-2</v>
      </c>
      <c r="K105" s="98">
        <v>9.8681191034347485E-3</v>
      </c>
      <c r="L105" s="98">
        <v>8.2352356819388739E-3</v>
      </c>
      <c r="M105" s="98">
        <v>7.5778873598122002E-3</v>
      </c>
      <c r="N105" s="98">
        <v>7.735822890032832E-3</v>
      </c>
      <c r="O105" s="98">
        <v>8.1173903852103952E-3</v>
      </c>
      <c r="P105" s="98">
        <v>8.640937648328793E-3</v>
      </c>
      <c r="Q105" s="98">
        <v>6.9511599187455121E-3</v>
      </c>
      <c r="R105" s="98">
        <v>6.9830544436810032E-3</v>
      </c>
      <c r="S105" s="98">
        <v>5.9694353271803535E-3</v>
      </c>
      <c r="T105" s="98">
        <v>6.1183830344460691E-3</v>
      </c>
      <c r="U105" s="98">
        <v>5.4277118406922328E-3</v>
      </c>
      <c r="V105" s="98">
        <v>5.1698329667181579E-3</v>
      </c>
      <c r="W105" s="98">
        <v>5.8101971949140437E-3</v>
      </c>
      <c r="X105" s="98">
        <v>7.7532896492951298E-3</v>
      </c>
      <c r="Y105" s="98">
        <v>1.7437951447869238E-2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0.32782477211343525</v>
      </c>
      <c r="C109" s="101">
        <v>0.32526331886829418</v>
      </c>
      <c r="D109" s="101">
        <v>0.34200909361583298</v>
      </c>
      <c r="E109" s="101">
        <v>0.37010858146231407</v>
      </c>
      <c r="F109" s="101">
        <v>0.33030906693232304</v>
      </c>
      <c r="G109" s="101">
        <v>0.34639586136317896</v>
      </c>
      <c r="H109" s="101">
        <v>0.38466853016155383</v>
      </c>
      <c r="I109" s="101">
        <v>0.37528135349623176</v>
      </c>
      <c r="J109" s="101">
        <v>0.4802415513239271</v>
      </c>
      <c r="K109" s="101">
        <v>0.38102011734277291</v>
      </c>
      <c r="L109" s="101">
        <v>0.337402823890465</v>
      </c>
      <c r="M109" s="101">
        <v>0.2805203202242052</v>
      </c>
      <c r="N109" s="101">
        <v>0.29450268440988414</v>
      </c>
      <c r="O109" s="101">
        <v>0.33075937021346757</v>
      </c>
      <c r="P109" s="101">
        <v>0.28675360300182762</v>
      </c>
      <c r="Q109" s="101">
        <v>0.34465239177106294</v>
      </c>
      <c r="R109" s="101">
        <v>0.36683244858579167</v>
      </c>
      <c r="S109" s="101">
        <v>0.25735624354534026</v>
      </c>
      <c r="T109" s="101">
        <v>0.25077676785261982</v>
      </c>
      <c r="U109" s="101">
        <v>0.22515569867467777</v>
      </c>
      <c r="V109" s="101">
        <v>0.27136973606149878</v>
      </c>
      <c r="W109" s="101">
        <v>0.31573792983961974</v>
      </c>
      <c r="X109" s="101">
        <v>0.32230068244567628</v>
      </c>
      <c r="Y109" s="101">
        <v>0.38504988654150057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1606</v>
      </c>
    </row>
    <row r="113" spans="1:105" ht="12" customHeight="1" x14ac:dyDescent="0.25">
      <c r="A113" s="121" t="s">
        <v>54</v>
      </c>
      <c r="B113" s="122">
        <v>0.12587834109810214</v>
      </c>
      <c r="C113" s="122">
        <v>0.12444946285021391</v>
      </c>
      <c r="D113" s="122">
        <v>0.13517853916045994</v>
      </c>
      <c r="E113" s="122">
        <v>0.14086193534495683</v>
      </c>
      <c r="F113" s="122">
        <v>0.14602629172241691</v>
      </c>
      <c r="G113" s="122">
        <v>0.15059485742374779</v>
      </c>
      <c r="H113" s="122">
        <v>0.15288209237427566</v>
      </c>
      <c r="I113" s="122">
        <v>0.13252016537679462</v>
      </c>
      <c r="J113" s="122">
        <v>0.1374335846156223</v>
      </c>
      <c r="K113" s="122">
        <v>0.11285520411962688</v>
      </c>
      <c r="L113" s="122">
        <v>0.11286010804095406</v>
      </c>
      <c r="M113" s="122">
        <v>0.10137687333520326</v>
      </c>
      <c r="N113" s="122">
        <v>0.10357040649325368</v>
      </c>
      <c r="O113" s="122">
        <v>0.10530057860159379</v>
      </c>
      <c r="P113" s="122">
        <v>0.10515274755227486</v>
      </c>
      <c r="Q113" s="122">
        <v>9.466244100717397E-2</v>
      </c>
      <c r="R113" s="122">
        <v>9.725252759098052E-2</v>
      </c>
      <c r="S113" s="122">
        <v>8.4089265989112663E-2</v>
      </c>
      <c r="T113" s="122">
        <v>7.1148278035488843E-2</v>
      </c>
      <c r="U113" s="122">
        <v>6.2630848087076779E-2</v>
      </c>
      <c r="V113" s="122">
        <v>7.301556499992759E-2</v>
      </c>
      <c r="W113" s="122">
        <v>8.2225746782928003E-2</v>
      </c>
      <c r="X113" s="122">
        <v>9.3566570584502906E-2</v>
      </c>
      <c r="Y113" s="122">
        <v>0.15569680321254795</v>
      </c>
      <c r="DA113" s="130" t="s">
        <v>1607</v>
      </c>
    </row>
    <row r="114" spans="1:105" ht="12" customHeight="1" x14ac:dyDescent="0.25">
      <c r="A114" s="97" t="s">
        <v>50</v>
      </c>
      <c r="B114" s="98">
        <v>0.10715767447585764</v>
      </c>
      <c r="C114" s="98">
        <v>0.10215622227106701</v>
      </c>
      <c r="D114" s="98">
        <v>0.10539414514632854</v>
      </c>
      <c r="E114" s="98">
        <v>0.10529433956550774</v>
      </c>
      <c r="F114" s="98">
        <v>0.11047347878216462</v>
      </c>
      <c r="G114" s="98">
        <v>0.1121626417531405</v>
      </c>
      <c r="H114" s="98">
        <v>0.10705825781882811</v>
      </c>
      <c r="I114" s="98">
        <v>8.8478477986565288E-2</v>
      </c>
      <c r="J114" s="98">
        <v>8.1376287452367704E-2</v>
      </c>
      <c r="K114" s="98">
        <v>6.6427394712042662E-2</v>
      </c>
      <c r="L114" s="98">
        <v>6.5730307418986153E-2</v>
      </c>
      <c r="M114" s="98">
        <v>6.6028697998473995E-2</v>
      </c>
      <c r="N114" s="98">
        <v>6.8217058936324154E-2</v>
      </c>
      <c r="O114" s="98">
        <v>6.7793390262769315E-2</v>
      </c>
      <c r="P114" s="98">
        <v>7.2756997678383145E-2</v>
      </c>
      <c r="Q114" s="98">
        <v>5.6501877708743403E-2</v>
      </c>
      <c r="R114" s="98">
        <v>5.601767773765539E-2</v>
      </c>
      <c r="S114" s="98">
        <v>5.6305299581757062E-2</v>
      </c>
      <c r="T114" s="98">
        <v>4.3515254979031845E-2</v>
      </c>
      <c r="U114" s="98">
        <v>3.6714851085764416E-2</v>
      </c>
      <c r="V114" s="98">
        <v>4.2627144247192536E-2</v>
      </c>
      <c r="W114" s="98">
        <v>4.9073624286868747E-2</v>
      </c>
      <c r="X114" s="98">
        <v>5.9954200709640762E-2</v>
      </c>
      <c r="Y114" s="98">
        <v>0.11955867520421901</v>
      </c>
      <c r="DA114" s="63" t="s">
        <v>1608</v>
      </c>
    </row>
    <row r="115" spans="1:105" ht="12" customHeight="1" x14ac:dyDescent="0.25">
      <c r="A115" s="109" t="s">
        <v>120</v>
      </c>
      <c r="B115" s="33">
        <v>1.8720666622244496E-2</v>
      </c>
      <c r="C115" s="33">
        <v>2.2293240579146896E-2</v>
      </c>
      <c r="D115" s="33">
        <v>2.9784394014131393E-2</v>
      </c>
      <c r="E115" s="33">
        <v>3.556759577944911E-2</v>
      </c>
      <c r="F115" s="33">
        <v>3.5552812940252275E-2</v>
      </c>
      <c r="G115" s="33">
        <v>3.843221567060727E-2</v>
      </c>
      <c r="H115" s="33">
        <v>4.5823834555447564E-2</v>
      </c>
      <c r="I115" s="33">
        <v>4.4041687390229331E-2</v>
      </c>
      <c r="J115" s="33">
        <v>5.6057297163254603E-2</v>
      </c>
      <c r="K115" s="33">
        <v>4.6427809407584224E-2</v>
      </c>
      <c r="L115" s="33">
        <v>4.7129800621967907E-2</v>
      </c>
      <c r="M115" s="33">
        <v>3.5348175336729272E-2</v>
      </c>
      <c r="N115" s="33">
        <v>3.5353347556929524E-2</v>
      </c>
      <c r="O115" s="33">
        <v>3.7507188338824479E-2</v>
      </c>
      <c r="P115" s="33">
        <v>3.2395749873891717E-2</v>
      </c>
      <c r="Q115" s="33">
        <v>3.8160563298430566E-2</v>
      </c>
      <c r="R115" s="33">
        <v>4.1234849853325137E-2</v>
      </c>
      <c r="S115" s="33">
        <v>2.7783966407355597E-2</v>
      </c>
      <c r="T115" s="33">
        <v>2.7633023056457005E-2</v>
      </c>
      <c r="U115" s="33">
        <v>2.5915997001312367E-2</v>
      </c>
      <c r="V115" s="33">
        <v>3.0388420752735051E-2</v>
      </c>
      <c r="W115" s="33">
        <v>3.3152122496059255E-2</v>
      </c>
      <c r="X115" s="33">
        <v>3.3612369874862151E-2</v>
      </c>
      <c r="Y115" s="33">
        <v>3.613812800832894E-2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1.7049062502679886</v>
      </c>
      <c r="C117" s="117">
        <f t="shared" si="19"/>
        <v>1.7208134696960951</v>
      </c>
      <c r="D117" s="117">
        <f t="shared" si="19"/>
        <v>1.6227964419240897</v>
      </c>
      <c r="E117" s="117">
        <f t="shared" si="19"/>
        <v>1.7309622865046537</v>
      </c>
      <c r="F117" s="117">
        <f t="shared" si="19"/>
        <v>1.7061927249099733</v>
      </c>
      <c r="G117" s="117">
        <f t="shared" si="19"/>
        <v>1.9037649555179552</v>
      </c>
      <c r="H117" s="117">
        <f t="shared" si="19"/>
        <v>1.9659794119102574</v>
      </c>
      <c r="I117" s="117">
        <f t="shared" si="19"/>
        <v>1.7145239038725462</v>
      </c>
      <c r="J117" s="117">
        <f t="shared" si="19"/>
        <v>1.7708280126671159</v>
      </c>
      <c r="K117" s="117">
        <f t="shared" si="19"/>
        <v>1.5398963166844148</v>
      </c>
      <c r="L117" s="117">
        <f t="shared" si="19"/>
        <v>1.2994072063136399</v>
      </c>
      <c r="M117" s="117">
        <f t="shared" si="19"/>
        <v>1.279109463416034</v>
      </c>
      <c r="N117" s="117">
        <f t="shared" si="19"/>
        <v>1.3280438574398499</v>
      </c>
      <c r="O117" s="117">
        <f t="shared" si="19"/>
        <v>1.3952823128176219</v>
      </c>
      <c r="P117" s="117">
        <f t="shared" si="19"/>
        <v>1.4886324332598875</v>
      </c>
      <c r="Q117" s="117">
        <f t="shared" si="19"/>
        <v>1.2622266820016776</v>
      </c>
      <c r="R117" s="117">
        <f t="shared" ref="R117:V117" si="20">R118+R121+R123+R132</f>
        <v>1.2969301602917038</v>
      </c>
      <c r="S117" s="117">
        <f t="shared" si="20"/>
        <v>1.2506286752985376</v>
      </c>
      <c r="T117" s="117">
        <f t="shared" si="20"/>
        <v>1.1089819040316846</v>
      </c>
      <c r="U117" s="117">
        <f t="shared" si="20"/>
        <v>1.0304323623543354</v>
      </c>
      <c r="V117" s="117">
        <f t="shared" si="20"/>
        <v>1.1476375088835316</v>
      </c>
      <c r="W117" s="117">
        <f t="shared" ref="W117:Y117" si="21">W118+W121+W123+W132</f>
        <v>1.2676034495109796</v>
      </c>
      <c r="X117" s="117">
        <f t="shared" si="21"/>
        <v>1.3759300297996928</v>
      </c>
      <c r="Y117" s="117">
        <f t="shared" si="21"/>
        <v>2.1677356994976482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1.3963838106203594</v>
      </c>
      <c r="C118" s="122">
        <f t="shared" si="22"/>
        <v>1.4180344161682468</v>
      </c>
      <c r="D118" s="122">
        <f t="shared" si="22"/>
        <v>1.3032482067764255</v>
      </c>
      <c r="E118" s="122">
        <f t="shared" si="22"/>
        <v>1.3893951718007056</v>
      </c>
      <c r="F118" s="122">
        <f t="shared" si="22"/>
        <v>1.3879063737594339</v>
      </c>
      <c r="G118" s="122">
        <f t="shared" si="22"/>
        <v>1.571923728785549</v>
      </c>
      <c r="H118" s="122">
        <f t="shared" si="22"/>
        <v>1.6075920615187813</v>
      </c>
      <c r="I118" s="122">
        <f t="shared" si="22"/>
        <v>1.3764510763402638</v>
      </c>
      <c r="J118" s="122">
        <f t="shared" si="22"/>
        <v>1.3593143875968896</v>
      </c>
      <c r="K118" s="122">
        <f t="shared" si="22"/>
        <v>1.2106722124419207</v>
      </c>
      <c r="L118" s="122">
        <f t="shared" si="22"/>
        <v>0.99855836703309164</v>
      </c>
      <c r="M118" s="122">
        <f t="shared" si="22"/>
        <v>1.0234655189984467</v>
      </c>
      <c r="N118" s="122">
        <f t="shared" si="22"/>
        <v>1.0595900771472389</v>
      </c>
      <c r="O118" s="122">
        <f t="shared" si="22"/>
        <v>1.0979333296304463</v>
      </c>
      <c r="P118" s="122">
        <f t="shared" si="22"/>
        <v>1.2197570078114299</v>
      </c>
      <c r="Q118" s="122">
        <f t="shared" si="22"/>
        <v>0.95744315017078196</v>
      </c>
      <c r="R118" s="122">
        <f t="shared" ref="R118:V118" si="23">SUM(R119:R120)</f>
        <v>0.97144128201664481</v>
      </c>
      <c r="S118" s="122">
        <f t="shared" si="23"/>
        <v>1.0094924663091729</v>
      </c>
      <c r="T118" s="122">
        <f t="shared" si="23"/>
        <v>0.87585965609917227</v>
      </c>
      <c r="U118" s="122">
        <f t="shared" si="23"/>
        <v>0.81662432778769822</v>
      </c>
      <c r="V118" s="122">
        <f t="shared" si="23"/>
        <v>0.88563836627563186</v>
      </c>
      <c r="W118" s="122">
        <f t="shared" ref="W118:Y118" si="24">SUM(W119:W120)</f>
        <v>0.95783548643809302</v>
      </c>
      <c r="X118" s="122">
        <f t="shared" si="24"/>
        <v>1.0471129303577846</v>
      </c>
      <c r="Y118" s="122">
        <f t="shared" si="24"/>
        <v>1.7359206562661051</v>
      </c>
      <c r="DA118" s="130" t="s">
        <v>1761</v>
      </c>
    </row>
    <row r="119" spans="1:105" ht="12" customHeight="1" x14ac:dyDescent="0.25">
      <c r="A119" s="97" t="s">
        <v>74</v>
      </c>
      <c r="B119" s="98">
        <v>1.3649092647119425</v>
      </c>
      <c r="C119" s="98">
        <v>1.3866077073198355</v>
      </c>
      <c r="D119" s="98">
        <v>1.2752544880027694</v>
      </c>
      <c r="E119" s="98">
        <v>1.3600823649039331</v>
      </c>
      <c r="F119" s="98">
        <v>1.359379535972508</v>
      </c>
      <c r="G119" s="98">
        <v>1.5400538788808185</v>
      </c>
      <c r="H119" s="98">
        <v>1.5756014727929561</v>
      </c>
      <c r="I119" s="98">
        <v>1.3496215183711477</v>
      </c>
      <c r="J119" s="98">
        <v>1.3330159651799494</v>
      </c>
      <c r="K119" s="98">
        <v>1.1873778160039385</v>
      </c>
      <c r="L119" s="98">
        <v>0.98013808157438509</v>
      </c>
      <c r="M119" s="98">
        <v>1.004515440136357</v>
      </c>
      <c r="N119" s="98">
        <v>1.0401159832087181</v>
      </c>
      <c r="O119" s="98">
        <v>1.0779365415735254</v>
      </c>
      <c r="P119" s="98">
        <v>1.1977827321038887</v>
      </c>
      <c r="Q119" s="98">
        <v>0.94036849943228829</v>
      </c>
      <c r="R119" s="98">
        <v>0.95429665421872778</v>
      </c>
      <c r="S119" s="98">
        <v>0.99189515297234165</v>
      </c>
      <c r="T119" s="98">
        <v>0.86067440371227633</v>
      </c>
      <c r="U119" s="98">
        <v>0.80249040684638195</v>
      </c>
      <c r="V119" s="98">
        <v>0.87029682515681994</v>
      </c>
      <c r="W119" s="98">
        <v>0.94133260330211943</v>
      </c>
      <c r="X119" s="98">
        <v>1.0290290392788555</v>
      </c>
      <c r="Y119" s="98">
        <v>1.7054996046312929</v>
      </c>
      <c r="DA119" s="63" t="s">
        <v>1762</v>
      </c>
    </row>
    <row r="120" spans="1:105" ht="12" customHeight="1" x14ac:dyDescent="0.25">
      <c r="A120" s="97" t="s">
        <v>53</v>
      </c>
      <c r="B120" s="98">
        <v>3.1474545908416994E-2</v>
      </c>
      <c r="C120" s="98">
        <v>3.1426708848411297E-2</v>
      </c>
      <c r="D120" s="98">
        <v>2.7993718773655987E-2</v>
      </c>
      <c r="E120" s="98">
        <v>2.9312806896772459E-2</v>
      </c>
      <c r="F120" s="98">
        <v>2.8526837786925899E-2</v>
      </c>
      <c r="G120" s="98">
        <v>3.1869849904730491E-2</v>
      </c>
      <c r="H120" s="98">
        <v>3.1990588725825199E-2</v>
      </c>
      <c r="I120" s="98">
        <v>2.6829557969116107E-2</v>
      </c>
      <c r="J120" s="98">
        <v>2.6298422416940182E-2</v>
      </c>
      <c r="K120" s="98">
        <v>2.3294396437982104E-2</v>
      </c>
      <c r="L120" s="98">
        <v>1.8420285458706574E-2</v>
      </c>
      <c r="M120" s="98">
        <v>1.8950078862089697E-2</v>
      </c>
      <c r="N120" s="98">
        <v>1.9474093938520627E-2</v>
      </c>
      <c r="O120" s="98">
        <v>1.9996788056920949E-2</v>
      </c>
      <c r="P120" s="98">
        <v>2.1974275707541173E-2</v>
      </c>
      <c r="Q120" s="98">
        <v>1.7074650738493641E-2</v>
      </c>
      <c r="R120" s="98">
        <v>1.7144627797916989E-2</v>
      </c>
      <c r="S120" s="98">
        <v>1.7597313336831275E-2</v>
      </c>
      <c r="T120" s="98">
        <v>1.5185252386895923E-2</v>
      </c>
      <c r="U120" s="98">
        <v>1.4133920941316321E-2</v>
      </c>
      <c r="V120" s="98">
        <v>1.5341541118811936E-2</v>
      </c>
      <c r="W120" s="98">
        <v>1.6502883135973576E-2</v>
      </c>
      <c r="X120" s="98">
        <v>1.8083891078929177E-2</v>
      </c>
      <c r="Y120" s="98">
        <v>3.0421051634812228E-2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1.5455834298477004E-5</v>
      </c>
      <c r="J121" s="122">
        <f t="shared" si="25"/>
        <v>1.5508135789728408E-5</v>
      </c>
      <c r="K121" s="122">
        <f t="shared" si="25"/>
        <v>1.5790497560902954E-5</v>
      </c>
      <c r="L121" s="122">
        <f t="shared" si="25"/>
        <v>3.7400335123234482E-5</v>
      </c>
      <c r="M121" s="122">
        <f t="shared" si="25"/>
        <v>3.57431868494495E-5</v>
      </c>
      <c r="N121" s="122">
        <f t="shared" si="25"/>
        <v>7.4320652245789056E-5</v>
      </c>
      <c r="O121" s="122">
        <f t="shared" si="25"/>
        <v>1.1485942358480455E-4</v>
      </c>
      <c r="P121" s="122">
        <f t="shared" si="25"/>
        <v>2.0268381604676618E-4</v>
      </c>
      <c r="Q121" s="122">
        <f t="shared" si="25"/>
        <v>2.0186396787480134E-4</v>
      </c>
      <c r="R121" s="122">
        <f t="shared" si="25"/>
        <v>2.7775761203693595E-4</v>
      </c>
      <c r="S121" s="122">
        <f t="shared" si="25"/>
        <v>3.3346324445553447E-4</v>
      </c>
      <c r="T121" s="122">
        <f t="shared" si="25"/>
        <v>4.5953478325225352E-4</v>
      </c>
      <c r="U121" s="122">
        <f t="shared" si="25"/>
        <v>3.2224004588292865E-4</v>
      </c>
      <c r="V121" s="122">
        <f t="shared" si="25"/>
        <v>3.2803899775641742E-4</v>
      </c>
      <c r="W121" s="122">
        <f t="shared" si="25"/>
        <v>6.4250145436379536E-4</v>
      </c>
      <c r="X121" s="122">
        <f t="shared" si="25"/>
        <v>8.9005401926067979E-4</v>
      </c>
      <c r="Y121" s="122">
        <f t="shared" si="25"/>
        <v>1.0572145323073821E-3</v>
      </c>
      <c r="DA121" s="130" t="s">
        <v>1764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1.5455834298477004E-5</v>
      </c>
      <c r="J122" s="98">
        <v>1.5508135789728408E-5</v>
      </c>
      <c r="K122" s="98">
        <v>1.5790497560902954E-5</v>
      </c>
      <c r="L122" s="98">
        <v>3.7400335123234482E-5</v>
      </c>
      <c r="M122" s="98">
        <v>3.57431868494495E-5</v>
      </c>
      <c r="N122" s="98">
        <v>7.4320652245789056E-5</v>
      </c>
      <c r="O122" s="98">
        <v>1.1485942358480455E-4</v>
      </c>
      <c r="P122" s="98">
        <v>2.0268381604676618E-4</v>
      </c>
      <c r="Q122" s="98">
        <v>2.0186396787480134E-4</v>
      </c>
      <c r="R122" s="98">
        <v>2.7775761203693595E-4</v>
      </c>
      <c r="S122" s="98">
        <v>3.3346324445553447E-4</v>
      </c>
      <c r="T122" s="98">
        <v>4.5953478325225352E-4</v>
      </c>
      <c r="U122" s="98">
        <v>3.2224004588292865E-4</v>
      </c>
      <c r="V122" s="98">
        <v>3.2803899775641742E-4</v>
      </c>
      <c r="W122" s="98">
        <v>6.4250145436379536E-4</v>
      </c>
      <c r="X122" s="98">
        <v>8.9005401926067979E-4</v>
      </c>
      <c r="Y122" s="98">
        <v>1.0572145323073821E-3</v>
      </c>
      <c r="DA122" s="63" t="s">
        <v>1765</v>
      </c>
    </row>
    <row r="123" spans="1:105" ht="12" customHeight="1" x14ac:dyDescent="0.25">
      <c r="A123" s="121" t="s">
        <v>55</v>
      </c>
      <c r="B123" s="122">
        <v>0.2322778266116671</v>
      </c>
      <c r="C123" s="122">
        <v>0.22665973195237202</v>
      </c>
      <c r="D123" s="122">
        <v>0.23578714698406825</v>
      </c>
      <c r="E123" s="122">
        <v>0.2533570568245449</v>
      </c>
      <c r="F123" s="122">
        <v>0.22684455266297332</v>
      </c>
      <c r="G123" s="122">
        <v>0.23699976701133257</v>
      </c>
      <c r="H123" s="122">
        <v>0.26070636137326714</v>
      </c>
      <c r="I123" s="122">
        <v>0.25253749569151879</v>
      </c>
      <c r="J123" s="122">
        <v>0.32100582832030344</v>
      </c>
      <c r="K123" s="122">
        <v>0.25476107850081464</v>
      </c>
      <c r="L123" s="122">
        <v>0.22616198617097683</v>
      </c>
      <c r="M123" s="122">
        <v>0.18962092797002977</v>
      </c>
      <c r="N123" s="122">
        <v>0.20094832086382511</v>
      </c>
      <c r="O123" s="122">
        <v>0.22823264723270401</v>
      </c>
      <c r="P123" s="122">
        <v>0.20055158670858966</v>
      </c>
      <c r="Q123" s="122">
        <v>0.24144938926501783</v>
      </c>
      <c r="R123" s="122">
        <v>0.2597380011296952</v>
      </c>
      <c r="S123" s="122">
        <v>0.1854811630233415</v>
      </c>
      <c r="T123" s="122">
        <v>0.18477178775919711</v>
      </c>
      <c r="U123" s="122">
        <v>0.17048787714122957</v>
      </c>
      <c r="V123" s="122">
        <v>0.21081445162190504</v>
      </c>
      <c r="W123" s="122">
        <v>0.25131420174611002</v>
      </c>
      <c r="X123" s="122">
        <v>0.26246891297855524</v>
      </c>
      <c r="Y123" s="122">
        <v>0.32609098962723893</v>
      </c>
      <c r="DA123" s="130" t="s">
        <v>1766</v>
      </c>
    </row>
    <row r="124" spans="1:105" ht="12" customHeight="1" x14ac:dyDescent="0.25">
      <c r="A124" s="97" t="s">
        <v>141</v>
      </c>
      <c r="B124" s="98">
        <v>2.7113176555220754E-2</v>
      </c>
      <c r="C124" s="98">
        <v>2.2149066466049673E-2</v>
      </c>
      <c r="D124" s="98">
        <v>1.9529274983496287E-2</v>
      </c>
      <c r="E124" s="98">
        <v>1.8024643975544565E-2</v>
      </c>
      <c r="F124" s="98">
        <v>1.5533112810031925E-2</v>
      </c>
      <c r="G124" s="98">
        <v>1.39041041933286E-2</v>
      </c>
      <c r="H124" s="98">
        <v>1.1227255295734194E-2</v>
      </c>
      <c r="I124" s="98">
        <v>8.2727925356752344E-3</v>
      </c>
      <c r="J124" s="98">
        <v>7.9748577503621909E-3</v>
      </c>
      <c r="K124" s="98">
        <v>5.8253401930776615E-3</v>
      </c>
      <c r="L124" s="98">
        <v>4.9312395316575023E-3</v>
      </c>
      <c r="M124" s="98">
        <v>4.5776374608641297E-3</v>
      </c>
      <c r="N124" s="98">
        <v>4.8528517269483982E-3</v>
      </c>
      <c r="O124" s="98">
        <v>5.3089729855006918E-3</v>
      </c>
      <c r="P124" s="98">
        <v>5.7028062389577593E-3</v>
      </c>
      <c r="Q124" s="98">
        <v>4.5964950671549343E-3</v>
      </c>
      <c r="R124" s="98">
        <v>4.6271243813272491E-3</v>
      </c>
      <c r="S124" s="98">
        <v>4.094482491841322E-3</v>
      </c>
      <c r="T124" s="98">
        <v>4.6034084426105721E-3</v>
      </c>
      <c r="U124" s="98">
        <v>4.2957644152164711E-3</v>
      </c>
      <c r="V124" s="98">
        <v>4.3660698875030816E-3</v>
      </c>
      <c r="W124" s="98">
        <v>5.1292202465980955E-3</v>
      </c>
      <c r="X124" s="98">
        <v>6.908565744824003E-3</v>
      </c>
      <c r="Y124" s="98">
        <v>1.5681253136411839E-2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0.20516465005644635</v>
      </c>
      <c r="C128" s="101">
        <v>0.20451066548632235</v>
      </c>
      <c r="D128" s="101">
        <v>0.21625787200057195</v>
      </c>
      <c r="E128" s="101">
        <v>0.23533241284900036</v>
      </c>
      <c r="F128" s="101">
        <v>0.2113114398529414</v>
      </c>
      <c r="G128" s="101">
        <v>0.22309566281800397</v>
      </c>
      <c r="H128" s="101">
        <v>0.24947910607753296</v>
      </c>
      <c r="I128" s="101">
        <v>0.24426470315584353</v>
      </c>
      <c r="J128" s="101">
        <v>0.31303097056994122</v>
      </c>
      <c r="K128" s="101">
        <v>0.24893573830773699</v>
      </c>
      <c r="L128" s="101">
        <v>0.22123074663931933</v>
      </c>
      <c r="M128" s="101">
        <v>0.18504329050916565</v>
      </c>
      <c r="N128" s="101">
        <v>0.1960954691368767</v>
      </c>
      <c r="O128" s="101">
        <v>0.2229236742472033</v>
      </c>
      <c r="P128" s="101">
        <v>0.19484878046963192</v>
      </c>
      <c r="Q128" s="101">
        <v>0.2368528941978629</v>
      </c>
      <c r="R128" s="101">
        <v>0.25511087674836797</v>
      </c>
      <c r="S128" s="101">
        <v>0.18138668053150017</v>
      </c>
      <c r="T128" s="101">
        <v>0.18016837931658655</v>
      </c>
      <c r="U128" s="101">
        <v>0.16619211272601309</v>
      </c>
      <c r="V128" s="101">
        <v>0.20644838173440197</v>
      </c>
      <c r="W128" s="101">
        <v>0.2461849814995119</v>
      </c>
      <c r="X128" s="101">
        <v>0.25556034723373122</v>
      </c>
      <c r="Y128" s="101">
        <v>0.31040973649082709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1774</v>
      </c>
    </row>
    <row r="132" spans="1:105" ht="12" customHeight="1" x14ac:dyDescent="0.25">
      <c r="A132" s="121" t="s">
        <v>54</v>
      </c>
      <c r="B132" s="122">
        <v>7.6244613035961875E-2</v>
      </c>
      <c r="C132" s="122">
        <v>7.6119321575476212E-2</v>
      </c>
      <c r="D132" s="122">
        <v>8.3761088163596023E-2</v>
      </c>
      <c r="E132" s="122">
        <v>8.8210057879403114E-2</v>
      </c>
      <c r="F132" s="122">
        <v>9.1441798487566117E-2</v>
      </c>
      <c r="G132" s="122">
        <v>9.4841459721073662E-2</v>
      </c>
      <c r="H132" s="122">
        <v>9.7680989018208902E-2</v>
      </c>
      <c r="I132" s="122">
        <v>8.5519876006465309E-2</v>
      </c>
      <c r="J132" s="122">
        <v>9.0492288614133082E-2</v>
      </c>
      <c r="K132" s="122">
        <v>7.4447235244118476E-2</v>
      </c>
      <c r="L132" s="122">
        <v>7.464945277444815E-2</v>
      </c>
      <c r="M132" s="122">
        <v>6.598727326070819E-2</v>
      </c>
      <c r="N132" s="122">
        <v>6.7431138776539959E-2</v>
      </c>
      <c r="O132" s="122">
        <v>6.9001476530886646E-2</v>
      </c>
      <c r="P132" s="122">
        <v>6.8121154923821092E-2</v>
      </c>
      <c r="Q132" s="122">
        <v>6.3132278598003064E-2</v>
      </c>
      <c r="R132" s="122">
        <v>6.5473119533326893E-2</v>
      </c>
      <c r="S132" s="122">
        <v>5.5321582721567716E-2</v>
      </c>
      <c r="T132" s="122">
        <v>4.78909253900629E-2</v>
      </c>
      <c r="U132" s="122">
        <v>4.2997917379524637E-2</v>
      </c>
      <c r="V132" s="122">
        <v>5.0856651988238251E-2</v>
      </c>
      <c r="W132" s="122">
        <v>5.7811259872412861E-2</v>
      </c>
      <c r="X132" s="122">
        <v>6.5458132444092154E-2</v>
      </c>
      <c r="Y132" s="122">
        <v>0.10466683907199691</v>
      </c>
      <c r="DA132" s="130" t="s">
        <v>1775</v>
      </c>
    </row>
    <row r="133" spans="1:105" ht="12" customHeight="1" x14ac:dyDescent="0.25">
      <c r="A133" s="97" t="s">
        <v>50</v>
      </c>
      <c r="B133" s="98">
        <v>6.2395418874421724E-2</v>
      </c>
      <c r="C133" s="98">
        <v>5.9558734429053788E-2</v>
      </c>
      <c r="D133" s="98">
        <v>6.1536675919567199E-2</v>
      </c>
      <c r="E133" s="98">
        <v>6.1584072079602759E-2</v>
      </c>
      <c r="F133" s="98">
        <v>6.4751033610887992E-2</v>
      </c>
      <c r="G133" s="98">
        <v>6.5898478428490365E-2</v>
      </c>
      <c r="H133" s="98">
        <v>6.305942617531328E-2</v>
      </c>
      <c r="I133" s="98">
        <v>5.2179971674631523E-2</v>
      </c>
      <c r="J133" s="98">
        <v>4.8002759407284643E-2</v>
      </c>
      <c r="K133" s="98">
        <v>3.9204412079267455E-2</v>
      </c>
      <c r="L133" s="98">
        <v>3.8828776513441993E-2</v>
      </c>
      <c r="M133" s="98">
        <v>3.9040918223284413E-2</v>
      </c>
      <c r="N133" s="98">
        <v>4.0374287086007016E-2</v>
      </c>
      <c r="O133" s="98">
        <v>4.015084937824917E-2</v>
      </c>
      <c r="P133" s="98">
        <v>4.3100741709707964E-2</v>
      </c>
      <c r="Q133" s="98">
        <v>3.3480845458092309E-2</v>
      </c>
      <c r="R133" s="98">
        <v>3.321769310473955E-2</v>
      </c>
      <c r="S133" s="98">
        <v>3.3426162878812671E-2</v>
      </c>
      <c r="T133" s="98">
        <v>2.5939756390854472E-2</v>
      </c>
      <c r="U133" s="98">
        <v>2.1995852438376807E-2</v>
      </c>
      <c r="V133" s="98">
        <v>2.5796196397041012E-2</v>
      </c>
      <c r="W133" s="98">
        <v>2.9898283137657595E-2</v>
      </c>
      <c r="X133" s="98">
        <v>3.6683857503077406E-2</v>
      </c>
      <c r="Y133" s="98">
        <v>7.3349157281930311E-2</v>
      </c>
      <c r="DA133" s="63" t="s">
        <v>1776</v>
      </c>
    </row>
    <row r="134" spans="1:105" ht="12" customHeight="1" x14ac:dyDescent="0.25">
      <c r="A134" s="109" t="s">
        <v>120</v>
      </c>
      <c r="B134" s="33">
        <v>1.3849194161540157E-2</v>
      </c>
      <c r="C134" s="33">
        <v>1.6560587146422424E-2</v>
      </c>
      <c r="D134" s="33">
        <v>2.222441224402882E-2</v>
      </c>
      <c r="E134" s="33">
        <v>2.6625985799800363E-2</v>
      </c>
      <c r="F134" s="33">
        <v>2.6690764876678118E-2</v>
      </c>
      <c r="G134" s="33">
        <v>2.8942981292583294E-2</v>
      </c>
      <c r="H134" s="33">
        <v>3.4621562842895623E-2</v>
      </c>
      <c r="I134" s="33">
        <v>3.3339904331833786E-2</v>
      </c>
      <c r="J134" s="33">
        <v>4.2489529206848446E-2</v>
      </c>
      <c r="K134" s="33">
        <v>3.5242823164851021E-2</v>
      </c>
      <c r="L134" s="33">
        <v>3.5820676261006164E-2</v>
      </c>
      <c r="M134" s="33">
        <v>2.6946355037423785E-2</v>
      </c>
      <c r="N134" s="33">
        <v>2.705685169053294E-2</v>
      </c>
      <c r="O134" s="33">
        <v>2.8850627152637469E-2</v>
      </c>
      <c r="P134" s="33">
        <v>2.5020413214113121E-2</v>
      </c>
      <c r="Q134" s="33">
        <v>2.9651433139910751E-2</v>
      </c>
      <c r="R134" s="33">
        <v>3.2255426428587343E-2</v>
      </c>
      <c r="S134" s="33">
        <v>2.1895419842755049E-2</v>
      </c>
      <c r="T134" s="33">
        <v>2.1951168999208424E-2</v>
      </c>
      <c r="U134" s="33">
        <v>2.1002064941147831E-2</v>
      </c>
      <c r="V134" s="33">
        <v>2.5060455591197239E-2</v>
      </c>
      <c r="W134" s="33">
        <v>2.7912976734755266E-2</v>
      </c>
      <c r="X134" s="33">
        <v>2.8774274941014741E-2</v>
      </c>
      <c r="Y134" s="33">
        <v>3.1317681790066595E-2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0.50760948313118592</v>
      </c>
      <c r="C136" s="119">
        <f t="shared" si="26"/>
        <v>0.51047318958308385</v>
      </c>
      <c r="D136" s="119">
        <f t="shared" si="26"/>
        <v>0.51729442672596615</v>
      </c>
      <c r="E136" s="119">
        <f t="shared" si="26"/>
        <v>0.5216177558695263</v>
      </c>
      <c r="F136" s="119">
        <f t="shared" si="26"/>
        <v>0.52511512875059152</v>
      </c>
      <c r="G136" s="119">
        <f t="shared" si="26"/>
        <v>0.52948623979178733</v>
      </c>
      <c r="H136" s="119">
        <f t="shared" si="26"/>
        <v>0.53538444511929661</v>
      </c>
      <c r="I136" s="119">
        <f t="shared" si="26"/>
        <v>0.54176181031072013</v>
      </c>
      <c r="J136" s="119">
        <f t="shared" si="26"/>
        <v>0.54983221822335215</v>
      </c>
      <c r="K136" s="119">
        <f t="shared" si="26"/>
        <v>0.55127341470473035</v>
      </c>
      <c r="L136" s="119">
        <f t="shared" si="26"/>
        <v>0.55968508057161259</v>
      </c>
      <c r="M136" s="119">
        <f t="shared" si="26"/>
        <v>0.56769047621406976</v>
      </c>
      <c r="N136" s="119">
        <f t="shared" si="26"/>
        <v>0.58502893386322652</v>
      </c>
      <c r="O136" s="119">
        <f t="shared" si="26"/>
        <v>0.60429346887695112</v>
      </c>
      <c r="P136" s="119">
        <f t="shared" si="26"/>
        <v>0.60732349736944535</v>
      </c>
      <c r="Q136" s="119">
        <f t="shared" si="26"/>
        <v>0.62155162402031694</v>
      </c>
      <c r="R136" s="119">
        <f t="shared" ref="R136:V136" si="27">IF(R117=0,"",R117/R98)</f>
        <v>0.63090846796526578</v>
      </c>
      <c r="S136" s="119">
        <f t="shared" si="27"/>
        <v>0.63395887906164972</v>
      </c>
      <c r="T136" s="119">
        <f t="shared" si="27"/>
        <v>0.64543312187242696</v>
      </c>
      <c r="U136" s="119">
        <f t="shared" si="27"/>
        <v>0.65851551741355407</v>
      </c>
      <c r="V136" s="119">
        <f t="shared" si="27"/>
        <v>0.6778480758898483</v>
      </c>
      <c r="W136" s="119">
        <f t="shared" ref="W136:Y136" si="28">IF(W117=0,"",W117/W98)</f>
        <v>0.69887592343548954</v>
      </c>
      <c r="X136" s="119">
        <f t="shared" si="28"/>
        <v>0.71417489729630568</v>
      </c>
      <c r="Y136" s="119">
        <f t="shared" si="28"/>
        <v>0.72356542663323564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0.48890949705527043</v>
      </c>
      <c r="C137" s="124">
        <f t="shared" si="29"/>
        <v>0.4921119715474061</v>
      </c>
      <c r="D137" s="124">
        <f t="shared" si="29"/>
        <v>0.4964911037093318</v>
      </c>
      <c r="E137" s="124">
        <f t="shared" si="29"/>
        <v>0.500622532863363</v>
      </c>
      <c r="F137" s="124">
        <f t="shared" si="29"/>
        <v>0.50554992130807319</v>
      </c>
      <c r="G137" s="124">
        <f t="shared" si="29"/>
        <v>0.51133620129679613</v>
      </c>
      <c r="H137" s="124">
        <f t="shared" si="29"/>
        <v>0.516048408167883</v>
      </c>
      <c r="I137" s="124">
        <f t="shared" si="29"/>
        <v>0.52082700145960004</v>
      </c>
      <c r="J137" s="124">
        <f t="shared" si="29"/>
        <v>0.52494785999754401</v>
      </c>
      <c r="K137" s="124">
        <f t="shared" si="29"/>
        <v>0.52877109640487718</v>
      </c>
      <c r="L137" s="124">
        <f t="shared" si="29"/>
        <v>0.53594689297044396</v>
      </c>
      <c r="M137" s="124">
        <f t="shared" si="29"/>
        <v>0.54915892177134673</v>
      </c>
      <c r="N137" s="124">
        <f t="shared" si="29"/>
        <v>0.56838239440003824</v>
      </c>
      <c r="O137" s="124">
        <f t="shared" si="29"/>
        <v>0.58878529153947523</v>
      </c>
      <c r="P137" s="124">
        <f t="shared" si="29"/>
        <v>0.59484596318150085</v>
      </c>
      <c r="Q137" s="124">
        <f t="shared" si="29"/>
        <v>0.60427231501283929</v>
      </c>
      <c r="R137" s="124">
        <f t="shared" ref="R137:V137" si="30">IF(R118=0,"",R118/R99)</f>
        <v>0.61307989730006274</v>
      </c>
      <c r="S137" s="124">
        <f t="shared" si="30"/>
        <v>0.62113388520892632</v>
      </c>
      <c r="T137" s="124">
        <f t="shared" si="30"/>
        <v>0.63008935067711858</v>
      </c>
      <c r="U137" s="124">
        <f t="shared" si="30"/>
        <v>0.64225347556035406</v>
      </c>
      <c r="V137" s="124">
        <f t="shared" si="30"/>
        <v>0.659233277677713</v>
      </c>
      <c r="W137" s="124">
        <f t="shared" ref="W137:Y137" si="31">IF(W118=0,"",W118/W99)</f>
        <v>0.67937898205440939</v>
      </c>
      <c r="X137" s="124">
        <f t="shared" si="31"/>
        <v>0.69677457499911999</v>
      </c>
      <c r="Y137" s="124">
        <f t="shared" si="31"/>
        <v>0.71216951626950276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0.48321450056431786</v>
      </c>
      <c r="C138" s="111">
        <f t="shared" si="32"/>
        <v>0.48651173223327077</v>
      </c>
      <c r="D138" s="111">
        <f t="shared" si="32"/>
        <v>0.49106349496492208</v>
      </c>
      <c r="E138" s="111">
        <f t="shared" si="32"/>
        <v>0.49529185636832584</v>
      </c>
      <c r="F138" s="111">
        <f t="shared" si="32"/>
        <v>0.50035814078023688</v>
      </c>
      <c r="G138" s="111">
        <f t="shared" si="32"/>
        <v>0.50621713083004694</v>
      </c>
      <c r="H138" s="111">
        <f t="shared" si="32"/>
        <v>0.51102704466462534</v>
      </c>
      <c r="I138" s="111">
        <f t="shared" si="32"/>
        <v>0.51591260712489961</v>
      </c>
      <c r="J138" s="111">
        <f t="shared" si="32"/>
        <v>0.52007369181692809</v>
      </c>
      <c r="K138" s="111">
        <f t="shared" si="32"/>
        <v>0.52392752543210142</v>
      </c>
      <c r="L138" s="111">
        <f t="shared" si="32"/>
        <v>0.53131319863105431</v>
      </c>
      <c r="M138" s="111">
        <f t="shared" si="32"/>
        <v>0.54452767585137929</v>
      </c>
      <c r="N138" s="111">
        <f t="shared" si="32"/>
        <v>0.56382601632846341</v>
      </c>
      <c r="O138" s="111">
        <f t="shared" si="32"/>
        <v>0.58432778257607276</v>
      </c>
      <c r="P138" s="111">
        <f t="shared" si="32"/>
        <v>0.59045717023040378</v>
      </c>
      <c r="Q138" s="111">
        <f t="shared" si="32"/>
        <v>0.59996136018835811</v>
      </c>
      <c r="R138" s="111">
        <f t="shared" ref="R138:V138" si="33">IF(R119=0,"",R119/R100)</f>
        <v>0.60884761562506273</v>
      </c>
      <c r="S138" s="111">
        <f t="shared" si="33"/>
        <v>0.61698680685399032</v>
      </c>
      <c r="T138" s="111">
        <f t="shared" si="33"/>
        <v>0.62600374084483768</v>
      </c>
      <c r="U138" s="111">
        <f t="shared" si="33"/>
        <v>0.63823207938258475</v>
      </c>
      <c r="V138" s="111">
        <f t="shared" si="33"/>
        <v>0.65529689892519782</v>
      </c>
      <c r="W138" s="111">
        <f t="shared" ref="W138:Y138" si="34">IF(W119=0,"",W119/W100)</f>
        <v>0.67558158060109252</v>
      </c>
      <c r="X138" s="111">
        <f t="shared" si="34"/>
        <v>0.6930812796949779</v>
      </c>
      <c r="Y138" s="111">
        <f t="shared" si="34"/>
        <v>0.70853188406494672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>
        <f t="shared" si="38"/>
        <v>3.456259769376647</v>
      </c>
      <c r="J140" s="124">
        <f t="shared" si="38"/>
        <v>3.456259769376647</v>
      </c>
      <c r="K140" s="124">
        <f t="shared" si="38"/>
        <v>3.4562597693766475</v>
      </c>
      <c r="L140" s="124">
        <f t="shared" si="38"/>
        <v>3.4562597693766475</v>
      </c>
      <c r="M140" s="124">
        <f t="shared" si="38"/>
        <v>3.7173329249368159</v>
      </c>
      <c r="N140" s="124">
        <f t="shared" si="38"/>
        <v>3.9509112822460426</v>
      </c>
      <c r="O140" s="124">
        <f t="shared" si="38"/>
        <v>4.1435915245656103</v>
      </c>
      <c r="P140" s="124">
        <f t="shared" si="38"/>
        <v>4.4073022304382201</v>
      </c>
      <c r="Q140" s="124">
        <f t="shared" si="38"/>
        <v>4.5023854808101387</v>
      </c>
      <c r="R140" s="124">
        <f t="shared" ref="R140:V140" si="39">IF(R121=0,"",R121/R102)</f>
        <v>4.584077754693582</v>
      </c>
      <c r="S140" s="124">
        <f t="shared" si="39"/>
        <v>4.6248708022804204</v>
      </c>
      <c r="T140" s="124">
        <f t="shared" si="39"/>
        <v>4.6746741807530965</v>
      </c>
      <c r="U140" s="124">
        <f t="shared" si="39"/>
        <v>4.7436391641076519</v>
      </c>
      <c r="V140" s="124">
        <f t="shared" si="39"/>
        <v>4.8277107196001126</v>
      </c>
      <c r="W140" s="124">
        <f t="shared" ref="W140:Y140" si="40">IF(W121=0,"",W121/W102)</f>
        <v>4.8814138614851519</v>
      </c>
      <c r="X140" s="124">
        <f t="shared" si="40"/>
        <v>4.9376932785015004</v>
      </c>
      <c r="Y140" s="124">
        <f t="shared" si="40"/>
        <v>4.9581450115027028</v>
      </c>
      <c r="DA140" s="130" t="s">
        <v>1932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>
        <f t="shared" si="41"/>
        <v>3.456259769376647</v>
      </c>
      <c r="J141" s="111">
        <f t="shared" si="41"/>
        <v>3.456259769376647</v>
      </c>
      <c r="K141" s="111">
        <f t="shared" si="41"/>
        <v>3.4562597693766475</v>
      </c>
      <c r="L141" s="111">
        <f t="shared" si="41"/>
        <v>3.4562597693766475</v>
      </c>
      <c r="M141" s="111">
        <f t="shared" si="41"/>
        <v>3.7173329249368159</v>
      </c>
      <c r="N141" s="111">
        <f t="shared" si="41"/>
        <v>3.9509112822460426</v>
      </c>
      <c r="O141" s="111">
        <f t="shared" si="41"/>
        <v>4.1435915245656103</v>
      </c>
      <c r="P141" s="111">
        <f t="shared" si="41"/>
        <v>4.4073022304382201</v>
      </c>
      <c r="Q141" s="111">
        <f t="shared" si="41"/>
        <v>4.5023854808101387</v>
      </c>
      <c r="R141" s="111">
        <f t="shared" ref="R141:V141" si="42">IF(R122=0,"",R122/R103)</f>
        <v>4.584077754693582</v>
      </c>
      <c r="S141" s="111">
        <f t="shared" si="42"/>
        <v>4.6248708022804204</v>
      </c>
      <c r="T141" s="111">
        <f t="shared" si="42"/>
        <v>4.6746741807530965</v>
      </c>
      <c r="U141" s="111">
        <f t="shared" si="42"/>
        <v>4.7436391641076519</v>
      </c>
      <c r="V141" s="111">
        <f t="shared" si="42"/>
        <v>4.8277107196001126</v>
      </c>
      <c r="W141" s="111">
        <f t="shared" ref="W141:Y141" si="43">IF(W122=0,"",W122/W103)</f>
        <v>4.8814138614851519</v>
      </c>
      <c r="X141" s="111">
        <f t="shared" si="43"/>
        <v>4.9376932785015004</v>
      </c>
      <c r="Y141" s="111">
        <f t="shared" si="43"/>
        <v>4.9581450115027028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0.61661378292256586</v>
      </c>
      <c r="C142" s="124">
        <f t="shared" si="44"/>
        <v>0.62091937853061963</v>
      </c>
      <c r="D142" s="124">
        <f t="shared" si="44"/>
        <v>0.62544894345805702</v>
      </c>
      <c r="E142" s="124">
        <f t="shared" si="44"/>
        <v>0.62984520061220151</v>
      </c>
      <c r="F142" s="124">
        <f t="shared" si="44"/>
        <v>0.63397660116058685</v>
      </c>
      <c r="G142" s="124">
        <f t="shared" si="44"/>
        <v>0.63924292835908347</v>
      </c>
      <c r="H142" s="124">
        <f t="shared" si="44"/>
        <v>0.64529549960011312</v>
      </c>
      <c r="I142" s="124">
        <f t="shared" si="44"/>
        <v>0.64856944513988479</v>
      </c>
      <c r="J142" s="124">
        <f t="shared" si="44"/>
        <v>0.650066914926688</v>
      </c>
      <c r="K142" s="124">
        <f t="shared" si="44"/>
        <v>0.65174915678454737</v>
      </c>
      <c r="L142" s="124">
        <f t="shared" si="44"/>
        <v>0.65433183617211188</v>
      </c>
      <c r="M142" s="124">
        <f t="shared" si="44"/>
        <v>0.65818156093432512</v>
      </c>
      <c r="N142" s="124">
        <f t="shared" si="44"/>
        <v>0.66486670629437794</v>
      </c>
      <c r="O142" s="124">
        <f t="shared" si="44"/>
        <v>0.67349748867256609</v>
      </c>
      <c r="P142" s="124">
        <f t="shared" si="44"/>
        <v>0.67892787140608746</v>
      </c>
      <c r="Q142" s="124">
        <f t="shared" si="44"/>
        <v>0.68670918739191011</v>
      </c>
      <c r="R142" s="124">
        <f t="shared" ref="R142:V142" si="45">IF(R123=0,"",R123/R104)</f>
        <v>0.69482939852608705</v>
      </c>
      <c r="S142" s="124">
        <f t="shared" si="45"/>
        <v>0.70437932152122296</v>
      </c>
      <c r="T142" s="124">
        <f t="shared" si="45"/>
        <v>0.71924980725083809</v>
      </c>
      <c r="U142" s="124">
        <f t="shared" si="45"/>
        <v>0.73937616223204117</v>
      </c>
      <c r="V142" s="124">
        <f t="shared" si="45"/>
        <v>0.76233015174907737</v>
      </c>
      <c r="W142" s="124">
        <f t="shared" ref="W142:Y142" si="46">IF(W123=0,"",W123/W104)</f>
        <v>0.78157569774654378</v>
      </c>
      <c r="X142" s="124">
        <f t="shared" si="46"/>
        <v>0.79523028101304327</v>
      </c>
      <c r="Y142" s="124">
        <f t="shared" si="46"/>
        <v>0.81018843018022169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0.5547534899077331</v>
      </c>
      <c r="C143" s="111">
        <f t="shared" si="47"/>
        <v>0.55685074433788817</v>
      </c>
      <c r="D143" s="111">
        <f t="shared" si="47"/>
        <v>0.5583055426624709</v>
      </c>
      <c r="E143" s="111">
        <f t="shared" si="47"/>
        <v>0.56074125334700975</v>
      </c>
      <c r="F143" s="111">
        <f t="shared" si="47"/>
        <v>0.56477643673316169</v>
      </c>
      <c r="G143" s="111">
        <f t="shared" si="47"/>
        <v>0.57089685381928501</v>
      </c>
      <c r="H143" s="111">
        <f t="shared" si="47"/>
        <v>0.58045131649327586</v>
      </c>
      <c r="I143" s="111">
        <f t="shared" si="47"/>
        <v>0.58693805913368202</v>
      </c>
      <c r="J143" s="111">
        <f t="shared" si="47"/>
        <v>0.58799780091996734</v>
      </c>
      <c r="K143" s="111">
        <f t="shared" si="47"/>
        <v>0.59031920186796927</v>
      </c>
      <c r="L143" s="111">
        <f t="shared" si="47"/>
        <v>0.59879762062820641</v>
      </c>
      <c r="M143" s="111">
        <f t="shared" si="47"/>
        <v>0.60407831939291001</v>
      </c>
      <c r="N143" s="111">
        <f t="shared" si="47"/>
        <v>0.62732197930759526</v>
      </c>
      <c r="O143" s="111">
        <f t="shared" si="47"/>
        <v>0.65402459824692638</v>
      </c>
      <c r="P143" s="111">
        <f t="shared" si="47"/>
        <v>0.65997539515410286</v>
      </c>
      <c r="Q143" s="111">
        <f t="shared" si="47"/>
        <v>0.66125583656324105</v>
      </c>
      <c r="R143" s="111">
        <f t="shared" ref="R143:V143" si="48">IF(R124=0,"",R124/R105)</f>
        <v>0.66262183957542453</v>
      </c>
      <c r="S143" s="111">
        <f t="shared" si="48"/>
        <v>0.68590784009303263</v>
      </c>
      <c r="T143" s="111">
        <f t="shared" si="48"/>
        <v>0.75238971092422691</v>
      </c>
      <c r="U143" s="111">
        <f t="shared" si="48"/>
        <v>0.79145034616808307</v>
      </c>
      <c r="V143" s="111">
        <f t="shared" si="48"/>
        <v>0.84452823052708603</v>
      </c>
      <c r="W143" s="111">
        <f t="shared" ref="W143:Y143" si="49">IF(W124=0,"",W124/W105)</f>
        <v>0.88279624159537284</v>
      </c>
      <c r="X143" s="111">
        <f t="shared" si="49"/>
        <v>0.89104961343112954</v>
      </c>
      <c r="Y143" s="111">
        <f t="shared" si="49"/>
        <v>0.89926005260944497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0.62583632327045269</v>
      </c>
      <c r="C147" s="112">
        <f t="shared" si="59"/>
        <v>0.62875416200599288</v>
      </c>
      <c r="D147" s="112">
        <f t="shared" si="59"/>
        <v>0.63231614608320019</v>
      </c>
      <c r="E147" s="112">
        <f t="shared" si="59"/>
        <v>0.63584695042517636</v>
      </c>
      <c r="F147" s="112">
        <f t="shared" si="59"/>
        <v>0.63973853886438115</v>
      </c>
      <c r="G147" s="112">
        <f t="shared" si="59"/>
        <v>0.64404829185906232</v>
      </c>
      <c r="H147" s="112">
        <f t="shared" si="59"/>
        <v>0.64855605934999738</v>
      </c>
      <c r="I147" s="112">
        <f t="shared" si="59"/>
        <v>0.65088419896219607</v>
      </c>
      <c r="J147" s="112">
        <f t="shared" si="59"/>
        <v>0.65181983880190975</v>
      </c>
      <c r="K147" s="112">
        <f t="shared" si="59"/>
        <v>0.65334014393730733</v>
      </c>
      <c r="L147" s="112">
        <f t="shared" si="59"/>
        <v>0.65568730008952159</v>
      </c>
      <c r="M147" s="112">
        <f t="shared" si="59"/>
        <v>0.6596430888189142</v>
      </c>
      <c r="N147" s="112">
        <f t="shared" si="59"/>
        <v>0.66585290904837446</v>
      </c>
      <c r="O147" s="112">
        <f t="shared" si="59"/>
        <v>0.67397538610419838</v>
      </c>
      <c r="P147" s="112">
        <f t="shared" si="59"/>
        <v>0.67949897901854805</v>
      </c>
      <c r="Q147" s="112">
        <f t="shared" si="59"/>
        <v>0.68722254611595335</v>
      </c>
      <c r="R147" s="112">
        <f t="shared" ref="R147:V147" si="60">IF(R128=0,"",R128/R109)</f>
        <v>0.69544250442366418</v>
      </c>
      <c r="S147" s="112">
        <f t="shared" si="60"/>
        <v>0.70480777164259478</v>
      </c>
      <c r="T147" s="112">
        <f t="shared" si="60"/>
        <v>0.71844126893951576</v>
      </c>
      <c r="U147" s="112">
        <f t="shared" si="60"/>
        <v>0.73812083684428609</v>
      </c>
      <c r="V147" s="112">
        <f t="shared" si="60"/>
        <v>0.76076420580523352</v>
      </c>
      <c r="W147" s="112">
        <f t="shared" ref="W147:Y147" si="61">IF(W128=0,"",W128/W109)</f>
        <v>0.77971304120655538</v>
      </c>
      <c r="X147" s="112">
        <f t="shared" si="61"/>
        <v>0.79292524388869656</v>
      </c>
      <c r="Y147" s="112">
        <f t="shared" si="61"/>
        <v>0.80615459798965872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0.6057008089782604</v>
      </c>
      <c r="C151" s="124">
        <f t="shared" si="71"/>
        <v>0.61164845417687852</v>
      </c>
      <c r="D151" s="124">
        <f t="shared" si="71"/>
        <v>0.61963303260859881</v>
      </c>
      <c r="E151" s="124">
        <f t="shared" si="71"/>
        <v>0.62621642719436932</v>
      </c>
      <c r="F151" s="124">
        <f t="shared" si="71"/>
        <v>0.6262009218270701</v>
      </c>
      <c r="G151" s="124">
        <f t="shared" si="71"/>
        <v>0.62977887388416098</v>
      </c>
      <c r="H151" s="124">
        <f t="shared" si="71"/>
        <v>0.63893022067668248</v>
      </c>
      <c r="I151" s="124">
        <f t="shared" si="71"/>
        <v>0.6453348119760236</v>
      </c>
      <c r="J151" s="124">
        <f t="shared" si="71"/>
        <v>0.65844377753242911</v>
      </c>
      <c r="K151" s="124">
        <f t="shared" si="71"/>
        <v>0.65967037873773338</v>
      </c>
      <c r="L151" s="124">
        <f t="shared" si="71"/>
        <v>0.6614334690106779</v>
      </c>
      <c r="M151" s="124">
        <f t="shared" si="71"/>
        <v>0.65091051923174692</v>
      </c>
      <c r="N151" s="124">
        <f t="shared" si="71"/>
        <v>0.65106569588420282</v>
      </c>
      <c r="O151" s="124">
        <f t="shared" si="71"/>
        <v>0.65528107677313618</v>
      </c>
      <c r="P151" s="124">
        <f t="shared" si="71"/>
        <v>0.64783048003530153</v>
      </c>
      <c r="Q151" s="124">
        <f t="shared" si="71"/>
        <v>0.66692003635548125</v>
      </c>
      <c r="R151" s="124">
        <f t="shared" ref="R151:V151" si="72">IF(R132=0,"",R132/R113)</f>
        <v>0.67322794743896264</v>
      </c>
      <c r="S151" s="124">
        <f t="shared" si="72"/>
        <v>0.6578911359355949</v>
      </c>
      <c r="T151" s="124">
        <f t="shared" si="72"/>
        <v>0.67311432844762387</v>
      </c>
      <c r="U151" s="124">
        <f t="shared" si="72"/>
        <v>0.68652938117241957</v>
      </c>
      <c r="V151" s="124">
        <f t="shared" si="72"/>
        <v>0.6965179546071949</v>
      </c>
      <c r="W151" s="124">
        <f t="shared" ref="W151:Y151" si="73">IF(W132=0,"",W132/W113)</f>
        <v>0.70307977895332219</v>
      </c>
      <c r="X151" s="124">
        <f t="shared" si="73"/>
        <v>0.699588881319262</v>
      </c>
      <c r="Y151" s="124">
        <f t="shared" si="73"/>
        <v>0.67224783625847484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0.58227671680649673</v>
      </c>
      <c r="C152" s="111">
        <f t="shared" si="74"/>
        <v>0.58301621873817266</v>
      </c>
      <c r="D152" s="111">
        <f t="shared" si="74"/>
        <v>0.58387186341451969</v>
      </c>
      <c r="E152" s="111">
        <f t="shared" si="74"/>
        <v>0.58487542952191551</v>
      </c>
      <c r="F152" s="111">
        <f t="shared" si="74"/>
        <v>0.5861228805744978</v>
      </c>
      <c r="G152" s="111">
        <f t="shared" si="74"/>
        <v>0.58752609067042805</v>
      </c>
      <c r="H152" s="111">
        <f t="shared" si="74"/>
        <v>0.58901973056601664</v>
      </c>
      <c r="I152" s="111">
        <f t="shared" si="74"/>
        <v>0.58974761842710055</v>
      </c>
      <c r="J152" s="111">
        <f t="shared" si="74"/>
        <v>0.58988632819336073</v>
      </c>
      <c r="K152" s="111">
        <f t="shared" si="74"/>
        <v>0.59018439981298954</v>
      </c>
      <c r="L152" s="111">
        <f t="shared" si="74"/>
        <v>0.59072866137586821</v>
      </c>
      <c r="M152" s="111">
        <f t="shared" si="74"/>
        <v>0.59127196820065564</v>
      </c>
      <c r="N152" s="111">
        <f t="shared" si="74"/>
        <v>0.59185030424272</v>
      </c>
      <c r="O152" s="111">
        <f t="shared" si="74"/>
        <v>0.59225315657799693</v>
      </c>
      <c r="P152" s="111">
        <f t="shared" si="74"/>
        <v>0.59239307674887254</v>
      </c>
      <c r="Q152" s="111">
        <f t="shared" si="74"/>
        <v>0.59256164247637566</v>
      </c>
      <c r="R152" s="111">
        <f t="shared" ref="R152:V152" si="75">IF(R133=0,"",R133/R114)</f>
        <v>0.59298590099193693</v>
      </c>
      <c r="S152" s="111">
        <f t="shared" si="75"/>
        <v>0.59365926701583094</v>
      </c>
      <c r="T152" s="111">
        <f t="shared" si="75"/>
        <v>0.59610719053246364</v>
      </c>
      <c r="U152" s="111">
        <f t="shared" si="75"/>
        <v>0.59909959561038062</v>
      </c>
      <c r="V152" s="111">
        <f t="shared" si="75"/>
        <v>0.60515891581782355</v>
      </c>
      <c r="W152" s="111">
        <f t="shared" ref="W152:Y152" si="76">IF(W133=0,"",W133/W114)</f>
        <v>0.60925361784737508</v>
      </c>
      <c r="X152" s="111">
        <f t="shared" si="76"/>
        <v>0.61186467451610216</v>
      </c>
      <c r="Y152" s="111">
        <f t="shared" si="76"/>
        <v>0.61349924760074581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0.73978103670112372</v>
      </c>
      <c r="C153" s="45">
        <f t="shared" si="77"/>
        <v>0.74285239454658747</v>
      </c>
      <c r="D153" s="45">
        <f t="shared" si="77"/>
        <v>0.74617641149537262</v>
      </c>
      <c r="E153" s="45">
        <f t="shared" si="77"/>
        <v>0.74860235043451562</v>
      </c>
      <c r="F153" s="45">
        <f t="shared" si="77"/>
        <v>0.75073567094488036</v>
      </c>
      <c r="G153" s="45">
        <f t="shared" si="77"/>
        <v>0.75309166509280168</v>
      </c>
      <c r="H153" s="45">
        <f t="shared" si="77"/>
        <v>0.75553613482527271</v>
      </c>
      <c r="I153" s="45">
        <f t="shared" si="77"/>
        <v>0.75700787838638217</v>
      </c>
      <c r="J153" s="45">
        <f t="shared" si="77"/>
        <v>0.75796606966452551</v>
      </c>
      <c r="K153" s="45">
        <f t="shared" si="77"/>
        <v>0.75908864998256675</v>
      </c>
      <c r="L153" s="45">
        <f t="shared" si="77"/>
        <v>0.76004302560765791</v>
      </c>
      <c r="M153" s="45">
        <f t="shared" si="77"/>
        <v>0.7623124752757634</v>
      </c>
      <c r="N153" s="45">
        <f t="shared" si="77"/>
        <v>0.76532644177367559</v>
      </c>
      <c r="O153" s="45">
        <f t="shared" si="77"/>
        <v>0.76920260969744769</v>
      </c>
      <c r="P153" s="45">
        <f t="shared" si="77"/>
        <v>0.77233628829433254</v>
      </c>
      <c r="Q153" s="45">
        <f t="shared" si="77"/>
        <v>0.77701770039464346</v>
      </c>
      <c r="R153" s="45">
        <f t="shared" ref="R153:V153" si="78">IF(R134=0,"",R134/R115)</f>
        <v>0.7822370287104683</v>
      </c>
      <c r="S153" s="45">
        <f t="shared" si="78"/>
        <v>0.7880595420299098</v>
      </c>
      <c r="T153" s="45">
        <f t="shared" si="78"/>
        <v>0.7943817422494821</v>
      </c>
      <c r="U153" s="45">
        <f t="shared" si="78"/>
        <v>0.81039000506460557</v>
      </c>
      <c r="V153" s="45">
        <f t="shared" si="78"/>
        <v>0.82467120601986932</v>
      </c>
      <c r="W153" s="45">
        <f t="shared" ref="W153:Y153" si="79">IF(W134=0,"",W134/W115)</f>
        <v>0.84196650570633125</v>
      </c>
      <c r="X153" s="45">
        <f t="shared" si="79"/>
        <v>0.85606207024796244</v>
      </c>
      <c r="Y153" s="45">
        <f t="shared" si="79"/>
        <v>0.86661051681616297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7.874562541142021</v>
      </c>
      <c r="C155" s="117">
        <f t="shared" si="80"/>
        <v>7.9045648383036182</v>
      </c>
      <c r="D155" s="117">
        <f t="shared" si="80"/>
        <v>7.2315863725981933</v>
      </c>
      <c r="E155" s="117">
        <f t="shared" si="80"/>
        <v>7.6177306733716232</v>
      </c>
      <c r="F155" s="117">
        <f t="shared" si="80"/>
        <v>7.5419854569408917</v>
      </c>
      <c r="G155" s="117">
        <f t="shared" si="80"/>
        <v>8.3979703071441065</v>
      </c>
      <c r="H155" s="117">
        <f t="shared" si="80"/>
        <v>8.4793648897340077</v>
      </c>
      <c r="I155" s="117">
        <f t="shared" si="80"/>
        <v>7.182089424414932</v>
      </c>
      <c r="J155" s="117">
        <f t="shared" si="80"/>
        <v>7.0222723082340854</v>
      </c>
      <c r="K155" s="117">
        <f t="shared" si="80"/>
        <v>6.1888390464576997</v>
      </c>
      <c r="L155" s="117">
        <f t="shared" si="80"/>
        <v>5.0689889125244783</v>
      </c>
      <c r="M155" s="117">
        <f t="shared" si="80"/>
        <v>5.0680405925457661</v>
      </c>
      <c r="N155" s="117">
        <f t="shared" si="80"/>
        <v>5.0742392046729066</v>
      </c>
      <c r="O155" s="117">
        <f t="shared" si="80"/>
        <v>5.0741279787991056</v>
      </c>
      <c r="P155" s="117">
        <f t="shared" si="80"/>
        <v>5.5742583385199227</v>
      </c>
      <c r="Q155" s="117">
        <f t="shared" si="80"/>
        <v>4.3084548612793645</v>
      </c>
      <c r="R155" s="117">
        <f t="shared" ref="R155:V155" si="81">R156+R159+R161+R170</f>
        <v>4.3072599287284943</v>
      </c>
      <c r="S155" s="117">
        <f t="shared" si="81"/>
        <v>4.4117096077336493</v>
      </c>
      <c r="T155" s="117">
        <f t="shared" si="81"/>
        <v>3.763357268965589</v>
      </c>
      <c r="U155" s="117">
        <f t="shared" si="81"/>
        <v>3.4331299604325611</v>
      </c>
      <c r="V155" s="117">
        <f t="shared" si="81"/>
        <v>3.6349300084296763</v>
      </c>
      <c r="W155" s="117">
        <f t="shared" ref="W155:Y155" si="82">W156+W159+W161+W170</f>
        <v>3.826089691365147</v>
      </c>
      <c r="X155" s="117">
        <f t="shared" si="82"/>
        <v>4.101302951720549</v>
      </c>
      <c r="Y155" s="117">
        <f t="shared" si="82"/>
        <v>6.7211466496506516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7.4623462807527847</v>
      </c>
      <c r="C156" s="122">
        <f t="shared" si="83"/>
        <v>7.5295993299228083</v>
      </c>
      <c r="D156" s="122">
        <f t="shared" si="83"/>
        <v>6.8607372141643879</v>
      </c>
      <c r="E156" s="122">
        <f t="shared" si="83"/>
        <v>7.2546355027541107</v>
      </c>
      <c r="F156" s="122">
        <f t="shared" si="83"/>
        <v>7.1774691156282433</v>
      </c>
      <c r="G156" s="122">
        <f t="shared" si="83"/>
        <v>8.0373087460920729</v>
      </c>
      <c r="H156" s="122">
        <f t="shared" si="83"/>
        <v>8.1454309842651806</v>
      </c>
      <c r="I156" s="122">
        <f t="shared" si="83"/>
        <v>6.9111039955129554</v>
      </c>
      <c r="J156" s="122">
        <f t="shared" si="83"/>
        <v>6.7714556797508401</v>
      </c>
      <c r="K156" s="122">
        <f t="shared" si="83"/>
        <v>5.9872761563375931</v>
      </c>
      <c r="L156" s="122">
        <f t="shared" si="83"/>
        <v>4.8735815040000032</v>
      </c>
      <c r="M156" s="122">
        <f t="shared" si="83"/>
        <v>4.8735815040000015</v>
      </c>
      <c r="N156" s="122">
        <f t="shared" si="83"/>
        <v>4.8735815040000032</v>
      </c>
      <c r="O156" s="122">
        <f t="shared" si="83"/>
        <v>4.8735815040000032</v>
      </c>
      <c r="P156" s="122">
        <f t="shared" si="83"/>
        <v>5.3592155099999941</v>
      </c>
      <c r="Q156" s="122">
        <f t="shared" si="83"/>
        <v>4.1408201340000002</v>
      </c>
      <c r="R156" s="122">
        <f t="shared" ref="R156:V156" si="84">SUM(R157:R158)</f>
        <v>4.1408201340000019</v>
      </c>
      <c r="S156" s="122">
        <f t="shared" si="84"/>
        <v>4.2471878039999869</v>
      </c>
      <c r="T156" s="122">
        <f t="shared" si="84"/>
        <v>3.6322316100000114</v>
      </c>
      <c r="U156" s="122">
        <f t="shared" si="84"/>
        <v>3.3217947539999928</v>
      </c>
      <c r="V156" s="122">
        <f t="shared" si="84"/>
        <v>3.5086565699999803</v>
      </c>
      <c r="W156" s="122">
        <f t="shared" ref="W156:Y156" si="85">SUM(W157:W158)</f>
        <v>3.6810937260000123</v>
      </c>
      <c r="X156" s="122">
        <f t="shared" si="85"/>
        <v>3.9224285099999943</v>
      </c>
      <c r="Y156" s="122">
        <f t="shared" si="85"/>
        <v>6.3592192619999981</v>
      </c>
      <c r="DA156" s="130" t="s">
        <v>2097</v>
      </c>
    </row>
    <row r="157" spans="1:105" ht="12" customHeight="1" x14ac:dyDescent="0.25">
      <c r="A157" s="97" t="s">
        <v>74</v>
      </c>
      <c r="B157" s="98">
        <v>7.4623462807527847</v>
      </c>
      <c r="C157" s="98">
        <v>7.5295993299228083</v>
      </c>
      <c r="D157" s="98">
        <v>6.8607372141643879</v>
      </c>
      <c r="E157" s="98">
        <v>7.2546355027541107</v>
      </c>
      <c r="F157" s="98">
        <v>7.1774691156282433</v>
      </c>
      <c r="G157" s="98">
        <v>8.0373087460920729</v>
      </c>
      <c r="H157" s="98">
        <v>8.1454309842651806</v>
      </c>
      <c r="I157" s="98">
        <v>6.9111039955129554</v>
      </c>
      <c r="J157" s="98">
        <v>6.7714556797508401</v>
      </c>
      <c r="K157" s="98">
        <v>5.9872761563375931</v>
      </c>
      <c r="L157" s="98">
        <v>4.8735815040000032</v>
      </c>
      <c r="M157" s="98">
        <v>4.8735815040000015</v>
      </c>
      <c r="N157" s="98">
        <v>4.8735815040000032</v>
      </c>
      <c r="O157" s="98">
        <v>4.8735815040000032</v>
      </c>
      <c r="P157" s="98">
        <v>5.3592155099999941</v>
      </c>
      <c r="Q157" s="98">
        <v>4.1408201340000002</v>
      </c>
      <c r="R157" s="98">
        <v>4.1408201340000019</v>
      </c>
      <c r="S157" s="98">
        <v>4.2471878039999869</v>
      </c>
      <c r="T157" s="98">
        <v>3.6322316100000114</v>
      </c>
      <c r="U157" s="98">
        <v>3.3217947539999928</v>
      </c>
      <c r="V157" s="98">
        <v>3.5086565699999803</v>
      </c>
      <c r="W157" s="98">
        <v>3.6810937260000123</v>
      </c>
      <c r="X157" s="98">
        <v>3.9224285099999943</v>
      </c>
      <c r="Y157" s="98">
        <v>6.3592192619999981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0.12911952919556355</v>
      </c>
      <c r="C161" s="122">
        <v>0.10508196772456838</v>
      </c>
      <c r="D161" s="122">
        <v>9.2411443880758476E-2</v>
      </c>
      <c r="E161" s="122">
        <v>8.4921129514112362E-2</v>
      </c>
      <c r="F161" s="122">
        <v>7.2659683543627868E-2</v>
      </c>
      <c r="G161" s="122">
        <v>6.4342352953551257E-2</v>
      </c>
      <c r="H161" s="122">
        <v>5.1099820238393996E-2</v>
      </c>
      <c r="I161" s="122">
        <v>3.7236721480827475E-2</v>
      </c>
      <c r="J161" s="122">
        <v>3.5830990850428734E-2</v>
      </c>
      <c r="K161" s="122">
        <v>2.6070295710286445E-2</v>
      </c>
      <c r="L161" s="122">
        <v>2.1756428679232401E-2</v>
      </c>
      <c r="M161" s="122">
        <v>2.0019799341576949E-2</v>
      </c>
      <c r="N161" s="122">
        <v>2.0437044607149353E-2</v>
      </c>
      <c r="O161" s="122">
        <v>2.1445096630888099E-2</v>
      </c>
      <c r="P161" s="122">
        <v>2.282824085774051E-2</v>
      </c>
      <c r="Q161" s="122">
        <v>1.8364066415464144E-2</v>
      </c>
      <c r="R161" s="122">
        <v>1.844832762957109E-2</v>
      </c>
      <c r="S161" s="122">
        <v>1.5770476883366226E-2</v>
      </c>
      <c r="T161" s="122">
        <v>1.6163977481918466E-2</v>
      </c>
      <c r="U161" s="122">
        <v>1.4339313422739064E-2</v>
      </c>
      <c r="V161" s="122">
        <v>1.3658030755650075E-2</v>
      </c>
      <c r="W161" s="122">
        <v>1.5349790311485322E-2</v>
      </c>
      <c r="X161" s="122">
        <v>2.0483189528415047E-2</v>
      </c>
      <c r="Y161" s="122">
        <v>4.6068814741943472E-2</v>
      </c>
      <c r="DA161" s="130" t="s">
        <v>2102</v>
      </c>
    </row>
    <row r="162" spans="1:105" ht="12" customHeight="1" x14ac:dyDescent="0.25">
      <c r="A162" s="97" t="s">
        <v>141</v>
      </c>
      <c r="B162" s="98">
        <v>0.12911952919556355</v>
      </c>
      <c r="C162" s="98">
        <v>0.10508196772456838</v>
      </c>
      <c r="D162" s="98">
        <v>9.2411443880758476E-2</v>
      </c>
      <c r="E162" s="98">
        <v>8.4921129514112362E-2</v>
      </c>
      <c r="F162" s="98">
        <v>7.2659683543627868E-2</v>
      </c>
      <c r="G162" s="98">
        <v>6.4342352953551257E-2</v>
      </c>
      <c r="H162" s="98">
        <v>5.1099820238393996E-2</v>
      </c>
      <c r="I162" s="98">
        <v>3.7236721480827475E-2</v>
      </c>
      <c r="J162" s="98">
        <v>3.5830990850428734E-2</v>
      </c>
      <c r="K162" s="98">
        <v>2.6070295710286445E-2</v>
      </c>
      <c r="L162" s="98">
        <v>2.1756428679232401E-2</v>
      </c>
      <c r="M162" s="98">
        <v>2.0019799341576949E-2</v>
      </c>
      <c r="N162" s="98">
        <v>2.0437044607149353E-2</v>
      </c>
      <c r="O162" s="98">
        <v>2.1445096630888099E-2</v>
      </c>
      <c r="P162" s="98">
        <v>2.282824085774051E-2</v>
      </c>
      <c r="Q162" s="98">
        <v>1.8364066415464144E-2</v>
      </c>
      <c r="R162" s="98">
        <v>1.844832762957109E-2</v>
      </c>
      <c r="S162" s="98">
        <v>1.5770476883366226E-2</v>
      </c>
      <c r="T162" s="98">
        <v>1.6163977481918466E-2</v>
      </c>
      <c r="U162" s="98">
        <v>1.4339313422739064E-2</v>
      </c>
      <c r="V162" s="98">
        <v>1.3658030755650075E-2</v>
      </c>
      <c r="W162" s="98">
        <v>1.5349790311485322E-2</v>
      </c>
      <c r="X162" s="98">
        <v>2.0483189528415047E-2</v>
      </c>
      <c r="Y162" s="98">
        <v>4.6068814741943472E-2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0.28309673119367362</v>
      </c>
      <c r="C170" s="122">
        <v>0.26988354065624165</v>
      </c>
      <c r="D170" s="122">
        <v>0.27843771455304717</v>
      </c>
      <c r="E170" s="122">
        <v>0.27817404110339961</v>
      </c>
      <c r="F170" s="122">
        <v>0.29185665776902031</v>
      </c>
      <c r="G170" s="122">
        <v>0.29631920809848272</v>
      </c>
      <c r="H170" s="122">
        <v>0.28283408523043368</v>
      </c>
      <c r="I170" s="122">
        <v>0.23374870742114967</v>
      </c>
      <c r="J170" s="122">
        <v>0.21498563763281667</v>
      </c>
      <c r="K170" s="122">
        <v>0.17549259440981993</v>
      </c>
      <c r="L170" s="122">
        <v>0.17365097984524291</v>
      </c>
      <c r="M170" s="122">
        <v>0.17443928920418691</v>
      </c>
      <c r="N170" s="122">
        <v>0.18022065606575388</v>
      </c>
      <c r="O170" s="122">
        <v>0.17910137816821461</v>
      </c>
      <c r="P170" s="122">
        <v>0.19221458766218824</v>
      </c>
      <c r="Q170" s="122">
        <v>0.14927066086390012</v>
      </c>
      <c r="R170" s="122">
        <v>0.14799146709892186</v>
      </c>
      <c r="S170" s="122">
        <v>0.14875132685029621</v>
      </c>
      <c r="T170" s="122">
        <v>0.11496168148365886</v>
      </c>
      <c r="U170" s="122">
        <v>9.6995893009829318E-2</v>
      </c>
      <c r="V170" s="122">
        <v>0.11261540767404596</v>
      </c>
      <c r="W170" s="122">
        <v>0.12964617505364939</v>
      </c>
      <c r="X170" s="122">
        <v>0.15839125219213923</v>
      </c>
      <c r="Y170" s="122">
        <v>0.31585857290871028</v>
      </c>
      <c r="DA170" s="130" t="s">
        <v>2111</v>
      </c>
    </row>
    <row r="171" spans="1:105" ht="12" customHeight="1" x14ac:dyDescent="0.25">
      <c r="A171" s="97" t="s">
        <v>50</v>
      </c>
      <c r="B171" s="98">
        <v>0.28309673119367362</v>
      </c>
      <c r="C171" s="98">
        <v>0.26988354065624165</v>
      </c>
      <c r="D171" s="98">
        <v>0.27843771455304717</v>
      </c>
      <c r="E171" s="98">
        <v>0.27817404110339961</v>
      </c>
      <c r="F171" s="98">
        <v>0.29185665776902031</v>
      </c>
      <c r="G171" s="98">
        <v>0.29631920809848272</v>
      </c>
      <c r="H171" s="98">
        <v>0.28283408523043368</v>
      </c>
      <c r="I171" s="98">
        <v>0.23374870742114967</v>
      </c>
      <c r="J171" s="98">
        <v>0.21498563763281667</v>
      </c>
      <c r="K171" s="98">
        <v>0.17549259440981993</v>
      </c>
      <c r="L171" s="98">
        <v>0.17365097984524291</v>
      </c>
      <c r="M171" s="98">
        <v>0.17443928920418691</v>
      </c>
      <c r="N171" s="98">
        <v>0.18022065606575388</v>
      </c>
      <c r="O171" s="98">
        <v>0.17910137816821461</v>
      </c>
      <c r="P171" s="98">
        <v>0.19221458766218824</v>
      </c>
      <c r="Q171" s="98">
        <v>0.14927066086390012</v>
      </c>
      <c r="R171" s="98">
        <v>0.14799146709892186</v>
      </c>
      <c r="S171" s="98">
        <v>0.14875132685029621</v>
      </c>
      <c r="T171" s="98">
        <v>0.11496168148365886</v>
      </c>
      <c r="U171" s="98">
        <v>9.6995893009829318E-2</v>
      </c>
      <c r="V171" s="98">
        <v>0.11261540767404596</v>
      </c>
      <c r="W171" s="98">
        <v>0.12964617505364939</v>
      </c>
      <c r="X171" s="98">
        <v>0.15839125219213923</v>
      </c>
      <c r="Y171" s="98">
        <v>0.31585857290871028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19501.568435315221</v>
      </c>
      <c r="C174" s="117">
        <f t="shared" si="87"/>
        <v>19800.464738294628</v>
      </c>
      <c r="D174" s="117">
        <f t="shared" si="87"/>
        <v>18324.60838566977</v>
      </c>
      <c r="E174" s="117">
        <f t="shared" si="87"/>
        <v>19560.856580764252</v>
      </c>
      <c r="F174" s="117">
        <f t="shared" si="87"/>
        <v>19191.43961097435</v>
      </c>
      <c r="G174" s="117">
        <f t="shared" si="87"/>
        <v>21118.991448077148</v>
      </c>
      <c r="H174" s="117">
        <f t="shared" si="87"/>
        <v>22173.622436407804</v>
      </c>
      <c r="I174" s="117">
        <f t="shared" si="87"/>
        <v>19894.963335032884</v>
      </c>
      <c r="J174" s="117">
        <f t="shared" si="87"/>
        <v>21815.020158748946</v>
      </c>
      <c r="K174" s="117">
        <f t="shared" si="87"/>
        <v>21067.828392722415</v>
      </c>
      <c r="L174" s="117">
        <f t="shared" si="87"/>
        <v>18881.879341228436</v>
      </c>
      <c r="M174" s="117">
        <f t="shared" si="87"/>
        <v>18677.474293607636</v>
      </c>
      <c r="N174" s="117">
        <f t="shared" si="87"/>
        <v>18487.857249318302</v>
      </c>
      <c r="O174" s="117">
        <f t="shared" si="87"/>
        <v>18532.137668033909</v>
      </c>
      <c r="P174" s="117">
        <f t="shared" si="87"/>
        <v>19659.800435052981</v>
      </c>
      <c r="Q174" s="117">
        <f t="shared" si="87"/>
        <v>16288.153871000954</v>
      </c>
      <c r="R174" s="117">
        <f t="shared" ref="R174:V174" si="88">R175+R178+R180+R189</f>
        <v>16800.609908831215</v>
      </c>
      <c r="S174" s="117">
        <f t="shared" si="88"/>
        <v>17328.422289384165</v>
      </c>
      <c r="T174" s="117">
        <f t="shared" si="88"/>
        <v>16285.772476148024</v>
      </c>
      <c r="U174" s="117">
        <f t="shared" si="88"/>
        <v>15344.350223746733</v>
      </c>
      <c r="V174" s="117">
        <f t="shared" si="88"/>
        <v>16008.364699962545</v>
      </c>
      <c r="W174" s="117">
        <f t="shared" ref="W174:Y174" si="89">W175+W178+W180+W189</f>
        <v>15153.878913237308</v>
      </c>
      <c r="X174" s="117">
        <f t="shared" si="89"/>
        <v>13571.392461593035</v>
      </c>
      <c r="Y174" s="117">
        <f t="shared" si="89"/>
        <v>16243.54967245968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16583.45806816165</v>
      </c>
      <c r="C175" s="122">
        <f t="shared" si="90"/>
        <v>16925.338599877821</v>
      </c>
      <c r="D175" s="122">
        <f t="shared" si="90"/>
        <v>15332.893518225746</v>
      </c>
      <c r="E175" s="122">
        <f t="shared" si="90"/>
        <v>16359.424495526575</v>
      </c>
      <c r="F175" s="122">
        <f t="shared" si="90"/>
        <v>16215.491678048531</v>
      </c>
      <c r="G175" s="122">
        <f t="shared" si="90"/>
        <v>18056.744527409508</v>
      </c>
      <c r="H175" s="122">
        <f t="shared" si="90"/>
        <v>18810.868269881423</v>
      </c>
      <c r="I175" s="122">
        <f t="shared" si="90"/>
        <v>16614.040874365179</v>
      </c>
      <c r="J175" s="122">
        <f t="shared" si="90"/>
        <v>17539.336634843308</v>
      </c>
      <c r="K175" s="122">
        <f t="shared" si="90"/>
        <v>17268.483809473502</v>
      </c>
      <c r="L175" s="122">
        <f t="shared" si="90"/>
        <v>15152.886657262075</v>
      </c>
      <c r="M175" s="122">
        <f t="shared" si="90"/>
        <v>15448.887681515398</v>
      </c>
      <c r="N175" s="122">
        <f t="shared" si="90"/>
        <v>15182.691675423674</v>
      </c>
      <c r="O175" s="122">
        <f t="shared" si="90"/>
        <v>14966.847926226363</v>
      </c>
      <c r="P175" s="122">
        <f t="shared" si="90"/>
        <v>16446.766087226672</v>
      </c>
      <c r="Q175" s="122">
        <f t="shared" si="90"/>
        <v>12708.433233164604</v>
      </c>
      <c r="R175" s="122">
        <f t="shared" ref="R175:V175" si="91">SUM(R176:R177)</f>
        <v>12950.134941173423</v>
      </c>
      <c r="S175" s="122">
        <f t="shared" si="91"/>
        <v>14276.100267452633</v>
      </c>
      <c r="T175" s="122">
        <f t="shared" si="91"/>
        <v>13175.513027921472</v>
      </c>
      <c r="U175" s="122">
        <f t="shared" si="91"/>
        <v>12468.404300630249</v>
      </c>
      <c r="V175" s="122">
        <f t="shared" si="91"/>
        <v>12702.578961960726</v>
      </c>
      <c r="W175" s="122">
        <f t="shared" ref="W175:Y175" si="92">SUM(W176:W177)</f>
        <v>11779.294921603036</v>
      </c>
      <c r="X175" s="122">
        <f t="shared" si="92"/>
        <v>10586.048245456039</v>
      </c>
      <c r="Y175" s="122">
        <f t="shared" si="92"/>
        <v>13215.965888350978</v>
      </c>
      <c r="DA175" s="130" t="s">
        <v>2265</v>
      </c>
    </row>
    <row r="176" spans="1:105" ht="12" customHeight="1" x14ac:dyDescent="0.25">
      <c r="A176" s="97" t="s">
        <v>74</v>
      </c>
      <c r="B176" s="98">
        <v>16400.707709242582</v>
      </c>
      <c r="C176" s="98">
        <v>16740.746365581344</v>
      </c>
      <c r="D176" s="98">
        <v>15169.374206654868</v>
      </c>
      <c r="E176" s="98">
        <v>16186.637904442205</v>
      </c>
      <c r="F176" s="98">
        <v>16046.996440129817</v>
      </c>
      <c r="G176" s="98">
        <v>17869.549398928692</v>
      </c>
      <c r="H176" s="98">
        <v>18617.695607949259</v>
      </c>
      <c r="I176" s="98">
        <v>16445.377220753926</v>
      </c>
      <c r="J176" s="98">
        <v>17361.205794593447</v>
      </c>
      <c r="K176" s="98">
        <v>17092.793906377698</v>
      </c>
      <c r="L176" s="98">
        <v>15003.076923076931</v>
      </c>
      <c r="M176" s="98">
        <v>15291.803278688525</v>
      </c>
      <c r="N176" s="98">
        <v>15024.089635854349</v>
      </c>
      <c r="O176" s="98">
        <v>14806.349206349212</v>
      </c>
      <c r="P176" s="98">
        <v>16270.51724137929</v>
      </c>
      <c r="Q176" s="98">
        <v>12571.482758620687</v>
      </c>
      <c r="R176" s="98">
        <v>12810.014054813777</v>
      </c>
      <c r="S176" s="98">
        <v>14121.525679758262</v>
      </c>
      <c r="T176" s="98">
        <v>13031.581092094577</v>
      </c>
      <c r="U176" s="98">
        <v>12329.806070826278</v>
      </c>
      <c r="V176" s="98">
        <v>12557.520325203179</v>
      </c>
      <c r="W176" s="98">
        <v>11641.415229885095</v>
      </c>
      <c r="X176" s="98">
        <v>10458.661417322819</v>
      </c>
      <c r="Y176" s="98">
        <v>13051.025641025633</v>
      </c>
      <c r="DA176" s="63" t="s">
        <v>2266</v>
      </c>
    </row>
    <row r="177" spans="1:105" ht="12" customHeight="1" x14ac:dyDescent="0.25">
      <c r="A177" s="97" t="s">
        <v>53</v>
      </c>
      <c r="B177" s="98">
        <v>182.75035891906623</v>
      </c>
      <c r="C177" s="98">
        <v>184.59223429647648</v>
      </c>
      <c r="D177" s="98">
        <v>163.51931157087853</v>
      </c>
      <c r="E177" s="98">
        <v>172.78659108437085</v>
      </c>
      <c r="F177" s="98">
        <v>168.49523791871417</v>
      </c>
      <c r="G177" s="98">
        <v>187.19512848081595</v>
      </c>
      <c r="H177" s="98">
        <v>193.17266193216361</v>
      </c>
      <c r="I177" s="98">
        <v>168.66365361125423</v>
      </c>
      <c r="J177" s="98">
        <v>178.13084024986273</v>
      </c>
      <c r="K177" s="98">
        <v>175.68990309580536</v>
      </c>
      <c r="L177" s="98">
        <v>149.80973418514509</v>
      </c>
      <c r="M177" s="98">
        <v>157.08440282687326</v>
      </c>
      <c r="N177" s="98">
        <v>158.60203956932415</v>
      </c>
      <c r="O177" s="98">
        <v>160.49871987715019</v>
      </c>
      <c r="P177" s="98">
        <v>176.24884584738194</v>
      </c>
      <c r="Q177" s="98">
        <v>136.95047454391798</v>
      </c>
      <c r="R177" s="98">
        <v>140.12088635964483</v>
      </c>
      <c r="S177" s="98">
        <v>154.57458769437139</v>
      </c>
      <c r="T177" s="98">
        <v>143.93193582689452</v>
      </c>
      <c r="U177" s="98">
        <v>138.59822980397036</v>
      </c>
      <c r="V177" s="98">
        <v>145.05863675754699</v>
      </c>
      <c r="W177" s="98">
        <v>137.87969171794015</v>
      </c>
      <c r="X177" s="98">
        <v>127.38682813322006</v>
      </c>
      <c r="Y177" s="98">
        <v>164.94024732534555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2.8112150109675878E-2</v>
      </c>
      <c r="J178" s="122">
        <f t="shared" si="93"/>
        <v>3.0392234983991451E-2</v>
      </c>
      <c r="K178" s="122">
        <f t="shared" si="93"/>
        <v>3.4457580521997676E-2</v>
      </c>
      <c r="L178" s="122">
        <f t="shared" si="93"/>
        <v>8.8006103874775823E-2</v>
      </c>
      <c r="M178" s="122">
        <f t="shared" si="93"/>
        <v>7.9704686295874322E-2</v>
      </c>
      <c r="N178" s="122">
        <f t="shared" si="93"/>
        <v>0.15320175557237298</v>
      </c>
      <c r="O178" s="122">
        <f t="shared" si="93"/>
        <v>0.22248514835855873</v>
      </c>
      <c r="P178" s="122">
        <f t="shared" si="93"/>
        <v>0.36885693370647865</v>
      </c>
      <c r="Q178" s="122">
        <f t="shared" si="93"/>
        <v>0.35960675641530016</v>
      </c>
      <c r="R178" s="122">
        <f t="shared" si="93"/>
        <v>0.49520931916164485</v>
      </c>
      <c r="S178" s="122">
        <f t="shared" si="93"/>
        <v>0.63334463485678749</v>
      </c>
      <c r="T178" s="122">
        <f t="shared" si="93"/>
        <v>0.93175599402677078</v>
      </c>
      <c r="U178" s="122">
        <f t="shared" si="93"/>
        <v>0.66613597781837464</v>
      </c>
      <c r="V178" s="122">
        <f t="shared" si="93"/>
        <v>0.64247885765493873</v>
      </c>
      <c r="W178" s="122">
        <f t="shared" si="93"/>
        <v>1.0996866794724978</v>
      </c>
      <c r="X178" s="122">
        <f t="shared" si="93"/>
        <v>1.2697695214388789</v>
      </c>
      <c r="Y178" s="122">
        <f t="shared" si="93"/>
        <v>1.1561024404953535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2.8112150109675878E-2</v>
      </c>
      <c r="J179" s="98">
        <f>RES_hhdet_fech!J29</f>
        <v>3.0392234983991451E-2</v>
      </c>
      <c r="K179" s="98">
        <f>RES_hhdet_fech!K29</f>
        <v>3.4457580521997676E-2</v>
      </c>
      <c r="L179" s="98">
        <f>RES_hhdet_fech!L29</f>
        <v>8.8006103874775823E-2</v>
      </c>
      <c r="M179" s="98">
        <f>RES_hhdet_fech!M29</f>
        <v>7.9704686295874322E-2</v>
      </c>
      <c r="N179" s="98">
        <f>RES_hhdet_fech!N29</f>
        <v>0.15320175557237298</v>
      </c>
      <c r="O179" s="98">
        <f>RES_hhdet_fech!O29</f>
        <v>0.22248514835855873</v>
      </c>
      <c r="P179" s="98">
        <f>RES_hhdet_fech!P29</f>
        <v>0.36885693370647865</v>
      </c>
      <c r="Q179" s="98">
        <f>RES_hhdet_fech!Q29</f>
        <v>0.35960675641530016</v>
      </c>
      <c r="R179" s="98">
        <f>RES_hhdet_fech!R29</f>
        <v>0.49520931916164485</v>
      </c>
      <c r="S179" s="98">
        <f>RES_hhdet_fech!S29</f>
        <v>0.63334463485678749</v>
      </c>
      <c r="T179" s="98">
        <f>RES_hhdet_fech!T29</f>
        <v>0.93175599402677078</v>
      </c>
      <c r="U179" s="98">
        <f>RES_hhdet_fech!U29</f>
        <v>0.66613597781837464</v>
      </c>
      <c r="V179" s="98">
        <f>RES_hhdet_fech!V29</f>
        <v>0.64247885765493873</v>
      </c>
      <c r="W179" s="98">
        <f>RES_hhdet_fech!W29</f>
        <v>1.0996866794724978</v>
      </c>
      <c r="X179" s="98">
        <f>RES_hhdet_fech!X29</f>
        <v>1.2697695214388789</v>
      </c>
      <c r="Y179" s="98">
        <f>RES_hhdet_fech!Y29</f>
        <v>1.1561024404953535</v>
      </c>
      <c r="DA179" s="63" t="s">
        <v>2269</v>
      </c>
    </row>
    <row r="180" spans="1:105" ht="12" customHeight="1" x14ac:dyDescent="0.25">
      <c r="A180" s="121" t="s">
        <v>55</v>
      </c>
      <c r="B180" s="122">
        <v>2187.2241430043314</v>
      </c>
      <c r="C180" s="122">
        <v>2144.1426773319649</v>
      </c>
      <c r="D180" s="122">
        <v>2202.0983880687563</v>
      </c>
      <c r="E180" s="122">
        <v>2371.1105910350147</v>
      </c>
      <c r="F180" s="122">
        <v>2113.4361133566445</v>
      </c>
      <c r="G180" s="122">
        <v>2177.6922783251202</v>
      </c>
      <c r="H180" s="122">
        <v>2439.5876378073649</v>
      </c>
      <c r="I180" s="122">
        <v>2447.8081196894204</v>
      </c>
      <c r="J180" s="122">
        <v>3344.7547105409581</v>
      </c>
      <c r="K180" s="122">
        <v>2948.1389039360542</v>
      </c>
      <c r="L180" s="122">
        <v>2811.0284145643759</v>
      </c>
      <c r="M180" s="122">
        <v>2388.1554912345846</v>
      </c>
      <c r="N180" s="122">
        <v>2461.5082912451221</v>
      </c>
      <c r="O180" s="122">
        <v>2719.9011219893896</v>
      </c>
      <c r="P180" s="122">
        <v>2369.2679363871166</v>
      </c>
      <c r="Q180" s="122">
        <v>2820.1029697603253</v>
      </c>
      <c r="R180" s="122">
        <v>3055.1470837897177</v>
      </c>
      <c r="S180" s="122">
        <v>2313.0495810327907</v>
      </c>
      <c r="T180" s="122">
        <v>2434.9556681471686</v>
      </c>
      <c r="U180" s="122">
        <v>2261.1172548851209</v>
      </c>
      <c r="V180" s="122">
        <v>2614.7603152830593</v>
      </c>
      <c r="W180" s="122">
        <v>2686.4976418186984</v>
      </c>
      <c r="X180" s="122">
        <v>2324.9713479494353</v>
      </c>
      <c r="Y180" s="122">
        <v>2182.2534059749983</v>
      </c>
      <c r="DA180" s="130" t="s">
        <v>2270</v>
      </c>
    </row>
    <row r="181" spans="1:105" ht="12" customHeight="1" x14ac:dyDescent="0.25">
      <c r="A181" s="97" t="s">
        <v>141</v>
      </c>
      <c r="B181" s="98">
        <v>2681.1691450869043</v>
      </c>
      <c r="C181" s="98">
        <v>2336.3136498940885</v>
      </c>
      <c r="D181" s="98">
        <v>2351.5152132529252</v>
      </c>
      <c r="E181" s="98">
        <v>2492.2559580358143</v>
      </c>
      <c r="F181" s="98">
        <v>2479.5446416768655</v>
      </c>
      <c r="G181" s="98">
        <v>2672.1400323581765</v>
      </c>
      <c r="H181" s="98">
        <v>2811.8848079764257</v>
      </c>
      <c r="I181" s="98">
        <v>2643.9174236169665</v>
      </c>
      <c r="J181" s="98">
        <v>2921.0110389176439</v>
      </c>
      <c r="K181" s="98">
        <v>2869.1556293236531</v>
      </c>
      <c r="L181" s="98">
        <v>2280.3759757368834</v>
      </c>
      <c r="M181" s="98">
        <v>2842.9299998263191</v>
      </c>
      <c r="N181" s="98">
        <v>2811.4881315963075</v>
      </c>
      <c r="O181" s="98">
        <v>2697.2928622856257</v>
      </c>
      <c r="P181" s="98">
        <v>2955.7089661783489</v>
      </c>
      <c r="Q181" s="98">
        <v>2449.7572683336457</v>
      </c>
      <c r="R181" s="98">
        <v>2619.7717154841957</v>
      </c>
      <c r="S181" s="98">
        <v>2776.9813142043008</v>
      </c>
      <c r="T181" s="98">
        <v>2371.893156353593</v>
      </c>
      <c r="U181" s="98">
        <v>2176.6996105948506</v>
      </c>
      <c r="V181" s="98">
        <v>2226.8576815900806</v>
      </c>
      <c r="W181" s="98">
        <v>2047.6543447530398</v>
      </c>
      <c r="X181" s="98">
        <v>1840.2195637000482</v>
      </c>
      <c r="Y181" s="98">
        <v>2278.689610547407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2128.7560578890293</v>
      </c>
      <c r="C185" s="101">
        <v>2122.7903470472847</v>
      </c>
      <c r="D185" s="101">
        <v>2187.8799553092067</v>
      </c>
      <c r="E185" s="101">
        <v>2361.1425136624866</v>
      </c>
      <c r="F185" s="101">
        <v>2087.7687219689765</v>
      </c>
      <c r="G185" s="101">
        <v>2149.7245825260252</v>
      </c>
      <c r="H185" s="101">
        <v>2423.4534159148811</v>
      </c>
      <c r="I185" s="101">
        <v>2441.007908926832</v>
      </c>
      <c r="J185" s="101">
        <v>3358.5142765467667</v>
      </c>
      <c r="K185" s="101">
        <v>2950.2423200375829</v>
      </c>
      <c r="L185" s="101">
        <v>2827.0856209265908</v>
      </c>
      <c r="M185" s="101">
        <v>2377.8799739121764</v>
      </c>
      <c r="N185" s="101">
        <v>2453.4858307213126</v>
      </c>
      <c r="O185" s="101">
        <v>2720.4607323780961</v>
      </c>
      <c r="P185" s="101">
        <v>2355.1867252198131</v>
      </c>
      <c r="Q185" s="101">
        <v>2828.727816723685</v>
      </c>
      <c r="R185" s="101">
        <v>3064.8429432850266</v>
      </c>
      <c r="S185" s="101">
        <v>2304.120948754663</v>
      </c>
      <c r="T185" s="101">
        <v>2436.5361822272084</v>
      </c>
      <c r="U185" s="101">
        <v>2263.2331681819383</v>
      </c>
      <c r="V185" s="101">
        <v>2623.4663594307822</v>
      </c>
      <c r="W185" s="101">
        <v>2702.010392961573</v>
      </c>
      <c r="X185" s="101">
        <v>2339.7983376050033</v>
      </c>
      <c r="Y185" s="101">
        <v>2178.0788815552778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2278</v>
      </c>
    </row>
    <row r="189" spans="1:105" ht="12" customHeight="1" x14ac:dyDescent="0.25">
      <c r="A189" s="121" t="s">
        <v>54</v>
      </c>
      <c r="B189" s="122">
        <v>730.88622414924009</v>
      </c>
      <c r="C189" s="122">
        <v>730.98346108484225</v>
      </c>
      <c r="D189" s="122">
        <v>789.61647937526334</v>
      </c>
      <c r="E189" s="122">
        <v>830.32149420265989</v>
      </c>
      <c r="F189" s="122">
        <v>862.51181956917651</v>
      </c>
      <c r="G189" s="122">
        <v>884.55464234251849</v>
      </c>
      <c r="H189" s="122">
        <v>923.16652871901658</v>
      </c>
      <c r="I189" s="122">
        <v>833.08622882817372</v>
      </c>
      <c r="J189" s="122">
        <v>930.89842112969563</v>
      </c>
      <c r="K189" s="122">
        <v>851.17122173233497</v>
      </c>
      <c r="L189" s="122">
        <v>917.87626329810894</v>
      </c>
      <c r="M189" s="122">
        <v>840.35141617135696</v>
      </c>
      <c r="N189" s="122">
        <v>843.50408089393568</v>
      </c>
      <c r="O189" s="122">
        <v>845.16613466979697</v>
      </c>
      <c r="P189" s="122">
        <v>843.39755450548728</v>
      </c>
      <c r="Q189" s="122">
        <v>759.25806131960906</v>
      </c>
      <c r="R189" s="122">
        <v>794.83267454891313</v>
      </c>
      <c r="S189" s="122">
        <v>738.63909626388238</v>
      </c>
      <c r="T189" s="122">
        <v>674.37202408535882</v>
      </c>
      <c r="U189" s="122">
        <v>614.16253225354387</v>
      </c>
      <c r="V189" s="122">
        <v>690.38294386110397</v>
      </c>
      <c r="W189" s="122">
        <v>686.98666313610113</v>
      </c>
      <c r="X189" s="122">
        <v>659.10309866612283</v>
      </c>
      <c r="Y189" s="122">
        <v>844.17427569320864</v>
      </c>
      <c r="DA189" s="130" t="s">
        <v>2279</v>
      </c>
    </row>
    <row r="190" spans="1:105" ht="12" customHeight="1" x14ac:dyDescent="0.25">
      <c r="A190" s="97" t="s">
        <v>50</v>
      </c>
      <c r="B190" s="98">
        <v>771.66795922862184</v>
      </c>
      <c r="C190" s="98">
        <v>767.98763090659941</v>
      </c>
      <c r="D190" s="98">
        <v>829.88077728625649</v>
      </c>
      <c r="E190" s="98">
        <v>867.87609436346906</v>
      </c>
      <c r="F190" s="98">
        <v>933.72569639285939</v>
      </c>
      <c r="G190" s="98">
        <v>973.4712862604656</v>
      </c>
      <c r="H190" s="98">
        <v>1011.4439792306831</v>
      </c>
      <c r="I190" s="98">
        <v>928.70460197089733</v>
      </c>
      <c r="J190" s="98">
        <v>962.77337036728011</v>
      </c>
      <c r="K190" s="98">
        <v>896.23039501282619</v>
      </c>
      <c r="L190" s="98">
        <v>900.40456452627677</v>
      </c>
      <c r="M190" s="98">
        <v>935.33953437545983</v>
      </c>
      <c r="N190" s="98">
        <v>941.12027927574138</v>
      </c>
      <c r="O190" s="98">
        <v>918.92439248951882</v>
      </c>
      <c r="P190" s="98">
        <v>996.65946171919438</v>
      </c>
      <c r="Q190" s="98">
        <v>798.44087211747967</v>
      </c>
      <c r="R190" s="98">
        <v>830.97652052159719</v>
      </c>
      <c r="S190" s="98">
        <v>947.65648934274191</v>
      </c>
      <c r="T190" s="98">
        <v>803.30542127958779</v>
      </c>
      <c r="U190" s="98">
        <v>750.42832711325161</v>
      </c>
      <c r="V190" s="98">
        <v>772.20200559945351</v>
      </c>
      <c r="W190" s="98">
        <v>751.94499401354881</v>
      </c>
      <c r="X190" s="98">
        <v>719.57415299599802</v>
      </c>
      <c r="Y190" s="98">
        <v>970.31918536292198</v>
      </c>
      <c r="DA190" s="63" t="s">
        <v>2280</v>
      </c>
    </row>
    <row r="191" spans="1:105" ht="12" customHeight="1" x14ac:dyDescent="0.25">
      <c r="A191" s="109" t="s">
        <v>120</v>
      </c>
      <c r="B191" s="33">
        <v>561.13750725954515</v>
      </c>
      <c r="C191" s="33">
        <v>598.77687744914181</v>
      </c>
      <c r="D191" s="33">
        <v>673.915374288615</v>
      </c>
      <c r="E191" s="33">
        <v>736.03405500888459</v>
      </c>
      <c r="F191" s="33">
        <v>697.26680353310951</v>
      </c>
      <c r="G191" s="33">
        <v>698.38541913931635</v>
      </c>
      <c r="H191" s="33">
        <v>766.80747608612262</v>
      </c>
      <c r="I191" s="33">
        <v>690.3029977740797</v>
      </c>
      <c r="J191" s="33">
        <v>888.21030791369344</v>
      </c>
      <c r="K191" s="33">
        <v>794.05209325030069</v>
      </c>
      <c r="L191" s="33">
        <v>943.40719661529567</v>
      </c>
      <c r="M191" s="33">
        <v>706.35614977003684</v>
      </c>
      <c r="N191" s="33">
        <v>702.83663604630829</v>
      </c>
      <c r="O191" s="33">
        <v>738.08561824116532</v>
      </c>
      <c r="P191" s="33">
        <v>626.89279706050036</v>
      </c>
      <c r="Q191" s="33">
        <v>707.82671636482848</v>
      </c>
      <c r="R191" s="33">
        <v>750.48717338680967</v>
      </c>
      <c r="S191" s="33">
        <v>510.47003051744969</v>
      </c>
      <c r="T191" s="33">
        <v>538.31165518692626</v>
      </c>
      <c r="U191" s="33">
        <v>488.49764201825423</v>
      </c>
      <c r="V191" s="33">
        <v>601.0498866569875</v>
      </c>
      <c r="W191" s="33">
        <v>609.09823796077274</v>
      </c>
      <c r="X191" s="33">
        <v>573.18454786605105</v>
      </c>
      <c r="Y191" s="33">
        <v>590.28992800121569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9899.1810736978059</v>
      </c>
      <c r="C193" s="117">
        <f t="shared" si="94"/>
        <v>10107.606390184639</v>
      </c>
      <c r="D193" s="117">
        <f t="shared" si="94"/>
        <v>9479.2177898428745</v>
      </c>
      <c r="E193" s="117">
        <f t="shared" si="94"/>
        <v>10203.290112543902</v>
      </c>
      <c r="F193" s="117">
        <f t="shared" si="94"/>
        <v>10077.715282225998</v>
      </c>
      <c r="G193" s="117">
        <f t="shared" si="94"/>
        <v>11182.215370037282</v>
      </c>
      <c r="H193" s="117">
        <f t="shared" si="94"/>
        <v>11871.412544400982</v>
      </c>
      <c r="I193" s="117">
        <f t="shared" si="94"/>
        <v>10778.331352452818</v>
      </c>
      <c r="J193" s="117">
        <f t="shared" si="94"/>
        <v>11994.600924472077</v>
      </c>
      <c r="K193" s="117">
        <f t="shared" si="94"/>
        <v>11614.133698469352</v>
      </c>
      <c r="L193" s="117">
        <f t="shared" si="94"/>
        <v>10567.906160438903</v>
      </c>
      <c r="M193" s="117">
        <f t="shared" si="94"/>
        <v>10603.024276214164</v>
      </c>
      <c r="N193" s="117">
        <f t="shared" si="94"/>
        <v>10815.931415984211</v>
      </c>
      <c r="O193" s="117">
        <f t="shared" si="94"/>
        <v>11198.849757121421</v>
      </c>
      <c r="P193" s="117">
        <f t="shared" si="94"/>
        <v>11939.858757801718</v>
      </c>
      <c r="Q193" s="117">
        <f t="shared" si="94"/>
        <v>10123.928490813456</v>
      </c>
      <c r="R193" s="117">
        <f t="shared" ref="R193:V193" si="95">R194+R197+R199+R208</f>
        <v>10599.647058462768</v>
      </c>
      <c r="S193" s="117">
        <f t="shared" si="95"/>
        <v>10985.507170484887</v>
      </c>
      <c r="T193" s="117">
        <f t="shared" si="95"/>
        <v>10511.376971384261</v>
      </c>
      <c r="U193" s="117">
        <f t="shared" si="95"/>
        <v>10104.492726965364</v>
      </c>
      <c r="V193" s="117">
        <f t="shared" si="95"/>
        <v>10851.23921001258</v>
      </c>
      <c r="W193" s="117">
        <f t="shared" ref="W193:Y193" si="96">W194+W197+W199+W208</f>
        <v>10590.681119118313</v>
      </c>
      <c r="X193" s="117">
        <f t="shared" si="96"/>
        <v>9692.3478174260617</v>
      </c>
      <c r="Y193" s="117">
        <f t="shared" si="96"/>
        <v>11753.270948791444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8107.8101435420776</v>
      </c>
      <c r="C194" s="122">
        <f t="shared" si="97"/>
        <v>8329.1617474932882</v>
      </c>
      <c r="D194" s="122">
        <f t="shared" si="97"/>
        <v>7612.6452259215612</v>
      </c>
      <c r="E194" s="122">
        <f t="shared" si="97"/>
        <v>8189.8965271374591</v>
      </c>
      <c r="F194" s="122">
        <f t="shared" si="97"/>
        <v>8197.7405418091512</v>
      </c>
      <c r="G194" s="122">
        <f t="shared" si="97"/>
        <v>9233.0671544322904</v>
      </c>
      <c r="H194" s="122">
        <f t="shared" si="97"/>
        <v>9707.3186269280504</v>
      </c>
      <c r="I194" s="122">
        <f t="shared" si="97"/>
        <v>8653.0410907228488</v>
      </c>
      <c r="J194" s="122">
        <f t="shared" si="97"/>
        <v>9207.2372322375231</v>
      </c>
      <c r="K194" s="122">
        <f t="shared" si="97"/>
        <v>9131.0751171851716</v>
      </c>
      <c r="L194" s="122">
        <f t="shared" si="97"/>
        <v>8121.1425234929065</v>
      </c>
      <c r="M194" s="122">
        <f t="shared" si="97"/>
        <v>8483.8945017476362</v>
      </c>
      <c r="N194" s="122">
        <f t="shared" si="97"/>
        <v>8629.5746479148365</v>
      </c>
      <c r="O194" s="122">
        <f t="shared" si="97"/>
        <v>8812.2599196701794</v>
      </c>
      <c r="P194" s="122">
        <f t="shared" si="97"/>
        <v>9783.2924143771925</v>
      </c>
      <c r="Q194" s="122">
        <f t="shared" si="97"/>
        <v>7679.3543699904785</v>
      </c>
      <c r="R194" s="122">
        <f t="shared" ref="R194:V194" si="98">SUM(R195:R196)</f>
        <v>7939.4673997565569</v>
      </c>
      <c r="S194" s="122">
        <f t="shared" si="98"/>
        <v>8867.3696247550452</v>
      </c>
      <c r="T194" s="122">
        <f t="shared" si="98"/>
        <v>8301.7504486009548</v>
      </c>
      <c r="U194" s="122">
        <f t="shared" si="98"/>
        <v>8007.8759967714423</v>
      </c>
      <c r="V194" s="122">
        <f t="shared" si="98"/>
        <v>8373.9627640533326</v>
      </c>
      <c r="W194" s="122">
        <f t="shared" ref="W194:Y194" si="99">SUM(W195:W196)</f>
        <v>8002.6053931573415</v>
      </c>
      <c r="X194" s="122">
        <f t="shared" si="99"/>
        <v>7376.0892671478105</v>
      </c>
      <c r="Y194" s="122">
        <f t="shared" si="99"/>
        <v>9412.0080337411655</v>
      </c>
      <c r="DA194" s="130" t="s">
        <v>2433</v>
      </c>
    </row>
    <row r="195" spans="1:105" ht="12" customHeight="1" x14ac:dyDescent="0.25">
      <c r="A195" s="97" t="s">
        <v>74</v>
      </c>
      <c r="B195" s="98">
        <v>7925.0597846230112</v>
      </c>
      <c r="C195" s="98">
        <v>8144.5695131968114</v>
      </c>
      <c r="D195" s="98">
        <v>7449.1259143506823</v>
      </c>
      <c r="E195" s="98">
        <v>8017.1099360530879</v>
      </c>
      <c r="F195" s="98">
        <v>8029.2453038904368</v>
      </c>
      <c r="G195" s="98">
        <v>9045.8720259514739</v>
      </c>
      <c r="H195" s="98">
        <v>9514.145964995887</v>
      </c>
      <c r="I195" s="98">
        <v>8484.3774371115942</v>
      </c>
      <c r="J195" s="98">
        <v>9029.1063919876597</v>
      </c>
      <c r="K195" s="98">
        <v>8955.3852140893669</v>
      </c>
      <c r="L195" s="98">
        <v>7971.3327893077612</v>
      </c>
      <c r="M195" s="98">
        <v>8326.8100989207633</v>
      </c>
      <c r="N195" s="98">
        <v>8470.9726083455116</v>
      </c>
      <c r="O195" s="98">
        <v>8651.7611997930289</v>
      </c>
      <c r="P195" s="98">
        <v>9607.0435685298107</v>
      </c>
      <c r="Q195" s="98">
        <v>7542.4038954465605</v>
      </c>
      <c r="R195" s="98">
        <v>7799.3465133969121</v>
      </c>
      <c r="S195" s="98">
        <v>8712.7950370606741</v>
      </c>
      <c r="T195" s="98">
        <v>8157.8185127740608</v>
      </c>
      <c r="U195" s="98">
        <v>7869.2777669674715</v>
      </c>
      <c r="V195" s="98">
        <v>8228.9041272957857</v>
      </c>
      <c r="W195" s="98">
        <v>7864.7257014394017</v>
      </c>
      <c r="X195" s="98">
        <v>7248.7024390145907</v>
      </c>
      <c r="Y195" s="98">
        <v>9247.0677864158206</v>
      </c>
      <c r="DA195" s="63" t="s">
        <v>2434</v>
      </c>
    </row>
    <row r="196" spans="1:105" ht="12" customHeight="1" x14ac:dyDescent="0.25">
      <c r="A196" s="97" t="s">
        <v>53</v>
      </c>
      <c r="B196" s="98">
        <v>182.75035891906623</v>
      </c>
      <c r="C196" s="98">
        <v>184.59223429647648</v>
      </c>
      <c r="D196" s="98">
        <v>163.51931157087853</v>
      </c>
      <c r="E196" s="98">
        <v>172.78659108437085</v>
      </c>
      <c r="F196" s="98">
        <v>168.49523791871417</v>
      </c>
      <c r="G196" s="98">
        <v>187.19512848081595</v>
      </c>
      <c r="H196" s="98">
        <v>193.17266193216361</v>
      </c>
      <c r="I196" s="98">
        <v>168.66365361125423</v>
      </c>
      <c r="J196" s="98">
        <v>178.13084024986273</v>
      </c>
      <c r="K196" s="98">
        <v>175.68990309580536</v>
      </c>
      <c r="L196" s="98">
        <v>149.80973418514509</v>
      </c>
      <c r="M196" s="98">
        <v>157.08440282687326</v>
      </c>
      <c r="N196" s="98">
        <v>158.60203956932415</v>
      </c>
      <c r="O196" s="98">
        <v>160.49871987715019</v>
      </c>
      <c r="P196" s="98">
        <v>176.24884584738194</v>
      </c>
      <c r="Q196" s="98">
        <v>136.95047454391798</v>
      </c>
      <c r="R196" s="98">
        <v>140.12088635964483</v>
      </c>
      <c r="S196" s="98">
        <v>154.57458769437139</v>
      </c>
      <c r="T196" s="98">
        <v>143.93193582689452</v>
      </c>
      <c r="U196" s="98">
        <v>138.59822980397036</v>
      </c>
      <c r="V196" s="98">
        <v>145.05863675754699</v>
      </c>
      <c r="W196" s="98">
        <v>137.87969171794015</v>
      </c>
      <c r="X196" s="98">
        <v>127.38682813322006</v>
      </c>
      <c r="Y196" s="98">
        <v>164.94024732534555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9.7162893454750029E-2</v>
      </c>
      <c r="J197" s="122">
        <f t="shared" si="100"/>
        <v>0.10504345907661117</v>
      </c>
      <c r="K197" s="122">
        <f t="shared" si="100"/>
        <v>0.11909434930823692</v>
      </c>
      <c r="L197" s="122">
        <f t="shared" si="100"/>
        <v>0.30417195628196997</v>
      </c>
      <c r="M197" s="122">
        <f t="shared" si="100"/>
        <v>0.29628885463941385</v>
      </c>
      <c r="N197" s="122">
        <f t="shared" si="100"/>
        <v>0.60528654455078901</v>
      </c>
      <c r="O197" s="122">
        <f t="shared" si="100"/>
        <v>0.92188757508024632</v>
      </c>
      <c r="P197" s="122">
        <f t="shared" si="100"/>
        <v>1.625663986637166</v>
      </c>
      <c r="Q197" s="122">
        <f t="shared" si="100"/>
        <v>1.6190882388854757</v>
      </c>
      <c r="R197" s="122">
        <f t="shared" si="100"/>
        <v>2.2700780238858504</v>
      </c>
      <c r="S197" s="122">
        <f t="shared" si="100"/>
        <v>2.9291371095301102</v>
      </c>
      <c r="T197" s="122">
        <f t="shared" si="100"/>
        <v>4.3556556880388824</v>
      </c>
      <c r="U197" s="122">
        <f t="shared" si="100"/>
        <v>3.1599087130003882</v>
      </c>
      <c r="V197" s="122">
        <f t="shared" si="100"/>
        <v>3.1017020682171825</v>
      </c>
      <c r="W197" s="122">
        <f t="shared" si="100"/>
        <v>5.3680258004676293</v>
      </c>
      <c r="X197" s="122">
        <f t="shared" si="100"/>
        <v>6.2697324312548188</v>
      </c>
      <c r="Y197" s="122">
        <f t="shared" si="100"/>
        <v>5.7321235481281372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9.7162893454750029E-2</v>
      </c>
      <c r="J198" s="98">
        <f>RES_hhdet_tesh!J29</f>
        <v>0.10504345907661117</v>
      </c>
      <c r="K198" s="98">
        <f>RES_hhdet_tesh!K29</f>
        <v>0.11909434930823692</v>
      </c>
      <c r="L198" s="98">
        <f>RES_hhdet_tesh!L29</f>
        <v>0.30417195628196997</v>
      </c>
      <c r="M198" s="98">
        <f>RES_hhdet_tesh!M29</f>
        <v>0.29628885463941385</v>
      </c>
      <c r="N198" s="98">
        <f>RES_hhdet_tesh!N29</f>
        <v>0.60528654455078901</v>
      </c>
      <c r="O198" s="98">
        <f>RES_hhdet_tesh!O29</f>
        <v>0.92188757508024632</v>
      </c>
      <c r="P198" s="98">
        <f>RES_hhdet_tesh!P29</f>
        <v>1.625663986637166</v>
      </c>
      <c r="Q198" s="98">
        <f>RES_hhdet_tesh!Q29</f>
        <v>1.6190882388854757</v>
      </c>
      <c r="R198" s="98">
        <f>RES_hhdet_tesh!R29</f>
        <v>2.2700780238858504</v>
      </c>
      <c r="S198" s="98">
        <f>RES_hhdet_tesh!S29</f>
        <v>2.9291371095301102</v>
      </c>
      <c r="T198" s="98">
        <f>RES_hhdet_tesh!T29</f>
        <v>4.3556556880388824</v>
      </c>
      <c r="U198" s="98">
        <f>RES_hhdet_tesh!U29</f>
        <v>3.1599087130003882</v>
      </c>
      <c r="V198" s="98">
        <f>RES_hhdet_tesh!V29</f>
        <v>3.1017020682171825</v>
      </c>
      <c r="W198" s="98">
        <f>RES_hhdet_tesh!W29</f>
        <v>5.3680258004676293</v>
      </c>
      <c r="X198" s="98">
        <f>RES_hhdet_tesh!X29</f>
        <v>6.2697324312548188</v>
      </c>
      <c r="Y198" s="98">
        <f>RES_hhdet_tesh!Y29</f>
        <v>5.7321235481281372</v>
      </c>
      <c r="DA198" s="63" t="s">
        <v>2437</v>
      </c>
    </row>
    <row r="199" spans="1:105" ht="12" customHeight="1" x14ac:dyDescent="0.25">
      <c r="A199" s="121" t="s">
        <v>55</v>
      </c>
      <c r="B199" s="122">
        <v>1348.6725529174678</v>
      </c>
      <c r="C199" s="122">
        <v>1331.3397386899426</v>
      </c>
      <c r="D199" s="122">
        <v>1377.3001102082942</v>
      </c>
      <c r="E199" s="122">
        <v>1493.4326258841647</v>
      </c>
      <c r="F199" s="122">
        <v>1339.8690439158861</v>
      </c>
      <c r="G199" s="122">
        <v>1392.074389061514</v>
      </c>
      <c r="H199" s="122">
        <v>1574.2549235571635</v>
      </c>
      <c r="I199" s="122">
        <v>1587.5735539958721</v>
      </c>
      <c r="J199" s="122">
        <v>2174.314375867868</v>
      </c>
      <c r="K199" s="122">
        <v>1921.4470447240433</v>
      </c>
      <c r="L199" s="122">
        <v>1839.3453840338882</v>
      </c>
      <c r="M199" s="122">
        <v>1571.8399089746588</v>
      </c>
      <c r="N199" s="122">
        <v>1636.5749101164467</v>
      </c>
      <c r="O199" s="122">
        <v>1831.8465750975486</v>
      </c>
      <c r="P199" s="122">
        <v>1608.5620368419986</v>
      </c>
      <c r="Q199" s="122">
        <v>1936.590618725626</v>
      </c>
      <c r="R199" s="122">
        <v>2122.8060106383382</v>
      </c>
      <c r="S199" s="122">
        <v>1629.2642945328262</v>
      </c>
      <c r="T199" s="122">
        <v>1751.3413949791873</v>
      </c>
      <c r="U199" s="122">
        <v>1671.8161982736087</v>
      </c>
      <c r="V199" s="122">
        <v>1993.3106279372</v>
      </c>
      <c r="W199" s="122">
        <v>2099.7012688988934</v>
      </c>
      <c r="X199" s="122">
        <v>1848.8876183771031</v>
      </c>
      <c r="Y199" s="122">
        <v>1768.0364612423257</v>
      </c>
      <c r="DA199" s="130" t="s">
        <v>2438</v>
      </c>
    </row>
    <row r="200" spans="1:105" ht="12" customHeight="1" x14ac:dyDescent="0.25">
      <c r="A200" s="97" t="s">
        <v>141</v>
      </c>
      <c r="B200" s="98">
        <v>1487.3879402698933</v>
      </c>
      <c r="C200" s="98">
        <v>1300.9779949502913</v>
      </c>
      <c r="D200" s="98">
        <v>1312.8639772142301</v>
      </c>
      <c r="E200" s="98">
        <v>1397.5107295705552</v>
      </c>
      <c r="F200" s="98">
        <v>1400.3883874470641</v>
      </c>
      <c r="G200" s="98">
        <v>1525.5163374378453</v>
      </c>
      <c r="H200" s="98">
        <v>1632.1622386173583</v>
      </c>
      <c r="I200" s="98">
        <v>1551.8157611274673</v>
      </c>
      <c r="J200" s="98">
        <v>1717.5480673465236</v>
      </c>
      <c r="K200" s="98">
        <v>1693.71766113733</v>
      </c>
      <c r="L200" s="98">
        <v>1365.4837084089702</v>
      </c>
      <c r="M200" s="98">
        <v>1717.3523764467686</v>
      </c>
      <c r="N200" s="98">
        <v>1763.7082995128085</v>
      </c>
      <c r="O200" s="98">
        <v>1764.0958806106585</v>
      </c>
      <c r="P200" s="98">
        <v>1950.6951929140803</v>
      </c>
      <c r="Q200" s="98">
        <v>1619.916291848845</v>
      </c>
      <c r="R200" s="98">
        <v>1735.9179533818035</v>
      </c>
      <c r="S200" s="98">
        <v>1904.7532552045832</v>
      </c>
      <c r="T200" s="98">
        <v>1784.5880062520316</v>
      </c>
      <c r="U200" s="98">
        <v>1722.7496603092263</v>
      </c>
      <c r="V200" s="98">
        <v>1880.6441774689199</v>
      </c>
      <c r="W200" s="98">
        <v>1807.6615596344197</v>
      </c>
      <c r="X200" s="98">
        <v>1639.7269308633297</v>
      </c>
      <c r="Y200" s="98">
        <v>2049.134539061457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1332.2528644089734</v>
      </c>
      <c r="C204" s="101">
        <v>1334.7132657721263</v>
      </c>
      <c r="D204" s="101">
        <v>1383.4318214338016</v>
      </c>
      <c r="E204" s="101">
        <v>1501.3252668315272</v>
      </c>
      <c r="F204" s="101">
        <v>1335.6261116791895</v>
      </c>
      <c r="G204" s="101">
        <v>1384.5264453433224</v>
      </c>
      <c r="H204" s="101">
        <v>1571.7453974440455</v>
      </c>
      <c r="I204" s="101">
        <v>1588.813477462226</v>
      </c>
      <c r="J204" s="101">
        <v>2189.1462343526255</v>
      </c>
      <c r="K204" s="101">
        <v>1927.5117420232898</v>
      </c>
      <c r="L204" s="101">
        <v>1853.684137907265</v>
      </c>
      <c r="M204" s="101">
        <v>1568.5520908320675</v>
      </c>
      <c r="N204" s="101">
        <v>1633.6606776947535</v>
      </c>
      <c r="O204" s="101">
        <v>1833.5235724858376</v>
      </c>
      <c r="P204" s="101">
        <v>1600.3469751849004</v>
      </c>
      <c r="Q204" s="101">
        <v>1943.9655324778726</v>
      </c>
      <c r="R204" s="101">
        <v>2131.4220521433331</v>
      </c>
      <c r="S204" s="101">
        <v>1623.9623514867951</v>
      </c>
      <c r="T204" s="101">
        <v>1750.508146576359</v>
      </c>
      <c r="U204" s="101">
        <v>1670.5395600721972</v>
      </c>
      <c r="V204" s="101">
        <v>1995.8393013891064</v>
      </c>
      <c r="W204" s="101">
        <v>2106.7927408677874</v>
      </c>
      <c r="X204" s="101">
        <v>1855.285167495814</v>
      </c>
      <c r="Y204" s="101">
        <v>1755.8683051499609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2446</v>
      </c>
    </row>
    <row r="208" spans="1:105" ht="12" customHeight="1" x14ac:dyDescent="0.25">
      <c r="A208" s="121" t="s">
        <v>54</v>
      </c>
      <c r="B208" s="122">
        <v>442.69837723826089</v>
      </c>
      <c r="C208" s="122">
        <v>447.10490400140822</v>
      </c>
      <c r="D208" s="122">
        <v>489.2724537130195</v>
      </c>
      <c r="E208" s="122">
        <v>519.96095952227995</v>
      </c>
      <c r="F208" s="122">
        <v>540.10569650096193</v>
      </c>
      <c r="G208" s="122">
        <v>557.07382654347816</v>
      </c>
      <c r="H208" s="122">
        <v>589.83899391576824</v>
      </c>
      <c r="I208" s="122">
        <v>537.61954484064404</v>
      </c>
      <c r="J208" s="122">
        <v>612.94427290761075</v>
      </c>
      <c r="K208" s="122">
        <v>561.4924422108287</v>
      </c>
      <c r="L208" s="122">
        <v>607.11408095582647</v>
      </c>
      <c r="M208" s="122">
        <v>546.99357663723185</v>
      </c>
      <c r="N208" s="122">
        <v>549.17657140837514</v>
      </c>
      <c r="O208" s="122">
        <v>553.82137477861397</v>
      </c>
      <c r="P208" s="122">
        <v>546.37864259588912</v>
      </c>
      <c r="Q208" s="122">
        <v>506.36441385846604</v>
      </c>
      <c r="R208" s="122">
        <v>535.10357004398577</v>
      </c>
      <c r="S208" s="122">
        <v>485.94411408748681</v>
      </c>
      <c r="T208" s="122">
        <v>453.92947211608117</v>
      </c>
      <c r="U208" s="122">
        <v>421.64062320731159</v>
      </c>
      <c r="V208" s="122">
        <v>480.86411595382998</v>
      </c>
      <c r="W208" s="122">
        <v>483.00643126161032</v>
      </c>
      <c r="X208" s="122">
        <v>461.10119946989204</v>
      </c>
      <c r="Y208" s="122">
        <v>567.49433025982466</v>
      </c>
      <c r="DA208" s="130" t="s">
        <v>2447</v>
      </c>
    </row>
    <row r="209" spans="1:105" ht="12" customHeight="1" x14ac:dyDescent="0.25">
      <c r="A209" s="97" t="s">
        <v>50</v>
      </c>
      <c r="B209" s="98">
        <v>449.32428576441151</v>
      </c>
      <c r="C209" s="98">
        <v>447.74924460885296</v>
      </c>
      <c r="D209" s="98">
        <v>484.54403584601664</v>
      </c>
      <c r="E209" s="98">
        <v>507.59940346263647</v>
      </c>
      <c r="F209" s="98">
        <v>547.27799483621175</v>
      </c>
      <c r="G209" s="98">
        <v>571.93977919652457</v>
      </c>
      <c r="H209" s="98">
        <v>595.76046012907671</v>
      </c>
      <c r="I209" s="98">
        <v>547.70132723462507</v>
      </c>
      <c r="J209" s="98">
        <v>567.9268483283015</v>
      </c>
      <c r="K209" s="98">
        <v>528.9411977748033</v>
      </c>
      <c r="L209" s="98">
        <v>531.89478309932906</v>
      </c>
      <c r="M209" s="98">
        <v>553.04004742606298</v>
      </c>
      <c r="N209" s="98">
        <v>557.00232361834117</v>
      </c>
      <c r="O209" s="98">
        <v>544.23587210843573</v>
      </c>
      <c r="P209" s="98">
        <v>590.41416499870854</v>
      </c>
      <c r="Q209" s="98">
        <v>473.1254346022036</v>
      </c>
      <c r="R209" s="98">
        <v>492.75736072464406</v>
      </c>
      <c r="S209" s="98">
        <v>562.58505684600777</v>
      </c>
      <c r="T209" s="98">
        <v>478.85613781847218</v>
      </c>
      <c r="U209" s="98">
        <v>449.58130730812348</v>
      </c>
      <c r="V209" s="98">
        <v>467.30492850091429</v>
      </c>
      <c r="W209" s="98">
        <v>458.12520802497738</v>
      </c>
      <c r="X209" s="98">
        <v>440.28200491309622</v>
      </c>
      <c r="Y209" s="98">
        <v>595.29009015272129</v>
      </c>
      <c r="DA209" s="63" t="s">
        <v>2448</v>
      </c>
    </row>
    <row r="210" spans="1:105" ht="12" customHeight="1" x14ac:dyDescent="0.25">
      <c r="A210" s="109" t="s">
        <v>120</v>
      </c>
      <c r="B210" s="33">
        <v>415.11888685235061</v>
      </c>
      <c r="C210" s="33">
        <v>444.80283721222349</v>
      </c>
      <c r="D210" s="33">
        <v>502.85975563823968</v>
      </c>
      <c r="E210" s="33">
        <v>550.9968235794986</v>
      </c>
      <c r="F210" s="33">
        <v>523.4630615780211</v>
      </c>
      <c r="G210" s="33">
        <v>525.94823817616202</v>
      </c>
      <c r="H210" s="33">
        <v>579.35075663723183</v>
      </c>
      <c r="I210" s="33">
        <v>522.56480778871548</v>
      </c>
      <c r="J210" s="33">
        <v>673.23327612486025</v>
      </c>
      <c r="K210" s="33">
        <v>602.75593148120197</v>
      </c>
      <c r="L210" s="33">
        <v>717.03006009552792</v>
      </c>
      <c r="M210" s="33">
        <v>538.46410495745465</v>
      </c>
      <c r="N210" s="33">
        <v>537.89946181350103</v>
      </c>
      <c r="O210" s="33">
        <v>567.73738373125843</v>
      </c>
      <c r="P210" s="33">
        <v>484.17205604015913</v>
      </c>
      <c r="Q210" s="33">
        <v>549.99388742769054</v>
      </c>
      <c r="R210" s="33">
        <v>587.05885659541593</v>
      </c>
      <c r="S210" s="33">
        <v>402.28077846957541</v>
      </c>
      <c r="T210" s="33">
        <v>427.6249505205929</v>
      </c>
      <c r="U210" s="33">
        <v>395.87360658922086</v>
      </c>
      <c r="V210" s="33">
        <v>495.66853490752368</v>
      </c>
      <c r="W210" s="33">
        <v>512.84031504771531</v>
      </c>
      <c r="X210" s="33">
        <v>490.68155068035401</v>
      </c>
      <c r="Y210" s="33">
        <v>511.55145957650916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3931.3841942795912</v>
      </c>
      <c r="C212" s="117">
        <f t="shared" si="101"/>
        <v>3992.2044637897061</v>
      </c>
      <c r="D212" s="117">
        <f t="shared" si="101"/>
        <v>3632.1378064280229</v>
      </c>
      <c r="E212" s="117">
        <f t="shared" si="101"/>
        <v>3860.9886839187138</v>
      </c>
      <c r="F212" s="117">
        <f t="shared" si="101"/>
        <v>3830.3633605591122</v>
      </c>
      <c r="G212" s="117">
        <f t="shared" si="101"/>
        <v>4241.3991450222766</v>
      </c>
      <c r="H212" s="117">
        <f t="shared" si="101"/>
        <v>4402.5778243686436</v>
      </c>
      <c r="I212" s="117">
        <f t="shared" si="101"/>
        <v>3882.2104996837475</v>
      </c>
      <c r="J212" s="117">
        <f t="shared" si="101"/>
        <v>4089.8499174339463</v>
      </c>
      <c r="K212" s="117">
        <f t="shared" si="101"/>
        <v>4013.5142973136831</v>
      </c>
      <c r="L212" s="117">
        <f t="shared" si="101"/>
        <v>3544.7474912758594</v>
      </c>
      <c r="M212" s="117">
        <f t="shared" si="101"/>
        <v>3612.2883767254207</v>
      </c>
      <c r="N212" s="117">
        <f t="shared" si="101"/>
        <v>3553.3887987905509</v>
      </c>
      <c r="O212" s="117">
        <f t="shared" si="101"/>
        <v>3501.8136499648767</v>
      </c>
      <c r="P212" s="117">
        <f t="shared" si="101"/>
        <v>3844.3160955309813</v>
      </c>
      <c r="Q212" s="117">
        <f t="shared" si="101"/>
        <v>2971.3481801926646</v>
      </c>
      <c r="R212" s="117">
        <f t="shared" ref="R212:V212" si="102">R213+R216+R218+R227</f>
        <v>3026.8868086637349</v>
      </c>
      <c r="S212" s="117">
        <f t="shared" si="102"/>
        <v>3332.1069544816078</v>
      </c>
      <c r="T212" s="117">
        <f t="shared" si="102"/>
        <v>3067.120838602762</v>
      </c>
      <c r="U212" s="117">
        <f t="shared" si="102"/>
        <v>2894.7132887289727</v>
      </c>
      <c r="V212" s="117">
        <f t="shared" si="102"/>
        <v>2955.227649129818</v>
      </c>
      <c r="W212" s="117">
        <f t="shared" ref="W212:Y212" si="103">W213+W216+W218+W227</f>
        <v>2748.6276518427781</v>
      </c>
      <c r="X212" s="117">
        <f t="shared" si="103"/>
        <v>2484.1326176381276</v>
      </c>
      <c r="Y212" s="117">
        <f t="shared" si="103"/>
        <v>3133.4017014688357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3725.5847632315449</v>
      </c>
      <c r="C213" s="122">
        <f t="shared" si="104"/>
        <v>3802.8279444054588</v>
      </c>
      <c r="D213" s="122">
        <f t="shared" si="104"/>
        <v>3445.8750447837206</v>
      </c>
      <c r="E213" s="122">
        <f t="shared" si="104"/>
        <v>3676.956666373092</v>
      </c>
      <c r="F213" s="122">
        <f t="shared" si="104"/>
        <v>3645.2357113398898</v>
      </c>
      <c r="G213" s="122">
        <f t="shared" si="104"/>
        <v>4059.2468414606428</v>
      </c>
      <c r="H213" s="122">
        <f t="shared" si="104"/>
        <v>4229.1957343017548</v>
      </c>
      <c r="I213" s="122">
        <f t="shared" si="104"/>
        <v>3735.7318894664627</v>
      </c>
      <c r="J213" s="122">
        <f t="shared" si="104"/>
        <v>3943.7715082998488</v>
      </c>
      <c r="K213" s="122">
        <f t="shared" si="104"/>
        <v>3882.799063772758</v>
      </c>
      <c r="L213" s="122">
        <f t="shared" si="104"/>
        <v>3408.0989538461563</v>
      </c>
      <c r="M213" s="122">
        <f t="shared" si="104"/>
        <v>3473.6860327868862</v>
      </c>
      <c r="N213" s="122">
        <f t="shared" si="104"/>
        <v>3412.8722016806746</v>
      </c>
      <c r="O213" s="122">
        <f t="shared" si="104"/>
        <v>3363.410285714288</v>
      </c>
      <c r="P213" s="122">
        <f t="shared" si="104"/>
        <v>3696.0106965517202</v>
      </c>
      <c r="Q213" s="122">
        <f t="shared" si="104"/>
        <v>2855.7380234482757</v>
      </c>
      <c r="R213" s="122">
        <f t="shared" ref="R213:V213" si="105">SUM(R214:R215)</f>
        <v>2909.9227926914982</v>
      </c>
      <c r="S213" s="122">
        <f t="shared" si="105"/>
        <v>3207.8457734138869</v>
      </c>
      <c r="T213" s="122">
        <f t="shared" si="105"/>
        <v>2960.2539608802049</v>
      </c>
      <c r="U213" s="122">
        <f t="shared" si="105"/>
        <v>2800.8387470488979</v>
      </c>
      <c r="V213" s="122">
        <f t="shared" si="105"/>
        <v>2852.5663170731546</v>
      </c>
      <c r="W213" s="122">
        <f t="shared" ref="W213:Y213" si="106">SUM(W214:W215)</f>
        <v>2644.4638836206987</v>
      </c>
      <c r="X213" s="122">
        <f t="shared" si="106"/>
        <v>2375.7895275590517</v>
      </c>
      <c r="Y213" s="122">
        <f t="shared" si="106"/>
        <v>2964.670984615384</v>
      </c>
      <c r="DA213" s="130" t="s">
        <v>2601</v>
      </c>
    </row>
    <row r="214" spans="1:105" ht="12" customHeight="1" x14ac:dyDescent="0.25">
      <c r="A214" s="97" t="s">
        <v>74</v>
      </c>
      <c r="B214" s="98">
        <v>3725.5847632315449</v>
      </c>
      <c r="C214" s="98">
        <v>3802.8279444054588</v>
      </c>
      <c r="D214" s="98">
        <v>3445.8750447837206</v>
      </c>
      <c r="E214" s="98">
        <v>3676.956666373092</v>
      </c>
      <c r="F214" s="98">
        <v>3645.2357113398898</v>
      </c>
      <c r="G214" s="98">
        <v>4059.2468414606428</v>
      </c>
      <c r="H214" s="98">
        <v>4229.1957343017548</v>
      </c>
      <c r="I214" s="98">
        <v>3735.7318894664627</v>
      </c>
      <c r="J214" s="98">
        <v>3943.7715082998488</v>
      </c>
      <c r="K214" s="98">
        <v>3882.799063772758</v>
      </c>
      <c r="L214" s="98">
        <v>3408.0989538461563</v>
      </c>
      <c r="M214" s="98">
        <v>3473.6860327868862</v>
      </c>
      <c r="N214" s="98">
        <v>3412.8722016806746</v>
      </c>
      <c r="O214" s="98">
        <v>3363.410285714288</v>
      </c>
      <c r="P214" s="98">
        <v>3696.0106965517202</v>
      </c>
      <c r="Q214" s="98">
        <v>2855.7380234482757</v>
      </c>
      <c r="R214" s="98">
        <v>2909.9227926914982</v>
      </c>
      <c r="S214" s="98">
        <v>3207.8457734138869</v>
      </c>
      <c r="T214" s="98">
        <v>2960.2539608802049</v>
      </c>
      <c r="U214" s="98">
        <v>2800.8387470488979</v>
      </c>
      <c r="V214" s="98">
        <v>2852.5663170731546</v>
      </c>
      <c r="W214" s="98">
        <v>2644.4638836206987</v>
      </c>
      <c r="X214" s="98">
        <v>2375.7895275590517</v>
      </c>
      <c r="Y214" s="98">
        <v>2964.670984615384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64.463069992792583</v>
      </c>
      <c r="C218" s="122">
        <v>53.071700870994128</v>
      </c>
      <c r="D218" s="122">
        <v>46.414587584509533</v>
      </c>
      <c r="E218" s="122">
        <v>43.041626717745743</v>
      </c>
      <c r="F218" s="122">
        <v>36.901819981527609</v>
      </c>
      <c r="G218" s="122">
        <v>32.496137855328918</v>
      </c>
      <c r="H218" s="122">
        <v>26.531578524607472</v>
      </c>
      <c r="I218" s="122">
        <v>20.127957557204038</v>
      </c>
      <c r="J218" s="122">
        <v>20.868369743988783</v>
      </c>
      <c r="K218" s="122">
        <v>16.906806556605996</v>
      </c>
      <c r="L218" s="122">
        <v>15.214285789673008</v>
      </c>
      <c r="M218" s="122">
        <v>14.269279644744795</v>
      </c>
      <c r="N218" s="122">
        <v>14.311655887359491</v>
      </c>
      <c r="O218" s="122">
        <v>14.799928661758523</v>
      </c>
      <c r="P218" s="122">
        <v>15.743614384648629</v>
      </c>
      <c r="Q218" s="122">
        <v>12.664873389975273</v>
      </c>
      <c r="R218" s="122">
        <v>12.964390463507442</v>
      </c>
      <c r="S218" s="122">
        <v>11.911236316741862</v>
      </c>
      <c r="T218" s="122">
        <v>13.173575779884651</v>
      </c>
      <c r="U218" s="122">
        <v>12.090483493034624</v>
      </c>
      <c r="V218" s="122">
        <v>11.104090045243964</v>
      </c>
      <c r="W218" s="122">
        <v>11.027148212273937</v>
      </c>
      <c r="X218" s="122">
        <v>12.406535147434916</v>
      </c>
      <c r="Y218" s="122">
        <v>21.477302909996954</v>
      </c>
      <c r="DA218" s="130" t="s">
        <v>2606</v>
      </c>
    </row>
    <row r="219" spans="1:105" ht="12" customHeight="1" x14ac:dyDescent="0.25">
      <c r="A219" s="97" t="s">
        <v>141</v>
      </c>
      <c r="B219" s="98">
        <v>609.05438299794127</v>
      </c>
      <c r="C219" s="98">
        <v>530.7170087099413</v>
      </c>
      <c r="D219" s="98">
        <v>534.17019584253455</v>
      </c>
      <c r="E219" s="98">
        <v>566.14086342741575</v>
      </c>
      <c r="F219" s="98">
        <v>563.25336080331681</v>
      </c>
      <c r="G219" s="98">
        <v>607.00332975048354</v>
      </c>
      <c r="H219" s="98">
        <v>638.74775297992494</v>
      </c>
      <c r="I219" s="98">
        <v>600.59228194883019</v>
      </c>
      <c r="J219" s="98">
        <v>663.53686760053222</v>
      </c>
      <c r="K219" s="98">
        <v>651.75739275716114</v>
      </c>
      <c r="L219" s="98">
        <v>518.01020664839052</v>
      </c>
      <c r="M219" s="98">
        <v>645.79997876054676</v>
      </c>
      <c r="N219" s="98">
        <v>638.65764397341729</v>
      </c>
      <c r="O219" s="98">
        <v>612.7170465968029</v>
      </c>
      <c r="P219" s="98">
        <v>671.41884875707387</v>
      </c>
      <c r="Q219" s="98">
        <v>556.48686107467108</v>
      </c>
      <c r="R219" s="98">
        <v>595.10734288939</v>
      </c>
      <c r="S219" s="98">
        <v>630.81907533464903</v>
      </c>
      <c r="T219" s="98">
        <v>538.79924939728221</v>
      </c>
      <c r="U219" s="98">
        <v>494.45908354272632</v>
      </c>
      <c r="V219" s="98">
        <v>505.85299095000278</v>
      </c>
      <c r="W219" s="98">
        <v>465.14516095410067</v>
      </c>
      <c r="X219" s="98">
        <v>418.02427609010294</v>
      </c>
      <c r="Y219" s="98">
        <v>517.62713193194907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141.33636105525392</v>
      </c>
      <c r="C227" s="122">
        <v>136.30481851325337</v>
      </c>
      <c r="D227" s="122">
        <v>139.84817405979263</v>
      </c>
      <c r="E227" s="122">
        <v>140.99039082787613</v>
      </c>
      <c r="F227" s="122">
        <v>148.2258292376944</v>
      </c>
      <c r="G227" s="122">
        <v>149.65616570630442</v>
      </c>
      <c r="H227" s="122">
        <v>146.85051154228125</v>
      </c>
      <c r="I227" s="122">
        <v>126.35065266008091</v>
      </c>
      <c r="J227" s="122">
        <v>125.21003939010872</v>
      </c>
      <c r="K227" s="122">
        <v>113.80842698431901</v>
      </c>
      <c r="L227" s="122">
        <v>121.43425164003001</v>
      </c>
      <c r="M227" s="122">
        <v>124.33306429378968</v>
      </c>
      <c r="N227" s="122">
        <v>126.20494122251674</v>
      </c>
      <c r="O227" s="122">
        <v>123.60343558882995</v>
      </c>
      <c r="P227" s="122">
        <v>132.56178459461259</v>
      </c>
      <c r="Q227" s="122">
        <v>102.94528335441387</v>
      </c>
      <c r="R227" s="122">
        <v>103.99962550872934</v>
      </c>
      <c r="S227" s="122">
        <v>112.34994475097901</v>
      </c>
      <c r="T227" s="122">
        <v>93.693301942672264</v>
      </c>
      <c r="U227" s="122">
        <v>81.784058187039903</v>
      </c>
      <c r="V227" s="122">
        <v>91.557242011419476</v>
      </c>
      <c r="W227" s="122">
        <v>93.136620009805597</v>
      </c>
      <c r="X227" s="122">
        <v>95.936554931640956</v>
      </c>
      <c r="Y227" s="122">
        <v>147.25341394345469</v>
      </c>
      <c r="DA227" s="130" t="s">
        <v>2615</v>
      </c>
    </row>
    <row r="228" spans="1:105" ht="12" customHeight="1" x14ac:dyDescent="0.25">
      <c r="A228" s="97" t="s">
        <v>50</v>
      </c>
      <c r="B228" s="98">
        <v>175.29209361837377</v>
      </c>
      <c r="C228" s="98">
        <v>174.45607023674316</v>
      </c>
      <c r="D228" s="98">
        <v>188.51571736834606</v>
      </c>
      <c r="E228" s="98">
        <v>197.14673359560567</v>
      </c>
      <c r="F228" s="98">
        <v>212.10512919260196</v>
      </c>
      <c r="G228" s="98">
        <v>221.13373738692744</v>
      </c>
      <c r="H228" s="98">
        <v>229.75961432204198</v>
      </c>
      <c r="I228" s="98">
        <v>210.96453738370909</v>
      </c>
      <c r="J228" s="98">
        <v>218.70359881263141</v>
      </c>
      <c r="K228" s="98">
        <v>203.58769653111361</v>
      </c>
      <c r="L228" s="98">
        <v>204.53590087778906</v>
      </c>
      <c r="M228" s="98">
        <v>212.47172862872949</v>
      </c>
      <c r="N228" s="98">
        <v>213.78488264027746</v>
      </c>
      <c r="O228" s="98">
        <v>208.74286499791913</v>
      </c>
      <c r="P228" s="98">
        <v>226.40116332413223</v>
      </c>
      <c r="Q228" s="98">
        <v>181.37382851020672</v>
      </c>
      <c r="R228" s="98">
        <v>188.76462640168603</v>
      </c>
      <c r="S228" s="98">
        <v>215.26964811909724</v>
      </c>
      <c r="T228" s="98">
        <v>182.47885949787121</v>
      </c>
      <c r="U228" s="98">
        <v>170.46729878704625</v>
      </c>
      <c r="V228" s="98">
        <v>175.41340759197189</v>
      </c>
      <c r="W228" s="98">
        <v>170.81182484011777</v>
      </c>
      <c r="X228" s="98">
        <v>163.45846459457093</v>
      </c>
      <c r="Y228" s="98">
        <v>220.41770614704137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299.52824599775238</v>
      </c>
      <c r="C231" s="118">
        <f t="shared" si="108"/>
        <v>304.38477941669521</v>
      </c>
      <c r="D231" s="118">
        <f t="shared" si="108"/>
        <v>281.6745322812863</v>
      </c>
      <c r="E231" s="118">
        <f t="shared" si="108"/>
        <v>300.4491858744239</v>
      </c>
      <c r="F231" s="118">
        <f t="shared" si="108"/>
        <v>294.34339014779914</v>
      </c>
      <c r="G231" s="118">
        <f t="shared" si="108"/>
        <v>323.3796213086693</v>
      </c>
      <c r="H231" s="118">
        <f t="shared" si="108"/>
        <v>338.90066870514386</v>
      </c>
      <c r="I231" s="118">
        <f t="shared" si="108"/>
        <v>303.42310339305823</v>
      </c>
      <c r="J231" s="118">
        <f t="shared" si="108"/>
        <v>331.73567073181425</v>
      </c>
      <c r="K231" s="118">
        <f t="shared" si="108"/>
        <v>318.92788180308111</v>
      </c>
      <c r="L231" s="118">
        <f t="shared" si="108"/>
        <v>284.80950683670522</v>
      </c>
      <c r="M231" s="118">
        <f t="shared" si="108"/>
        <v>280.66385914209053</v>
      </c>
      <c r="N231" s="118">
        <f t="shared" si="108"/>
        <v>276.66935585421368</v>
      </c>
      <c r="O231" s="118">
        <f t="shared" si="108"/>
        <v>276.07319509422695</v>
      </c>
      <c r="P231" s="118">
        <f t="shared" si="108"/>
        <v>291.43584116826241</v>
      </c>
      <c r="Q231" s="118">
        <f t="shared" si="108"/>
        <v>240.01982009763043</v>
      </c>
      <c r="R231" s="118">
        <f t="shared" ref="R231:V231" si="109">R232+R235+R237+R246</f>
        <v>246.1980272511035</v>
      </c>
      <c r="S231" s="118">
        <f t="shared" si="109"/>
        <v>251.57484673842663</v>
      </c>
      <c r="T231" s="118">
        <f t="shared" si="109"/>
        <v>234.59045026083788</v>
      </c>
      <c r="U231" s="118">
        <f t="shared" si="109"/>
        <v>219.37654559100821</v>
      </c>
      <c r="V231" s="118">
        <f t="shared" si="109"/>
        <v>227.00134745910213</v>
      </c>
      <c r="W231" s="118">
        <f t="shared" ref="W231:Y231" si="110">W232+W235+W237+W246</f>
        <v>213.40496890695414</v>
      </c>
      <c r="X231" s="118">
        <f t="shared" si="110"/>
        <v>189.71088288787752</v>
      </c>
      <c r="Y231" s="118">
        <f t="shared" si="110"/>
        <v>224.60146130725064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254.70844174454447</v>
      </c>
      <c r="C232" s="123">
        <f t="shared" si="111"/>
        <v>260.18659280824545</v>
      </c>
      <c r="D232" s="123">
        <f t="shared" si="111"/>
        <v>235.68774400889592</v>
      </c>
      <c r="E232" s="123">
        <f t="shared" si="111"/>
        <v>251.2761008579017</v>
      </c>
      <c r="F232" s="123">
        <f t="shared" si="111"/>
        <v>248.70061288684673</v>
      </c>
      <c r="G232" s="123">
        <f t="shared" si="111"/>
        <v>276.48968094414954</v>
      </c>
      <c r="H232" s="123">
        <f t="shared" si="111"/>
        <v>287.50448213277861</v>
      </c>
      <c r="I232" s="123">
        <f t="shared" si="111"/>
        <v>253.38492748675728</v>
      </c>
      <c r="J232" s="123">
        <f t="shared" si="111"/>
        <v>266.71639817015432</v>
      </c>
      <c r="K232" s="123">
        <f t="shared" si="111"/>
        <v>261.41284524648205</v>
      </c>
      <c r="L232" s="123">
        <f t="shared" si="111"/>
        <v>228.56232147316163</v>
      </c>
      <c r="M232" s="123">
        <f t="shared" si="111"/>
        <v>232.14832840812915</v>
      </c>
      <c r="N232" s="123">
        <f t="shared" si="111"/>
        <v>227.20780831037013</v>
      </c>
      <c r="O232" s="123">
        <f t="shared" si="111"/>
        <v>222.96108530479523</v>
      </c>
      <c r="P232" s="123">
        <f t="shared" si="111"/>
        <v>243.80599004364407</v>
      </c>
      <c r="Q232" s="123">
        <f t="shared" si="111"/>
        <v>187.26958760977544</v>
      </c>
      <c r="R232" s="123">
        <f t="shared" ref="R232:V232" si="112">SUM(R233:R234)</f>
        <v>189.77273399321996</v>
      </c>
      <c r="S232" s="123">
        <f t="shared" si="112"/>
        <v>207.26109260431966</v>
      </c>
      <c r="T232" s="123">
        <f t="shared" si="112"/>
        <v>189.78832831936342</v>
      </c>
      <c r="U232" s="123">
        <f t="shared" si="112"/>
        <v>178.25945215140194</v>
      </c>
      <c r="V232" s="123">
        <f t="shared" si="112"/>
        <v>180.12474069743516</v>
      </c>
      <c r="W232" s="123">
        <f t="shared" ref="W232:Y232" si="113">SUM(W233:W234)</f>
        <v>165.88228537940233</v>
      </c>
      <c r="X232" s="123">
        <f t="shared" si="113"/>
        <v>147.97955070731152</v>
      </c>
      <c r="Y232" s="123">
        <f t="shared" si="113"/>
        <v>182.7387061919778</v>
      </c>
      <c r="DA232" s="130" t="s">
        <v>2769</v>
      </c>
    </row>
    <row r="233" spans="1:105" ht="12" customHeight="1" x14ac:dyDescent="0.25">
      <c r="A233" s="97" t="s">
        <v>74</v>
      </c>
      <c r="B233" s="99">
        <v>251.90154471756682</v>
      </c>
      <c r="C233" s="99">
        <v>257.34892878060771</v>
      </c>
      <c r="D233" s="99">
        <v>233.17422641352377</v>
      </c>
      <c r="E233" s="99">
        <v>248.62214803088864</v>
      </c>
      <c r="F233" s="99">
        <v>246.11636383841193</v>
      </c>
      <c r="G233" s="99">
        <v>273.62329928441051</v>
      </c>
      <c r="H233" s="99">
        <v>284.55203967588574</v>
      </c>
      <c r="I233" s="99">
        <v>250.81259556804383</v>
      </c>
      <c r="J233" s="99">
        <v>264.00760609303074</v>
      </c>
      <c r="K233" s="99">
        <v>258.75322567848286</v>
      </c>
      <c r="L233" s="99">
        <v>226.30262921787613</v>
      </c>
      <c r="M233" s="99">
        <v>229.78784250862452</v>
      </c>
      <c r="N233" s="99">
        <v>224.83434103760507</v>
      </c>
      <c r="O233" s="99">
        <v>220.57013639222333</v>
      </c>
      <c r="P233" s="99">
        <v>241.19328648064737</v>
      </c>
      <c r="Q233" s="99">
        <v>185.2515057250728</v>
      </c>
      <c r="R233" s="99">
        <v>187.71938676442161</v>
      </c>
      <c r="S233" s="99">
        <v>205.0169714974206</v>
      </c>
      <c r="T233" s="99">
        <v>187.71504271488888</v>
      </c>
      <c r="U233" s="99">
        <v>176.27792797891735</v>
      </c>
      <c r="V233" s="99">
        <v>178.06778443602386</v>
      </c>
      <c r="W233" s="99">
        <v>163.94059035250962</v>
      </c>
      <c r="X233" s="99">
        <v>146.19884414371967</v>
      </c>
      <c r="Y233" s="99">
        <v>180.45805809937144</v>
      </c>
      <c r="DA233" s="63" t="s">
        <v>2770</v>
      </c>
    </row>
    <row r="234" spans="1:105" ht="12" customHeight="1" x14ac:dyDescent="0.25">
      <c r="A234" s="97" t="s">
        <v>53</v>
      </c>
      <c r="B234" s="99">
        <v>2.8068970269776572</v>
      </c>
      <c r="C234" s="99">
        <v>2.8376640276377256</v>
      </c>
      <c r="D234" s="99">
        <v>2.5135175953721571</v>
      </c>
      <c r="E234" s="99">
        <v>2.6539528270130557</v>
      </c>
      <c r="F234" s="99">
        <v>2.584249048434796</v>
      </c>
      <c r="G234" s="99">
        <v>2.8663816597390395</v>
      </c>
      <c r="H234" s="99">
        <v>2.9524424568928795</v>
      </c>
      <c r="I234" s="99">
        <v>2.5723319187134339</v>
      </c>
      <c r="J234" s="99">
        <v>2.7087920771235585</v>
      </c>
      <c r="K234" s="99">
        <v>2.6596195679992056</v>
      </c>
      <c r="L234" s="99">
        <v>2.2596922552854948</v>
      </c>
      <c r="M234" s="99">
        <v>2.3604858995046269</v>
      </c>
      <c r="N234" s="99">
        <v>2.373467272765069</v>
      </c>
      <c r="O234" s="99">
        <v>2.3909489125718864</v>
      </c>
      <c r="P234" s="99">
        <v>2.6127035629967086</v>
      </c>
      <c r="Q234" s="99">
        <v>2.0180818847026463</v>
      </c>
      <c r="R234" s="99">
        <v>2.0533472287983465</v>
      </c>
      <c r="S234" s="99">
        <v>2.2441211068990503</v>
      </c>
      <c r="T234" s="99">
        <v>2.0732856044745289</v>
      </c>
      <c r="U234" s="99">
        <v>1.9815241724846069</v>
      </c>
      <c r="V234" s="99">
        <v>2.0569562614113015</v>
      </c>
      <c r="W234" s="99">
        <v>1.9416950268927267</v>
      </c>
      <c r="X234" s="99">
        <v>1.7807065635918367</v>
      </c>
      <c r="Y234" s="99">
        <v>2.2806480926063672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4.2874549129272169E-4</v>
      </c>
      <c r="J235" s="123">
        <f t="shared" si="114"/>
        <v>4.621672766783961E-4</v>
      </c>
      <c r="K235" s="123">
        <f t="shared" si="114"/>
        <v>5.2162391695462966E-4</v>
      </c>
      <c r="L235" s="123">
        <f t="shared" si="114"/>
        <v>1.327461879732786E-3</v>
      </c>
      <c r="M235" s="123">
        <f t="shared" si="114"/>
        <v>1.1977114515513477E-3</v>
      </c>
      <c r="N235" s="123">
        <f t="shared" si="114"/>
        <v>2.292652439833503E-3</v>
      </c>
      <c r="O235" s="123">
        <f t="shared" si="114"/>
        <v>3.3143605378189896E-3</v>
      </c>
      <c r="P235" s="123">
        <f t="shared" si="114"/>
        <v>5.4679156637738226E-3</v>
      </c>
      <c r="Q235" s="123">
        <f t="shared" si="114"/>
        <v>5.2991118369996454E-3</v>
      </c>
      <c r="R235" s="123">
        <f t="shared" si="114"/>
        <v>7.2568530616184488E-3</v>
      </c>
      <c r="S235" s="123">
        <f t="shared" si="114"/>
        <v>9.1949270848687096E-3</v>
      </c>
      <c r="T235" s="123">
        <f t="shared" si="114"/>
        <v>1.342159596617884E-2</v>
      </c>
      <c r="U235" s="123">
        <f t="shared" si="114"/>
        <v>9.5236753317535297E-3</v>
      </c>
      <c r="V235" s="123">
        <f t="shared" si="114"/>
        <v>9.1104600085727058E-3</v>
      </c>
      <c r="W235" s="123">
        <f t="shared" si="114"/>
        <v>1.5486371706139354E-2</v>
      </c>
      <c r="X235" s="123">
        <f t="shared" si="114"/>
        <v>1.7749770162347175E-2</v>
      </c>
      <c r="Y235" s="123">
        <f t="shared" si="114"/>
        <v>1.5985563672476263E-2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4.2874549129272169E-4</v>
      </c>
      <c r="J236" s="99">
        <f>RES_hhdet_fecs!J29</f>
        <v>4.621672766783961E-4</v>
      </c>
      <c r="K236" s="99">
        <f>RES_hhdet_fecs!K29</f>
        <v>5.2162391695462966E-4</v>
      </c>
      <c r="L236" s="99">
        <f>RES_hhdet_fecs!L29</f>
        <v>1.327461879732786E-3</v>
      </c>
      <c r="M236" s="99">
        <f>RES_hhdet_fecs!M29</f>
        <v>1.1977114515513477E-3</v>
      </c>
      <c r="N236" s="99">
        <f>RES_hhdet_fecs!N29</f>
        <v>2.292652439833503E-3</v>
      </c>
      <c r="O236" s="99">
        <f>RES_hhdet_fecs!O29</f>
        <v>3.3143605378189896E-3</v>
      </c>
      <c r="P236" s="99">
        <f>RES_hhdet_fecs!P29</f>
        <v>5.4679156637738226E-3</v>
      </c>
      <c r="Q236" s="99">
        <f>RES_hhdet_fecs!Q29</f>
        <v>5.2991118369996454E-3</v>
      </c>
      <c r="R236" s="99">
        <f>RES_hhdet_fecs!R29</f>
        <v>7.2568530616184488E-3</v>
      </c>
      <c r="S236" s="99">
        <f>RES_hhdet_fecs!S29</f>
        <v>9.1949270848687096E-3</v>
      </c>
      <c r="T236" s="99">
        <f>RES_hhdet_fecs!T29</f>
        <v>1.342159596617884E-2</v>
      </c>
      <c r="U236" s="99">
        <f>RES_hhdet_fecs!U29</f>
        <v>9.5236753317535297E-3</v>
      </c>
      <c r="V236" s="99">
        <f>RES_hhdet_fecs!V29</f>
        <v>9.1104600085727058E-3</v>
      </c>
      <c r="W236" s="99">
        <f>RES_hhdet_fecs!W29</f>
        <v>1.5486371706139354E-2</v>
      </c>
      <c r="X236" s="99">
        <f>RES_hhdet_fecs!X29</f>
        <v>1.7749770162347175E-2</v>
      </c>
      <c r="Y236" s="99">
        <f>RES_hhdet_fecs!Y29</f>
        <v>1.5985563672476263E-2</v>
      </c>
      <c r="DA236" s="63" t="s">
        <v>2773</v>
      </c>
    </row>
    <row r="237" spans="1:105" ht="12" customHeight="1" x14ac:dyDescent="0.25">
      <c r="A237" s="121" t="s">
        <v>55</v>
      </c>
      <c r="B237" s="123">
        <v>33.593985700742181</v>
      </c>
      <c r="C237" s="123">
        <v>32.96106452569169</v>
      </c>
      <c r="D237" s="123">
        <v>33.849292734774608</v>
      </c>
      <c r="E237" s="123">
        <v>36.41958335276852</v>
      </c>
      <c r="F237" s="123">
        <v>32.414241092703527</v>
      </c>
      <c r="G237" s="123">
        <v>33.345404112832718</v>
      </c>
      <c r="H237" s="123">
        <v>37.286550007282386</v>
      </c>
      <c r="I237" s="123">
        <v>37.332138978061749</v>
      </c>
      <c r="J237" s="123">
        <v>50.862866009761781</v>
      </c>
      <c r="K237" s="123">
        <v>44.629359911550118</v>
      </c>
      <c r="L237" s="123">
        <v>42.400843792488651</v>
      </c>
      <c r="M237" s="123">
        <v>35.886486891360519</v>
      </c>
      <c r="N237" s="123">
        <v>36.836281467594375</v>
      </c>
      <c r="O237" s="123">
        <v>40.518358245481693</v>
      </c>
      <c r="P237" s="123">
        <v>35.12190249718126</v>
      </c>
      <c r="Q237" s="123">
        <v>41.556619173629549</v>
      </c>
      <c r="R237" s="123">
        <v>44.770468993248436</v>
      </c>
      <c r="S237" s="123">
        <v>33.580962197764322</v>
      </c>
      <c r="T237" s="123">
        <v>35.074624024891826</v>
      </c>
      <c r="U237" s="123">
        <v>32.326953264222396</v>
      </c>
      <c r="V237" s="123">
        <v>37.077748163323015</v>
      </c>
      <c r="W237" s="123">
        <v>37.832686205518115</v>
      </c>
      <c r="X237" s="123">
        <v>32.500155629331211</v>
      </c>
      <c r="Y237" s="123">
        <v>30.174273099661132</v>
      </c>
      <c r="DA237" s="130" t="s">
        <v>2774</v>
      </c>
    </row>
    <row r="238" spans="1:105" ht="12" customHeight="1" x14ac:dyDescent="0.25">
      <c r="A238" s="97" t="s">
        <v>141</v>
      </c>
      <c r="B238" s="99">
        <v>41.180579598760502</v>
      </c>
      <c r="C238" s="99">
        <v>35.915233524588217</v>
      </c>
      <c r="D238" s="99">
        <v>36.146035642613136</v>
      </c>
      <c r="E238" s="99">
        <v>38.280341686002338</v>
      </c>
      <c r="F238" s="99">
        <v>38.029329255562004</v>
      </c>
      <c r="G238" s="99">
        <v>40.916519800305089</v>
      </c>
      <c r="H238" s="99">
        <v>42.976723558725233</v>
      </c>
      <c r="I238" s="99">
        <v>40.323051431625728</v>
      </c>
      <c r="J238" s="99">
        <v>44.4190997376529</v>
      </c>
      <c r="K238" s="99">
        <v>43.433699495087559</v>
      </c>
      <c r="L238" s="99">
        <v>34.3966162114898</v>
      </c>
      <c r="M238" s="99">
        <v>42.720321413862756</v>
      </c>
      <c r="N238" s="99">
        <v>42.073702748283537</v>
      </c>
      <c r="O238" s="99">
        <v>40.181563073562366</v>
      </c>
      <c r="P238" s="99">
        <v>43.81527328583185</v>
      </c>
      <c r="Q238" s="99">
        <v>36.099259835403956</v>
      </c>
      <c r="R238" s="99">
        <v>38.390429377293863</v>
      </c>
      <c r="S238" s="99">
        <v>40.316344837949458</v>
      </c>
      <c r="T238" s="99">
        <v>34.166232171947719</v>
      </c>
      <c r="U238" s="99">
        <v>31.120043168891684</v>
      </c>
      <c r="V238" s="99">
        <v>31.577222520535358</v>
      </c>
      <c r="W238" s="99">
        <v>28.836155698228453</v>
      </c>
      <c r="X238" s="99">
        <v>25.723939464948739</v>
      </c>
      <c r="Y238" s="99">
        <v>31.507707780296929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32.695963419123032</v>
      </c>
      <c r="C242" s="102">
        <v>32.632823525814302</v>
      </c>
      <c r="D242" s="102">
        <v>33.630735791399431</v>
      </c>
      <c r="E242" s="102">
        <v>36.266476523374635</v>
      </c>
      <c r="F242" s="102">
        <v>32.020574585633547</v>
      </c>
      <c r="G242" s="102">
        <v>32.917155306604286</v>
      </c>
      <c r="H242" s="102">
        <v>37.039955270491795</v>
      </c>
      <c r="I242" s="102">
        <v>37.228427248687609</v>
      </c>
      <c r="J242" s="102">
        <v>51.072104361351613</v>
      </c>
      <c r="K242" s="102">
        <v>44.661201733559771</v>
      </c>
      <c r="L242" s="102">
        <v>42.643046644363245</v>
      </c>
      <c r="M242" s="102">
        <v>35.732078093840421</v>
      </c>
      <c r="N242" s="102">
        <v>36.716225965458236</v>
      </c>
      <c r="O242" s="102">
        <v>40.526694759638104</v>
      </c>
      <c r="P242" s="102">
        <v>34.913163368075246</v>
      </c>
      <c r="Q242" s="102">
        <v>41.683713639516249</v>
      </c>
      <c r="R242" s="102">
        <v>44.912553208833614</v>
      </c>
      <c r="S242" s="102">
        <v>33.451335895990162</v>
      </c>
      <c r="T242" s="102">
        <v>35.097390737998204</v>
      </c>
      <c r="U242" s="102">
        <v>32.357204251918667</v>
      </c>
      <c r="V242" s="102">
        <v>37.201201357300789</v>
      </c>
      <c r="W242" s="102">
        <v>38.05114500370837</v>
      </c>
      <c r="X242" s="102">
        <v>32.707418171188102</v>
      </c>
      <c r="Y242" s="102">
        <v>30.11655146222115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2782</v>
      </c>
    </row>
    <row r="246" spans="1:105" ht="12" customHeight="1" x14ac:dyDescent="0.25">
      <c r="A246" s="121" t="s">
        <v>54</v>
      </c>
      <c r="B246" s="123">
        <v>11.225818552465746</v>
      </c>
      <c r="C246" s="123">
        <v>11.23712208275802</v>
      </c>
      <c r="D246" s="123">
        <v>12.137495537615768</v>
      </c>
      <c r="E246" s="123">
        <v>12.753501663753699</v>
      </c>
      <c r="F246" s="123">
        <v>13.228536168248869</v>
      </c>
      <c r="G246" s="123">
        <v>13.544536251687019</v>
      </c>
      <c r="H246" s="123">
        <v>14.109636565082853</v>
      </c>
      <c r="I246" s="123">
        <v>12.705608182747934</v>
      </c>
      <c r="J246" s="123">
        <v>14.155944384621474</v>
      </c>
      <c r="K246" s="123">
        <v>12.885155021131988</v>
      </c>
      <c r="L246" s="123">
        <v>13.845014109175242</v>
      </c>
      <c r="M246" s="123">
        <v>12.627846131149317</v>
      </c>
      <c r="N246" s="123">
        <v>12.622973423809338</v>
      </c>
      <c r="O246" s="123">
        <v>12.590437183412233</v>
      </c>
      <c r="P246" s="123">
        <v>12.502480711773295</v>
      </c>
      <c r="Q246" s="123">
        <v>11.18831420238844</v>
      </c>
      <c r="R246" s="123">
        <v>11.647567411573471</v>
      </c>
      <c r="S246" s="123">
        <v>10.723597009257796</v>
      </c>
      <c r="T246" s="123">
        <v>9.7140763206164653</v>
      </c>
      <c r="U246" s="123">
        <v>8.7806165000520959</v>
      </c>
      <c r="V246" s="123">
        <v>9.7897481383353888</v>
      </c>
      <c r="W246" s="123">
        <v>9.6745109503275337</v>
      </c>
      <c r="X246" s="123">
        <v>9.2134267810724477</v>
      </c>
      <c r="Y246" s="123">
        <v>11.672496451939248</v>
      </c>
      <c r="DA246" s="130" t="s">
        <v>2783</v>
      </c>
    </row>
    <row r="247" spans="1:105" ht="12" customHeight="1" x14ac:dyDescent="0.25">
      <c r="A247" s="97" t="s">
        <v>50</v>
      </c>
      <c r="B247" s="99">
        <v>11.852192867823463</v>
      </c>
      <c r="C247" s="99">
        <v>11.805972673770137</v>
      </c>
      <c r="D247" s="99">
        <v>12.756413390757045</v>
      </c>
      <c r="E247" s="99">
        <v>13.330329626147245</v>
      </c>
      <c r="F247" s="99">
        <v>14.320759282030505</v>
      </c>
      <c r="G247" s="99">
        <v>14.90605158299047</v>
      </c>
      <c r="H247" s="99">
        <v>15.45886523061955</v>
      </c>
      <c r="I247" s="99">
        <v>14.163908106793142</v>
      </c>
      <c r="J247" s="99">
        <v>14.640658933951464</v>
      </c>
      <c r="K247" s="99">
        <v>13.567267407006044</v>
      </c>
      <c r="L247" s="99">
        <v>13.581475410464268</v>
      </c>
      <c r="M247" s="99">
        <v>14.055219629767</v>
      </c>
      <c r="N247" s="99">
        <v>14.083792293352866</v>
      </c>
      <c r="O247" s="99">
        <v>13.689213712360534</v>
      </c>
      <c r="P247" s="99">
        <v>14.774427113031793</v>
      </c>
      <c r="Q247" s="99">
        <v>11.765706291946744</v>
      </c>
      <c r="R247" s="99">
        <v>12.177223395733012</v>
      </c>
      <c r="S247" s="99">
        <v>13.758121315702796</v>
      </c>
      <c r="T247" s="99">
        <v>11.571313596020651</v>
      </c>
      <c r="U247" s="99">
        <v>10.728794097841332</v>
      </c>
      <c r="V247" s="99">
        <v>10.949956417603804</v>
      </c>
      <c r="W247" s="99">
        <v>10.589288655792776</v>
      </c>
      <c r="X247" s="99">
        <v>10.058735553812399</v>
      </c>
      <c r="Y247" s="99">
        <v>13.416716872942738</v>
      </c>
      <c r="DA247" s="63" t="s">
        <v>2784</v>
      </c>
    </row>
    <row r="248" spans="1:105" ht="12" customHeight="1" x14ac:dyDescent="0.25">
      <c r="A248" s="109" t="s">
        <v>120</v>
      </c>
      <c r="B248" s="110">
        <v>8.6186161831288555</v>
      </c>
      <c r="C248" s="110">
        <v>9.2047621190265083</v>
      </c>
      <c r="D248" s="110">
        <v>10.359009800087223</v>
      </c>
      <c r="E248" s="110">
        <v>11.305273452121506</v>
      </c>
      <c r="F248" s="110">
        <v>10.694136497821331</v>
      </c>
      <c r="G248" s="110">
        <v>10.693863526770409</v>
      </c>
      <c r="H248" s="110">
        <v>11.719851691304912</v>
      </c>
      <c r="I248" s="110">
        <v>10.527985115575305</v>
      </c>
      <c r="J248" s="110">
        <v>13.506796697984717</v>
      </c>
      <c r="K248" s="110">
        <v>12.020477261391644</v>
      </c>
      <c r="L248" s="110">
        <v>14.230116269597993</v>
      </c>
      <c r="M248" s="110">
        <v>10.614317536020254</v>
      </c>
      <c r="N248" s="110">
        <v>10.517895975903023</v>
      </c>
      <c r="O248" s="110">
        <v>10.995259075395918</v>
      </c>
      <c r="P248" s="110">
        <v>9.2930256457691947</v>
      </c>
      <c r="Q248" s="110">
        <v>10.43042952981032</v>
      </c>
      <c r="R248" s="110">
        <v>10.997723449787745</v>
      </c>
      <c r="S248" s="110">
        <v>7.4110278216535397</v>
      </c>
      <c r="T248" s="110">
        <v>7.7541776882803921</v>
      </c>
      <c r="U248" s="110">
        <v>6.9839989098704489</v>
      </c>
      <c r="V248" s="110">
        <v>8.5229901191341551</v>
      </c>
      <c r="W248" s="110">
        <v>8.5776447916417187</v>
      </c>
      <c r="X248" s="110">
        <v>8.0123942286017567</v>
      </c>
      <c r="Y248" s="110">
        <v>8.1620078798914939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152.04337813410976</v>
      </c>
      <c r="C250" s="118">
        <f t="shared" si="115"/>
        <v>155.38026920938375</v>
      </c>
      <c r="D250" s="118">
        <f t="shared" si="115"/>
        <v>145.70866569975269</v>
      </c>
      <c r="E250" s="118">
        <f t="shared" si="115"/>
        <v>156.71963008864319</v>
      </c>
      <c r="F250" s="118">
        <f t="shared" si="115"/>
        <v>154.56416721434712</v>
      </c>
      <c r="G250" s="118">
        <f t="shared" si="115"/>
        <v>171.2250597120194</v>
      </c>
      <c r="H250" s="118">
        <f t="shared" si="115"/>
        <v>181.44214646526206</v>
      </c>
      <c r="I250" s="118">
        <f t="shared" si="115"/>
        <v>164.38304978432009</v>
      </c>
      <c r="J250" s="118">
        <f t="shared" si="115"/>
        <v>182.39895970228497</v>
      </c>
      <c r="K250" s="118">
        <f t="shared" si="115"/>
        <v>175.81646244613111</v>
      </c>
      <c r="L250" s="118">
        <f t="shared" si="115"/>
        <v>159.40363178146262</v>
      </c>
      <c r="M250" s="118">
        <f t="shared" si="115"/>
        <v>159.33019985245201</v>
      </c>
      <c r="N250" s="118">
        <f t="shared" si="115"/>
        <v>161.85957828801625</v>
      </c>
      <c r="O250" s="118">
        <f t="shared" si="115"/>
        <v>166.8292287274337</v>
      </c>
      <c r="P250" s="118">
        <f t="shared" si="115"/>
        <v>176.99583431711523</v>
      </c>
      <c r="Q250" s="118">
        <f t="shared" si="115"/>
        <v>149.18470897874653</v>
      </c>
      <c r="R250" s="118">
        <f t="shared" ref="R250:V250" si="116">R251+R254+R256+R265</f>
        <v>155.3284201890645</v>
      </c>
      <c r="S250" s="118">
        <f t="shared" si="116"/>
        <v>159.48810783839923</v>
      </c>
      <c r="T250" s="118">
        <f t="shared" si="116"/>
        <v>151.41244667331085</v>
      </c>
      <c r="U250" s="118">
        <f t="shared" si="116"/>
        <v>144.46285942826088</v>
      </c>
      <c r="V250" s="118">
        <f t="shared" si="116"/>
        <v>153.8724265995553</v>
      </c>
      <c r="W250" s="118">
        <f t="shared" ref="W250:Y250" si="117">W251+W254+W256+W265</f>
        <v>149.14359471056946</v>
      </c>
      <c r="X250" s="118">
        <f t="shared" si="117"/>
        <v>135.48675030244138</v>
      </c>
      <c r="Y250" s="118">
        <f t="shared" si="117"/>
        <v>162.51385217322897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124.52937614905687</v>
      </c>
      <c r="C251" s="123">
        <f t="shared" si="118"/>
        <v>128.04093715706782</v>
      </c>
      <c r="D251" s="123">
        <f t="shared" si="118"/>
        <v>117.01686815373921</v>
      </c>
      <c r="E251" s="123">
        <f t="shared" si="118"/>
        <v>125.79447805951261</v>
      </c>
      <c r="F251" s="123">
        <f t="shared" si="118"/>
        <v>125.73057527421494</v>
      </c>
      <c r="G251" s="123">
        <f t="shared" si="118"/>
        <v>141.37918315174457</v>
      </c>
      <c r="H251" s="123">
        <f t="shared" si="118"/>
        <v>148.366230345752</v>
      </c>
      <c r="I251" s="123">
        <f t="shared" si="118"/>
        <v>131.969711997986</v>
      </c>
      <c r="J251" s="123">
        <f t="shared" si="118"/>
        <v>140.01220244567537</v>
      </c>
      <c r="K251" s="123">
        <f t="shared" si="118"/>
        <v>138.22755679530079</v>
      </c>
      <c r="L251" s="123">
        <f t="shared" si="118"/>
        <v>122.49726604365277</v>
      </c>
      <c r="M251" s="123">
        <f t="shared" si="118"/>
        <v>127.4863257196287</v>
      </c>
      <c r="N251" s="123">
        <f t="shared" si="118"/>
        <v>129.1409181138331</v>
      </c>
      <c r="O251" s="123">
        <f t="shared" si="118"/>
        <v>131.27620761314165</v>
      </c>
      <c r="P251" s="123">
        <f t="shared" si="118"/>
        <v>145.02700897693083</v>
      </c>
      <c r="Q251" s="123">
        <f t="shared" si="118"/>
        <v>113.16182723645876</v>
      </c>
      <c r="R251" s="123">
        <f t="shared" ref="R251:V251" si="119">SUM(R252:R253)</f>
        <v>116.34584826691544</v>
      </c>
      <c r="S251" s="123">
        <f t="shared" si="119"/>
        <v>128.7368877019681</v>
      </c>
      <c r="T251" s="123">
        <f t="shared" si="119"/>
        <v>119.58360455684347</v>
      </c>
      <c r="U251" s="123">
        <f t="shared" si="119"/>
        <v>114.48775269572253</v>
      </c>
      <c r="V251" s="123">
        <f t="shared" si="119"/>
        <v>118.74422320081835</v>
      </c>
      <c r="W251" s="123">
        <f t="shared" ref="W251:Y251" si="120">SUM(W252:W253)</f>
        <v>112.69693818191737</v>
      </c>
      <c r="X251" s="123">
        <f t="shared" si="120"/>
        <v>103.1083885526477</v>
      </c>
      <c r="Y251" s="123">
        <f t="shared" si="120"/>
        <v>130.14093599245561</v>
      </c>
      <c r="DA251" s="130" t="s">
        <v>2937</v>
      </c>
    </row>
    <row r="252" spans="1:105" ht="12" customHeight="1" x14ac:dyDescent="0.25">
      <c r="A252" s="97" t="s">
        <v>74</v>
      </c>
      <c r="B252" s="99">
        <v>121.72247912207922</v>
      </c>
      <c r="C252" s="99">
        <v>125.20327312943009</v>
      </c>
      <c r="D252" s="99">
        <v>114.50335055836705</v>
      </c>
      <c r="E252" s="99">
        <v>123.14052523249956</v>
      </c>
      <c r="F252" s="99">
        <v>123.14632622578014</v>
      </c>
      <c r="G252" s="99">
        <v>138.51280149200554</v>
      </c>
      <c r="H252" s="99">
        <v>145.41378788885913</v>
      </c>
      <c r="I252" s="99">
        <v>129.39738007927255</v>
      </c>
      <c r="J252" s="99">
        <v>137.30341036855182</v>
      </c>
      <c r="K252" s="99">
        <v>135.56793722730157</v>
      </c>
      <c r="L252" s="99">
        <v>120.23757378836727</v>
      </c>
      <c r="M252" s="99">
        <v>125.12583982012407</v>
      </c>
      <c r="N252" s="99">
        <v>126.76745084106803</v>
      </c>
      <c r="O252" s="99">
        <v>128.88525870056978</v>
      </c>
      <c r="P252" s="99">
        <v>142.41430541393413</v>
      </c>
      <c r="Q252" s="99">
        <v>111.14374535175611</v>
      </c>
      <c r="R252" s="99">
        <v>114.29250103811709</v>
      </c>
      <c r="S252" s="99">
        <v>126.49276659506906</v>
      </c>
      <c r="T252" s="99">
        <v>117.51031895236893</v>
      </c>
      <c r="U252" s="99">
        <v>112.50622852323792</v>
      </c>
      <c r="V252" s="99">
        <v>116.68726693940705</v>
      </c>
      <c r="W252" s="99">
        <v>110.75524315502464</v>
      </c>
      <c r="X252" s="99">
        <v>101.32768198905586</v>
      </c>
      <c r="Y252" s="99">
        <v>127.86028789984925</v>
      </c>
      <c r="DA252" s="63" t="s">
        <v>2938</v>
      </c>
    </row>
    <row r="253" spans="1:105" ht="12" customHeight="1" x14ac:dyDescent="0.25">
      <c r="A253" s="97" t="s">
        <v>53</v>
      </c>
      <c r="B253" s="99">
        <v>2.8068970269776572</v>
      </c>
      <c r="C253" s="99">
        <v>2.8376640276377256</v>
      </c>
      <c r="D253" s="99">
        <v>2.5135175953721571</v>
      </c>
      <c r="E253" s="99">
        <v>2.6539528270130557</v>
      </c>
      <c r="F253" s="99">
        <v>2.584249048434796</v>
      </c>
      <c r="G253" s="99">
        <v>2.8663816597390395</v>
      </c>
      <c r="H253" s="99">
        <v>2.9524424568928795</v>
      </c>
      <c r="I253" s="99">
        <v>2.5723319187134339</v>
      </c>
      <c r="J253" s="99">
        <v>2.7087920771235585</v>
      </c>
      <c r="K253" s="99">
        <v>2.6596195679992056</v>
      </c>
      <c r="L253" s="99">
        <v>2.2596922552854948</v>
      </c>
      <c r="M253" s="99">
        <v>2.3604858995046269</v>
      </c>
      <c r="N253" s="99">
        <v>2.373467272765069</v>
      </c>
      <c r="O253" s="99">
        <v>2.3909489125718864</v>
      </c>
      <c r="P253" s="99">
        <v>2.6127035629967086</v>
      </c>
      <c r="Q253" s="99">
        <v>2.0180818847026463</v>
      </c>
      <c r="R253" s="99">
        <v>2.0533472287983465</v>
      </c>
      <c r="S253" s="99">
        <v>2.2441211068990503</v>
      </c>
      <c r="T253" s="99">
        <v>2.0732856044745289</v>
      </c>
      <c r="U253" s="99">
        <v>1.9815241724846069</v>
      </c>
      <c r="V253" s="99">
        <v>2.0569562614113015</v>
      </c>
      <c r="W253" s="99">
        <v>1.9416950268927267</v>
      </c>
      <c r="X253" s="99">
        <v>1.7807065635918367</v>
      </c>
      <c r="Y253" s="99">
        <v>2.2806480926063672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1.4818557928566593E-3</v>
      </c>
      <c r="J254" s="123">
        <f t="shared" si="121"/>
        <v>1.5973701651059065E-3</v>
      </c>
      <c r="K254" s="123">
        <f t="shared" si="121"/>
        <v>1.8028677589149514E-3</v>
      </c>
      <c r="L254" s="123">
        <f t="shared" si="121"/>
        <v>4.5880530903015301E-3</v>
      </c>
      <c r="M254" s="123">
        <f t="shared" si="121"/>
        <v>4.4522922134256912E-3</v>
      </c>
      <c r="N254" s="123">
        <f t="shared" si="121"/>
        <v>9.0580663908071055E-3</v>
      </c>
      <c r="O254" s="123">
        <f t="shared" si="121"/>
        <v>1.3733356233861483E-2</v>
      </c>
      <c r="P254" s="123">
        <f t="shared" si="121"/>
        <v>2.4098756900798449E-2</v>
      </c>
      <c r="Q254" s="123">
        <f t="shared" si="121"/>
        <v>2.3858644196096349E-2</v>
      </c>
      <c r="R254" s="123">
        <f t="shared" si="121"/>
        <v>3.3265978688845149E-2</v>
      </c>
      <c r="S254" s="123">
        <f t="shared" si="121"/>
        <v>4.2525349803906702E-2</v>
      </c>
      <c r="T254" s="123">
        <f t="shared" si="121"/>
        <v>6.2741588127596143E-2</v>
      </c>
      <c r="U254" s="123">
        <f t="shared" si="121"/>
        <v>4.5176879289951975E-2</v>
      </c>
      <c r="V254" s="123">
        <f t="shared" si="121"/>
        <v>4.3982665443874587E-2</v>
      </c>
      <c r="W254" s="123">
        <f t="shared" si="121"/>
        <v>7.559538951046009E-2</v>
      </c>
      <c r="X254" s="123">
        <f t="shared" si="121"/>
        <v>8.7642920825568127E-2</v>
      </c>
      <c r="Y254" s="123">
        <f t="shared" si="121"/>
        <v>7.9258742778747018E-2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1.4818557928566593E-3</v>
      </c>
      <c r="J255" s="99">
        <f>RES_hhdet_tess!J29</f>
        <v>1.5973701651059065E-3</v>
      </c>
      <c r="K255" s="99">
        <f>RES_hhdet_tess!K29</f>
        <v>1.8028677589149514E-3</v>
      </c>
      <c r="L255" s="99">
        <f>RES_hhdet_tess!L29</f>
        <v>4.5880530903015301E-3</v>
      </c>
      <c r="M255" s="99">
        <f>RES_hhdet_tess!M29</f>
        <v>4.4522922134256912E-3</v>
      </c>
      <c r="N255" s="99">
        <f>RES_hhdet_tess!N29</f>
        <v>9.0580663908071055E-3</v>
      </c>
      <c r="O255" s="99">
        <f>RES_hhdet_tess!O29</f>
        <v>1.3733356233861483E-2</v>
      </c>
      <c r="P255" s="99">
        <f>RES_hhdet_tess!P29</f>
        <v>2.4098756900798449E-2</v>
      </c>
      <c r="Q255" s="99">
        <f>RES_hhdet_tess!Q29</f>
        <v>2.3858644196096349E-2</v>
      </c>
      <c r="R255" s="99">
        <f>RES_hhdet_tess!R29</f>
        <v>3.3265978688845149E-2</v>
      </c>
      <c r="S255" s="99">
        <f>RES_hhdet_tess!S29</f>
        <v>4.2525349803906702E-2</v>
      </c>
      <c r="T255" s="99">
        <f>RES_hhdet_tess!T29</f>
        <v>6.2741588127596143E-2</v>
      </c>
      <c r="U255" s="99">
        <f>RES_hhdet_tess!U29</f>
        <v>4.5176879289951975E-2</v>
      </c>
      <c r="V255" s="99">
        <f>RES_hhdet_tess!V29</f>
        <v>4.3982665443874587E-2</v>
      </c>
      <c r="W255" s="99">
        <f>RES_hhdet_tess!W29</f>
        <v>7.559538951046009E-2</v>
      </c>
      <c r="X255" s="99">
        <f>RES_hhdet_tess!X29</f>
        <v>8.7642920825568127E-2</v>
      </c>
      <c r="Y255" s="99">
        <f>RES_hhdet_tess!Y29</f>
        <v>7.9258742778747018E-2</v>
      </c>
      <c r="DA255" s="63" t="s">
        <v>2941</v>
      </c>
    </row>
    <row r="256" spans="1:105" ht="12" customHeight="1" x14ac:dyDescent="0.25">
      <c r="A256" s="121" t="s">
        <v>55</v>
      </c>
      <c r="B256" s="123">
        <v>20.714514606381218</v>
      </c>
      <c r="C256" s="123">
        <v>20.466163701000138</v>
      </c>
      <c r="D256" s="123">
        <v>21.171004377767265</v>
      </c>
      <c r="E256" s="123">
        <v>22.938699783037286</v>
      </c>
      <c r="F256" s="123">
        <v>20.549870397152006</v>
      </c>
      <c r="G256" s="123">
        <v>21.315813772404208</v>
      </c>
      <c r="H256" s="123">
        <v>24.060842915313888</v>
      </c>
      <c r="I256" s="123">
        <v>24.212484662886574</v>
      </c>
      <c r="J256" s="123">
        <v>33.064266391295341</v>
      </c>
      <c r="K256" s="123">
        <v>29.087147690186875</v>
      </c>
      <c r="L256" s="123">
        <v>27.744221973985983</v>
      </c>
      <c r="M256" s="123">
        <v>23.619823958604862</v>
      </c>
      <c r="N256" s="123">
        <v>24.491217131492107</v>
      </c>
      <c r="O256" s="123">
        <v>27.289012523467278</v>
      </c>
      <c r="P256" s="123">
        <v>23.84523850214342</v>
      </c>
      <c r="Q256" s="123">
        <v>28.537312183478228</v>
      </c>
      <c r="R256" s="123">
        <v>31.107838042309638</v>
      </c>
      <c r="S256" s="123">
        <v>23.653735368891066</v>
      </c>
      <c r="T256" s="123">
        <v>25.22741656929907</v>
      </c>
      <c r="U256" s="123">
        <v>23.90177864115531</v>
      </c>
      <c r="V256" s="123">
        <v>28.265485383860106</v>
      </c>
      <c r="W256" s="123">
        <v>29.569108118703859</v>
      </c>
      <c r="X256" s="123">
        <v>25.845107894080694</v>
      </c>
      <c r="Y256" s="123">
        <v>24.446846954443743</v>
      </c>
      <c r="DA256" s="130" t="s">
        <v>2942</v>
      </c>
    </row>
    <row r="257" spans="1:105" ht="12" customHeight="1" x14ac:dyDescent="0.25">
      <c r="A257" s="97" t="s">
        <v>141</v>
      </c>
      <c r="B257" s="99">
        <v>22.845070248835583</v>
      </c>
      <c r="C257" s="99">
        <v>19.999424521236019</v>
      </c>
      <c r="D257" s="99">
        <v>20.180532044546137</v>
      </c>
      <c r="E257" s="99">
        <v>21.465366775560735</v>
      </c>
      <c r="F257" s="99">
        <v>21.478069068308486</v>
      </c>
      <c r="G257" s="99">
        <v>23.359112423228652</v>
      </c>
      <c r="H257" s="99">
        <v>24.945895768229644</v>
      </c>
      <c r="I257" s="99">
        <v>23.66713354562604</v>
      </c>
      <c r="J257" s="99">
        <v>26.118332964584599</v>
      </c>
      <c r="K257" s="99">
        <v>25.639746820113309</v>
      </c>
      <c r="L257" s="99">
        <v>20.596611945101682</v>
      </c>
      <c r="M257" s="99">
        <v>25.806419963611159</v>
      </c>
      <c r="N257" s="99">
        <v>26.393758484852636</v>
      </c>
      <c r="O257" s="99">
        <v>26.279730646120157</v>
      </c>
      <c r="P257" s="99">
        <v>28.917002300601879</v>
      </c>
      <c r="Q257" s="99">
        <v>23.870846261773853</v>
      </c>
      <c r="R257" s="99">
        <v>25.438336936072879</v>
      </c>
      <c r="S257" s="99">
        <v>27.653297008243797</v>
      </c>
      <c r="T257" s="99">
        <v>25.706321547221759</v>
      </c>
      <c r="U257" s="99">
        <v>24.629968938785012</v>
      </c>
      <c r="V257" s="99">
        <v>26.667855860227778</v>
      </c>
      <c r="W257" s="99">
        <v>25.456449872455078</v>
      </c>
      <c r="X257" s="99">
        <v>22.921306316168348</v>
      </c>
      <c r="Y257" s="99">
        <v>28.333622956112833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20.462321532009184</v>
      </c>
      <c r="C261" s="102">
        <v>20.518023609862823</v>
      </c>
      <c r="D261" s="102">
        <v>21.265257245560029</v>
      </c>
      <c r="E261" s="102">
        <v>23.05992850005401</v>
      </c>
      <c r="F261" s="102">
        <v>20.484795599011147</v>
      </c>
      <c r="G261" s="102">
        <v>21.200237648077959</v>
      </c>
      <c r="H261" s="102">
        <v>24.022487428730322</v>
      </c>
      <c r="I261" s="102">
        <v>24.231395048384421</v>
      </c>
      <c r="J261" s="102">
        <v>33.28981083209051</v>
      </c>
      <c r="K261" s="102">
        <v>29.178955969017061</v>
      </c>
      <c r="L261" s="102">
        <v>27.960504121834074</v>
      </c>
      <c r="M261" s="102">
        <v>23.570418363739559</v>
      </c>
      <c r="N261" s="102">
        <v>24.447605868377824</v>
      </c>
      <c r="O261" s="102">
        <v>27.313994748154084</v>
      </c>
      <c r="P261" s="102">
        <v>23.723458862914896</v>
      </c>
      <c r="Q261" s="102">
        <v>28.645987818916648</v>
      </c>
      <c r="R261" s="102">
        <v>31.234098483612325</v>
      </c>
      <c r="S261" s="102">
        <v>23.576761511320765</v>
      </c>
      <c r="T261" s="102">
        <v>25.215413938273436</v>
      </c>
      <c r="U261" s="102">
        <v>23.883526680367702</v>
      </c>
      <c r="V261" s="102">
        <v>28.301342405587512</v>
      </c>
      <c r="W261" s="102">
        <v>29.66897399223307</v>
      </c>
      <c r="X261" s="102">
        <v>25.934537530358909</v>
      </c>
      <c r="Y261" s="102">
        <v>24.278596436861765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2950</v>
      </c>
    </row>
    <row r="265" spans="1:105" ht="12" customHeight="1" x14ac:dyDescent="0.25">
      <c r="A265" s="121" t="s">
        <v>54</v>
      </c>
      <c r="B265" s="123">
        <v>6.7994873786716665</v>
      </c>
      <c r="C265" s="123">
        <v>6.8731683513158091</v>
      </c>
      <c r="D265" s="123">
        <v>7.5207931682461933</v>
      </c>
      <c r="E265" s="123">
        <v>7.986452246093287</v>
      </c>
      <c r="F265" s="123">
        <v>8.2837215429801798</v>
      </c>
      <c r="G265" s="123">
        <v>8.5300627878706461</v>
      </c>
      <c r="H265" s="123">
        <v>9.0150732041961756</v>
      </c>
      <c r="I265" s="123">
        <v>8.1993712676546657</v>
      </c>
      <c r="J265" s="123">
        <v>9.3208934951491411</v>
      </c>
      <c r="K265" s="123">
        <v>8.4999550928845462</v>
      </c>
      <c r="L265" s="123">
        <v>9.1575557107335595</v>
      </c>
      <c r="M265" s="123">
        <v>8.2195978820050097</v>
      </c>
      <c r="N265" s="123">
        <v>8.218384976300225</v>
      </c>
      <c r="O265" s="123">
        <v>8.2502752345908998</v>
      </c>
      <c r="P265" s="123">
        <v>8.0994880811401906</v>
      </c>
      <c r="Q265" s="123">
        <v>7.4617109146134482</v>
      </c>
      <c r="R265" s="123">
        <v>7.8414679011505584</v>
      </c>
      <c r="S265" s="123">
        <v>7.0549594177361596</v>
      </c>
      <c r="T265" s="123">
        <v>6.5386839590407178</v>
      </c>
      <c r="U265" s="123">
        <v>6.0281512120931007</v>
      </c>
      <c r="V265" s="123">
        <v>6.8187353494329583</v>
      </c>
      <c r="W265" s="123">
        <v>6.8019530204377761</v>
      </c>
      <c r="X265" s="123">
        <v>6.4456109348874033</v>
      </c>
      <c r="Y265" s="123">
        <v>7.8468104835508825</v>
      </c>
      <c r="DA265" s="130" t="s">
        <v>2951</v>
      </c>
    </row>
    <row r="266" spans="1:105" ht="12" customHeight="1" x14ac:dyDescent="0.25">
      <c r="A266" s="97" t="s">
        <v>50</v>
      </c>
      <c r="B266" s="99">
        <v>6.9012559500336224</v>
      </c>
      <c r="C266" s="99">
        <v>6.8830735467876591</v>
      </c>
      <c r="D266" s="99">
        <v>7.4481108569472481</v>
      </c>
      <c r="E266" s="99">
        <v>7.796582265761586</v>
      </c>
      <c r="F266" s="99">
        <v>8.3937246823976963</v>
      </c>
      <c r="G266" s="99">
        <v>8.757694213886138</v>
      </c>
      <c r="H266" s="99">
        <v>9.1055766329958896</v>
      </c>
      <c r="I266" s="99">
        <v>8.353131073601558</v>
      </c>
      <c r="J266" s="99">
        <v>8.6363245408799525</v>
      </c>
      <c r="K266" s="99">
        <v>8.0071895717061956</v>
      </c>
      <c r="L266" s="99">
        <v>8.0229667887328269</v>
      </c>
      <c r="M266" s="99">
        <v>8.3104573739848266</v>
      </c>
      <c r="N266" s="99">
        <v>8.3354967537121691</v>
      </c>
      <c r="O266" s="99">
        <v>8.1074800322163263</v>
      </c>
      <c r="P266" s="99">
        <v>8.7522683346908643</v>
      </c>
      <c r="Q266" s="99">
        <v>6.9719062452505902</v>
      </c>
      <c r="R266" s="99">
        <v>7.2209217868988338</v>
      </c>
      <c r="S266" s="99">
        <v>8.1676362157950013</v>
      </c>
      <c r="T266" s="99">
        <v>6.8977432384939688</v>
      </c>
      <c r="U266" s="99">
        <v>6.4276162054037806</v>
      </c>
      <c r="V266" s="99">
        <v>6.6264637539295395</v>
      </c>
      <c r="W266" s="99">
        <v>6.4515624239719163</v>
      </c>
      <c r="X266" s="99">
        <v>6.1545849556769676</v>
      </c>
      <c r="Y266" s="99">
        <v>8.2311457068226019</v>
      </c>
      <c r="DA266" s="63" t="s">
        <v>2952</v>
      </c>
    </row>
    <row r="267" spans="1:105" ht="12" customHeight="1" x14ac:dyDescent="0.25">
      <c r="A267" s="109" t="s">
        <v>120</v>
      </c>
      <c r="B267" s="110">
        <v>6.3758888148841457</v>
      </c>
      <c r="C267" s="110">
        <v>6.8377795813505617</v>
      </c>
      <c r="D267" s="110">
        <v>7.7296487592744825</v>
      </c>
      <c r="E267" s="110">
        <v>8.4631542785630902</v>
      </c>
      <c r="F267" s="110">
        <v>8.0284697388680311</v>
      </c>
      <c r="G267" s="110">
        <v>8.0534594896507095</v>
      </c>
      <c r="H267" s="110">
        <v>8.854771447573949</v>
      </c>
      <c r="I267" s="110">
        <v>7.9697676760250715</v>
      </c>
      <c r="J267" s="110">
        <v>10.237693606929268</v>
      </c>
      <c r="K267" s="110">
        <v>9.1246078564959241</v>
      </c>
      <c r="L267" s="110">
        <v>10.815500624294016</v>
      </c>
      <c r="M267" s="110">
        <v>8.0914266742465415</v>
      </c>
      <c r="N267" s="110">
        <v>8.049623902183523</v>
      </c>
      <c r="O267" s="110">
        <v>8.4575819750940848</v>
      </c>
      <c r="P267" s="110">
        <v>7.1773409342774235</v>
      </c>
      <c r="Q267" s="110">
        <v>8.1046283673815971</v>
      </c>
      <c r="R267" s="110">
        <v>8.6028265139414053</v>
      </c>
      <c r="S267" s="110">
        <v>5.8403311911032079</v>
      </c>
      <c r="T267" s="110">
        <v>6.1597771817282387</v>
      </c>
      <c r="U267" s="110">
        <v>5.6597629119411117</v>
      </c>
      <c r="V267" s="110">
        <v>7.0286645404417936</v>
      </c>
      <c r="W267" s="110">
        <v>7.2220896124086895</v>
      </c>
      <c r="X267" s="110">
        <v>6.8591067909796468</v>
      </c>
      <c r="Y267" s="110">
        <v>7.0732818670503628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60.382866945379575</v>
      </c>
      <c r="C269" s="118">
        <f t="shared" si="122"/>
        <v>61.370593627876396</v>
      </c>
      <c r="D269" s="118">
        <f t="shared" si="122"/>
        <v>55.830973097731324</v>
      </c>
      <c r="E269" s="118">
        <f t="shared" si="122"/>
        <v>59.303686521299483</v>
      </c>
      <c r="F269" s="118">
        <f t="shared" si="122"/>
        <v>58.747137260102868</v>
      </c>
      <c r="G269" s="118">
        <f t="shared" si="122"/>
        <v>64.945433247054879</v>
      </c>
      <c r="H269" s="118">
        <f t="shared" si="122"/>
        <v>67.288805560932303</v>
      </c>
      <c r="I269" s="118">
        <f t="shared" si="122"/>
        <v>59.208571436013209</v>
      </c>
      <c r="J269" s="118">
        <f t="shared" si="122"/>
        <v>62.193346404416637</v>
      </c>
      <c r="K269" s="118">
        <f t="shared" si="122"/>
        <v>60.757169157064148</v>
      </c>
      <c r="L269" s="118">
        <f t="shared" si="122"/>
        <v>53.468077335211042</v>
      </c>
      <c r="M269" s="118">
        <f t="shared" si="122"/>
        <v>54.281364825267651</v>
      </c>
      <c r="N269" s="118">
        <f t="shared" si="122"/>
        <v>53.176188933263745</v>
      </c>
      <c r="O269" s="118">
        <f t="shared" si="122"/>
        <v>52.166506653894537</v>
      </c>
      <c r="P269" s="118">
        <f t="shared" si="122"/>
        <v>56.987938342454619</v>
      </c>
      <c r="Q269" s="118">
        <f t="shared" si="122"/>
        <v>43.785346166639442</v>
      </c>
      <c r="R269" s="118">
        <f t="shared" ref="R269:V269" si="123">R270+R273+R275+R284</f>
        <v>44.356339742980374</v>
      </c>
      <c r="S269" s="118">
        <f t="shared" si="123"/>
        <v>48.375684894481381</v>
      </c>
      <c r="T269" s="118">
        <f t="shared" si="123"/>
        <v>44.180726433825477</v>
      </c>
      <c r="U269" s="118">
        <f t="shared" si="123"/>
        <v>41.38540847268856</v>
      </c>
      <c r="V269" s="118">
        <f t="shared" si="123"/>
        <v>41.905633147052981</v>
      </c>
      <c r="W269" s="118">
        <f t="shared" ref="W269:Y269" si="124">W270+W273+W275+W284</f>
        <v>38.707633995010845</v>
      </c>
      <c r="X269" s="118">
        <f t="shared" si="124"/>
        <v>34.725028653941465</v>
      </c>
      <c r="Y269" s="118">
        <f t="shared" si="124"/>
        <v>43.325911835990844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57.221954898042476</v>
      </c>
      <c r="C270" s="123">
        <f t="shared" si="125"/>
        <v>58.459382661802856</v>
      </c>
      <c r="D270" s="123">
        <f t="shared" si="125"/>
        <v>52.967857272096076</v>
      </c>
      <c r="E270" s="123">
        <f t="shared" si="125"/>
        <v>56.477007146696678</v>
      </c>
      <c r="F270" s="123">
        <f t="shared" si="125"/>
        <v>55.907793209533658</v>
      </c>
      <c r="G270" s="123">
        <f t="shared" si="125"/>
        <v>62.15626866544671</v>
      </c>
      <c r="H270" s="123">
        <f t="shared" si="125"/>
        <v>64.63884133277422</v>
      </c>
      <c r="I270" s="123">
        <f t="shared" si="125"/>
        <v>56.974589209236854</v>
      </c>
      <c r="J270" s="123">
        <f t="shared" si="125"/>
        <v>59.971967800092884</v>
      </c>
      <c r="K270" s="123">
        <f t="shared" si="125"/>
        <v>58.778382745124169</v>
      </c>
      <c r="L270" s="123">
        <f t="shared" si="125"/>
        <v>51.406905253132756</v>
      </c>
      <c r="M270" s="123">
        <f t="shared" si="125"/>
        <v>52.198606304259158</v>
      </c>
      <c r="N270" s="123">
        <f t="shared" si="125"/>
        <v>51.073368910102381</v>
      </c>
      <c r="O270" s="123">
        <f t="shared" si="125"/>
        <v>50.104712182857469</v>
      </c>
      <c r="P270" s="123">
        <f t="shared" si="125"/>
        <v>54.789466956943869</v>
      </c>
      <c r="Q270" s="123">
        <f t="shared" si="125"/>
        <v>42.081732040507546</v>
      </c>
      <c r="R270" s="123">
        <f t="shared" ref="R270:V270" si="126">SUM(R271:R272)</f>
        <v>42.642335897406028</v>
      </c>
      <c r="S270" s="123">
        <f t="shared" si="126"/>
        <v>46.571655245354059</v>
      </c>
      <c r="T270" s="123">
        <f t="shared" si="126"/>
        <v>42.641349103114166</v>
      </c>
      <c r="U270" s="123">
        <f t="shared" si="126"/>
        <v>40.04329411969087</v>
      </c>
      <c r="V270" s="123">
        <f t="shared" si="126"/>
        <v>40.449877912487182</v>
      </c>
      <c r="W270" s="123">
        <f t="shared" ref="W270:Y270" si="127">SUM(W271:W272)</f>
        <v>37.240744504476091</v>
      </c>
      <c r="X270" s="123">
        <f t="shared" si="127"/>
        <v>33.210529435687363</v>
      </c>
      <c r="Y270" s="123">
        <f t="shared" si="127"/>
        <v>40.992852477853233</v>
      </c>
      <c r="DA270" s="130" t="s">
        <v>3105</v>
      </c>
    </row>
    <row r="271" spans="1:105" ht="12" customHeight="1" x14ac:dyDescent="0.25">
      <c r="A271" s="97" t="s">
        <v>74</v>
      </c>
      <c r="B271" s="99">
        <v>57.221954898042476</v>
      </c>
      <c r="C271" s="99">
        <v>58.459382661802856</v>
      </c>
      <c r="D271" s="99">
        <v>52.967857272096076</v>
      </c>
      <c r="E271" s="99">
        <v>56.477007146696678</v>
      </c>
      <c r="F271" s="99">
        <v>55.907793209533658</v>
      </c>
      <c r="G271" s="99">
        <v>62.15626866544671</v>
      </c>
      <c r="H271" s="99">
        <v>64.63884133277422</v>
      </c>
      <c r="I271" s="99">
        <v>56.974589209236854</v>
      </c>
      <c r="J271" s="99">
        <v>59.971967800092884</v>
      </c>
      <c r="K271" s="99">
        <v>58.778382745124169</v>
      </c>
      <c r="L271" s="99">
        <v>51.406905253132756</v>
      </c>
      <c r="M271" s="99">
        <v>52.198606304259158</v>
      </c>
      <c r="N271" s="99">
        <v>51.073368910102381</v>
      </c>
      <c r="O271" s="99">
        <v>50.104712182857469</v>
      </c>
      <c r="P271" s="99">
        <v>54.789466956943869</v>
      </c>
      <c r="Q271" s="99">
        <v>42.081732040507546</v>
      </c>
      <c r="R271" s="99">
        <v>42.642335897406028</v>
      </c>
      <c r="S271" s="99">
        <v>46.571655245354059</v>
      </c>
      <c r="T271" s="99">
        <v>42.641349103114166</v>
      </c>
      <c r="U271" s="99">
        <v>40.04329411969087</v>
      </c>
      <c r="V271" s="99">
        <v>40.449877912487182</v>
      </c>
      <c r="W271" s="99">
        <v>37.240744504476091</v>
      </c>
      <c r="X271" s="99">
        <v>33.210529435687363</v>
      </c>
      <c r="Y271" s="99">
        <v>40.992852477853233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0.99010037836781861</v>
      </c>
      <c r="C275" s="123">
        <v>0.81585044474454615</v>
      </c>
      <c r="D275" s="123">
        <v>0.71345629733181726</v>
      </c>
      <c r="E275" s="123">
        <v>0.66110712752602319</v>
      </c>
      <c r="F275" s="123">
        <v>0.56597144436082114</v>
      </c>
      <c r="G275" s="123">
        <v>0.49758951697512854</v>
      </c>
      <c r="H275" s="123">
        <v>0.40550747761578504</v>
      </c>
      <c r="I275" s="123">
        <v>0.30697655703724447</v>
      </c>
      <c r="J275" s="123">
        <v>0.31734018963650712</v>
      </c>
      <c r="K275" s="123">
        <v>0.25593772184965219</v>
      </c>
      <c r="L275" s="123">
        <v>0.22948845050439509</v>
      </c>
      <c r="M275" s="123">
        <v>0.21442251930403777</v>
      </c>
      <c r="N275" s="123">
        <v>0.21417282501512805</v>
      </c>
      <c r="O275" s="123">
        <v>0.22047448956015528</v>
      </c>
      <c r="P275" s="123">
        <v>0.2333825064184312</v>
      </c>
      <c r="Q275" s="123">
        <v>0.18662769621996003</v>
      </c>
      <c r="R275" s="123">
        <v>0.1899816360208913</v>
      </c>
      <c r="S275" s="123">
        <v>0.1729278869597545</v>
      </c>
      <c r="T275" s="123">
        <v>0.18976042298727736</v>
      </c>
      <c r="U275" s="123">
        <v>0.17285635850009917</v>
      </c>
      <c r="V275" s="123">
        <v>0.157457894658252</v>
      </c>
      <c r="W275" s="123">
        <v>0.15529015606143393</v>
      </c>
      <c r="X275" s="123">
        <v>0.17342765254635376</v>
      </c>
      <c r="Y275" s="123">
        <v>0.29696917950775309</v>
      </c>
      <c r="DA275" s="130" t="s">
        <v>3110</v>
      </c>
    </row>
    <row r="276" spans="1:105" ht="12" customHeight="1" x14ac:dyDescent="0.25">
      <c r="A276" s="97" t="s">
        <v>141</v>
      </c>
      <c r="B276" s="99">
        <v>9.3545804616544377</v>
      </c>
      <c r="C276" s="99">
        <v>8.1585044474454609</v>
      </c>
      <c r="D276" s="99">
        <v>8.2109334565760008</v>
      </c>
      <c r="E276" s="99">
        <v>8.6957624173922934</v>
      </c>
      <c r="F276" s="99">
        <v>8.6387424336934657</v>
      </c>
      <c r="G276" s="99">
        <v>9.2945966378373068</v>
      </c>
      <c r="H276" s="99">
        <v>9.7625925236000253</v>
      </c>
      <c r="I276" s="99">
        <v>9.1597843632081002</v>
      </c>
      <c r="J276" s="99">
        <v>10.090242696405236</v>
      </c>
      <c r="K276" s="99">
        <v>9.8663991773040909</v>
      </c>
      <c r="L276" s="99">
        <v>7.8135353386020236</v>
      </c>
      <c r="M276" s="99">
        <v>9.7043482123730662</v>
      </c>
      <c r="N276" s="99">
        <v>9.5574623163000894</v>
      </c>
      <c r="O276" s="99">
        <v>9.1276438677904288</v>
      </c>
      <c r="P276" s="99">
        <v>9.9530774796095649</v>
      </c>
      <c r="Q276" s="99">
        <v>8.2003078642103642</v>
      </c>
      <c r="R276" s="99">
        <v>8.7207699373460752</v>
      </c>
      <c r="S276" s="99">
        <v>9.1582608933885989</v>
      </c>
      <c r="T276" s="99">
        <v>7.7612013001796436</v>
      </c>
      <c r="U276" s="99">
        <v>7.0692290062454353</v>
      </c>
      <c r="V276" s="99">
        <v>7.1730818677648127</v>
      </c>
      <c r="W276" s="99">
        <v>6.5504211284095772</v>
      </c>
      <c r="X276" s="99">
        <v>5.8434500888577556</v>
      </c>
      <c r="Y276" s="99">
        <v>7.157290899372251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2.1708116689692791</v>
      </c>
      <c r="C284" s="123">
        <v>2.0953605213289888</v>
      </c>
      <c r="D284" s="123">
        <v>2.1496595283034332</v>
      </c>
      <c r="E284" s="123">
        <v>2.1655722470767786</v>
      </c>
      <c r="F284" s="123">
        <v>2.2733726062083921</v>
      </c>
      <c r="G284" s="123">
        <v>2.2915750646330482</v>
      </c>
      <c r="H284" s="123">
        <v>2.2444567505422941</v>
      </c>
      <c r="I284" s="123">
        <v>1.927005669739112</v>
      </c>
      <c r="J284" s="123">
        <v>1.9040384146872429</v>
      </c>
      <c r="K284" s="123">
        <v>1.722848690090321</v>
      </c>
      <c r="L284" s="123">
        <v>1.8316836315738902</v>
      </c>
      <c r="M284" s="123">
        <v>1.8683360017044572</v>
      </c>
      <c r="N284" s="123">
        <v>1.8886471981462367</v>
      </c>
      <c r="O284" s="123">
        <v>1.8413199814769114</v>
      </c>
      <c r="P284" s="123">
        <v>1.965088879092318</v>
      </c>
      <c r="Q284" s="123">
        <v>1.5169864299119353</v>
      </c>
      <c r="R284" s="123">
        <v>1.5240222095534601</v>
      </c>
      <c r="S284" s="123">
        <v>1.6311017621675663</v>
      </c>
      <c r="T284" s="123">
        <v>1.3496169077240363</v>
      </c>
      <c r="U284" s="123">
        <v>1.1692579944975949</v>
      </c>
      <c r="V284" s="123">
        <v>1.2982973399075524</v>
      </c>
      <c r="W284" s="123">
        <v>1.3115993344733223</v>
      </c>
      <c r="X284" s="123">
        <v>1.3410715657077528</v>
      </c>
      <c r="Y284" s="123">
        <v>2.0360901786298577</v>
      </c>
      <c r="DA284" s="130" t="s">
        <v>3119</v>
      </c>
    </row>
    <row r="285" spans="1:105" ht="12" customHeight="1" x14ac:dyDescent="0.25">
      <c r="A285" s="97" t="s">
        <v>50</v>
      </c>
      <c r="B285" s="99">
        <v>2.6923441318547781</v>
      </c>
      <c r="C285" s="99">
        <v>2.6818447525736251</v>
      </c>
      <c r="D285" s="99">
        <v>2.8977468658443706</v>
      </c>
      <c r="E285" s="99">
        <v>3.0281176778756089</v>
      </c>
      <c r="F285" s="99">
        <v>3.2531036785060494</v>
      </c>
      <c r="G285" s="99">
        <v>3.3860586775921164</v>
      </c>
      <c r="H285" s="99">
        <v>3.5116358257875371</v>
      </c>
      <c r="I285" s="99">
        <v>3.217473365539131</v>
      </c>
      <c r="J285" s="99">
        <v>3.3257720834364153</v>
      </c>
      <c r="K285" s="99">
        <v>3.0819404641754931</v>
      </c>
      <c r="L285" s="99">
        <v>3.0851679542410633</v>
      </c>
      <c r="M285" s="99">
        <v>3.1927836910978726</v>
      </c>
      <c r="N285" s="99">
        <v>3.1992742573580379</v>
      </c>
      <c r="O285" s="99">
        <v>3.109641786899819</v>
      </c>
      <c r="P285" s="99">
        <v>3.3561588629963026</v>
      </c>
      <c r="Q285" s="99">
        <v>2.6726978412786226</v>
      </c>
      <c r="R285" s="99">
        <v>2.7661780665747115</v>
      </c>
      <c r="S285" s="99">
        <v>3.1252948380750469</v>
      </c>
      <c r="T285" s="99">
        <v>2.6285395964720517</v>
      </c>
      <c r="U285" s="99">
        <v>2.4371528672656373</v>
      </c>
      <c r="V285" s="99">
        <v>2.4873920998228809</v>
      </c>
      <c r="W285" s="99">
        <v>2.4054628110498872</v>
      </c>
      <c r="X285" s="99">
        <v>2.2849423684040246</v>
      </c>
      <c r="Y285" s="99">
        <v>3.0477414048576725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6.0262697754364929E-2</v>
      </c>
      <c r="D290" s="117">
        <f t="shared" si="129"/>
        <v>7.1054304849152164E-2</v>
      </c>
      <c r="E290" s="117">
        <f t="shared" si="129"/>
        <v>6.8676137921187083E-2</v>
      </c>
      <c r="F290" s="117">
        <f t="shared" si="129"/>
        <v>7.378471103204147E-2</v>
      </c>
      <c r="G290" s="117">
        <f t="shared" si="129"/>
        <v>8.4015752674483107E-2</v>
      </c>
      <c r="H290" s="117">
        <f t="shared" si="129"/>
        <v>6.8575894127899731E-2</v>
      </c>
      <c r="I290" s="117">
        <f t="shared" si="129"/>
        <v>4.1110163245733987E-2</v>
      </c>
      <c r="J290" s="117">
        <f t="shared" si="129"/>
        <v>1.6657792688040546E-2</v>
      </c>
      <c r="K290" s="117">
        <f t="shared" si="129"/>
        <v>0</v>
      </c>
      <c r="L290" s="117">
        <f t="shared" si="129"/>
        <v>2.9468575869709503E-2</v>
      </c>
      <c r="M290" s="117">
        <f t="shared" si="129"/>
        <v>5.3290295878041086E-2</v>
      </c>
      <c r="N290" s="117">
        <f t="shared" si="129"/>
        <v>7.0377135723298345E-2</v>
      </c>
      <c r="O290" s="117">
        <f t="shared" si="129"/>
        <v>6.4739890748304468E-2</v>
      </c>
      <c r="P290" s="117">
        <f t="shared" si="129"/>
        <v>5.0010803082876851E-2</v>
      </c>
      <c r="Q290" s="117">
        <f t="shared" si="129"/>
        <v>5.9973081420294581E-2</v>
      </c>
      <c r="R290" s="117">
        <f t="shared" ref="R290:V290" si="130">R291+R294+R296+R305</f>
        <v>2.9061979348273363E-2</v>
      </c>
      <c r="S290" s="117">
        <f t="shared" si="130"/>
        <v>1.1115174687732765E-2</v>
      </c>
      <c r="T290" s="117">
        <f t="shared" si="130"/>
        <v>9.3075294004700652E-3</v>
      </c>
      <c r="U290" s="117">
        <f t="shared" si="130"/>
        <v>2.0186251422853171E-2</v>
      </c>
      <c r="V290" s="117">
        <f t="shared" si="130"/>
        <v>5.180838027680592E-2</v>
      </c>
      <c r="W290" s="117">
        <f t="shared" ref="W290:Y290" si="131">W291+W294+W296+W305</f>
        <v>5.5419465475546589E-2</v>
      </c>
      <c r="X290" s="117">
        <f t="shared" si="131"/>
        <v>5.9340247983280456E-2</v>
      </c>
      <c r="Y290" s="117">
        <f t="shared" si="131"/>
        <v>0.12544860890648057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5.0719903894282818E-2</v>
      </c>
      <c r="D291" s="122">
        <f t="shared" si="132"/>
        <v>5.8646884078798089E-2</v>
      </c>
      <c r="E291" s="122">
        <f t="shared" si="132"/>
        <v>5.6625942426420564E-2</v>
      </c>
      <c r="F291" s="122">
        <f t="shared" si="132"/>
        <v>6.1549497866065221E-2</v>
      </c>
      <c r="G291" s="122">
        <f t="shared" si="132"/>
        <v>7.0892042968601451E-2</v>
      </c>
      <c r="H291" s="122">
        <f t="shared" si="132"/>
        <v>5.7296405343172083E-2</v>
      </c>
      <c r="I291" s="122">
        <f t="shared" si="132"/>
        <v>3.3812035611209289E-2</v>
      </c>
      <c r="J291" s="122">
        <f t="shared" si="132"/>
        <v>1.3083697940664179E-2</v>
      </c>
      <c r="K291" s="122">
        <f t="shared" si="132"/>
        <v>0</v>
      </c>
      <c r="L291" s="122">
        <f t="shared" si="132"/>
        <v>2.3005705010038228E-2</v>
      </c>
      <c r="M291" s="122">
        <f t="shared" si="132"/>
        <v>4.290209353883867E-2</v>
      </c>
      <c r="N291" s="122">
        <f t="shared" si="132"/>
        <v>5.5944823047180028E-2</v>
      </c>
      <c r="O291" s="122">
        <f t="shared" si="132"/>
        <v>5.031541322654759E-2</v>
      </c>
      <c r="P291" s="122">
        <f t="shared" si="132"/>
        <v>4.0173297144660405E-2</v>
      </c>
      <c r="Q291" s="122">
        <f t="shared" si="132"/>
        <v>4.3813294167767934E-2</v>
      </c>
      <c r="R291" s="122">
        <f t="shared" ref="R291:V291" si="133">SUM(R292:R293)</f>
        <v>2.0730492689444772E-2</v>
      </c>
      <c r="S291" s="122">
        <f t="shared" si="133"/>
        <v>8.6058147031812509E-3</v>
      </c>
      <c r="T291" s="122">
        <f t="shared" si="133"/>
        <v>6.9056238669114728E-3</v>
      </c>
      <c r="U291" s="122">
        <f t="shared" si="133"/>
        <v>1.4954018062916258E-2</v>
      </c>
      <c r="V291" s="122">
        <f t="shared" si="133"/>
        <v>3.6391756163276633E-2</v>
      </c>
      <c r="W291" s="122">
        <f t="shared" ref="W291:Y291" si="134">SUM(W292:W293)</f>
        <v>3.6233577965670227E-2</v>
      </c>
      <c r="X291" s="122">
        <f t="shared" si="134"/>
        <v>3.6209599355756711E-2</v>
      </c>
      <c r="Y291" s="122">
        <f t="shared" si="134"/>
        <v>7.2873690656781939E-2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5.0108796708386659E-2</v>
      </c>
      <c r="D292" s="98">
        <v>5.7956154690032242E-2</v>
      </c>
      <c r="E292" s="98">
        <v>5.5964931014464217E-2</v>
      </c>
      <c r="F292" s="98">
        <v>6.084330512020858E-2</v>
      </c>
      <c r="G292" s="98">
        <v>7.0082227353913534E-2</v>
      </c>
      <c r="H292" s="98">
        <v>5.6647861897070606E-2</v>
      </c>
      <c r="I292" s="98">
        <v>3.3433454810117343E-2</v>
      </c>
      <c r="J292" s="98">
        <v>1.2936729109941867E-2</v>
      </c>
      <c r="K292" s="98">
        <v>0</v>
      </c>
      <c r="L292" s="98">
        <v>2.2753199264161895E-2</v>
      </c>
      <c r="M292" s="98">
        <v>4.2418407938064832E-2</v>
      </c>
      <c r="N292" s="98">
        <v>5.5296446312330806E-2</v>
      </c>
      <c r="O292" s="98">
        <v>4.9709744926266376E-2</v>
      </c>
      <c r="P292" s="98">
        <v>3.9669698135284176E-2</v>
      </c>
      <c r="Q292" s="98">
        <v>4.3247847171454239E-2</v>
      </c>
      <c r="R292" s="98">
        <v>2.0461879141750645E-2</v>
      </c>
      <c r="S292" s="98">
        <v>8.4949550614349806E-3</v>
      </c>
      <c r="T292" s="98">
        <v>6.8169655026872646E-3</v>
      </c>
      <c r="U292" s="98">
        <v>1.4762227730358042E-2</v>
      </c>
      <c r="V292" s="98">
        <v>3.5923537980236724E-2</v>
      </c>
      <c r="W292" s="98">
        <v>3.5768269133016013E-2</v>
      </c>
      <c r="X292" s="98">
        <v>3.5742154245001656E-2</v>
      </c>
      <c r="Y292" s="98">
        <v>7.1916669156100649E-2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6.1110718589616039E-4</v>
      </c>
      <c r="D293" s="98">
        <v>6.9072938876584868E-4</v>
      </c>
      <c r="E293" s="98">
        <v>6.6101141195634532E-4</v>
      </c>
      <c r="F293" s="98">
        <v>7.0619274585664187E-4</v>
      </c>
      <c r="G293" s="98">
        <v>8.0981561468791534E-4</v>
      </c>
      <c r="H293" s="98">
        <v>6.4854344610147717E-4</v>
      </c>
      <c r="I293" s="98">
        <v>3.785808010919443E-4</v>
      </c>
      <c r="J293" s="98">
        <v>1.4696883072231202E-4</v>
      </c>
      <c r="K293" s="98">
        <v>0</v>
      </c>
      <c r="L293" s="98">
        <v>2.5250574587633355E-4</v>
      </c>
      <c r="M293" s="98">
        <v>4.8368560077384075E-4</v>
      </c>
      <c r="N293" s="98">
        <v>6.4837673484922031E-4</v>
      </c>
      <c r="O293" s="98">
        <v>6.0566830028121359E-4</v>
      </c>
      <c r="P293" s="98">
        <v>5.0359900937622817E-4</v>
      </c>
      <c r="Q293" s="98">
        <v>5.6544699631369414E-4</v>
      </c>
      <c r="R293" s="98">
        <v>2.6861354769412829E-4</v>
      </c>
      <c r="S293" s="98">
        <v>1.1085964174627067E-4</v>
      </c>
      <c r="T293" s="98">
        <v>8.8658364224208279E-5</v>
      </c>
      <c r="U293" s="98">
        <v>1.9179033255821654E-4</v>
      </c>
      <c r="V293" s="98">
        <v>4.6821818303990952E-4</v>
      </c>
      <c r="W293" s="98">
        <v>4.6530883265421278E-4</v>
      </c>
      <c r="X293" s="98">
        <v>4.6744511075505393E-4</v>
      </c>
      <c r="Y293" s="98">
        <v>9.5702150068129564E-4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4.3281465369415181E-6</v>
      </c>
      <c r="N294" s="122">
        <f t="shared" si="135"/>
        <v>4.2852004237558749E-6</v>
      </c>
      <c r="O294" s="122">
        <f t="shared" si="135"/>
        <v>3.5790766826296742E-6</v>
      </c>
      <c r="P294" s="122">
        <f t="shared" si="135"/>
        <v>4.6515556736352104E-6</v>
      </c>
      <c r="Q294" s="122">
        <f t="shared" si="135"/>
        <v>3.304346201417276E-6</v>
      </c>
      <c r="R294" s="122">
        <f t="shared" si="135"/>
        <v>3.3313955105165245E-6</v>
      </c>
      <c r="S294" s="122">
        <f t="shared" si="135"/>
        <v>0</v>
      </c>
      <c r="T294" s="122">
        <f t="shared" si="135"/>
        <v>0</v>
      </c>
      <c r="U294" s="122">
        <f t="shared" si="135"/>
        <v>3.1131698384620088E-6</v>
      </c>
      <c r="V294" s="122">
        <f t="shared" si="135"/>
        <v>8.9068017620366573E-6</v>
      </c>
      <c r="W294" s="122">
        <f t="shared" si="135"/>
        <v>1.4245706211232032E-5</v>
      </c>
      <c r="X294" s="122">
        <f t="shared" si="135"/>
        <v>3.8712106004206652E-5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4.3281465369415181E-6</v>
      </c>
      <c r="N295" s="98">
        <v>4.2852004237558749E-6</v>
      </c>
      <c r="O295" s="98">
        <v>3.5790766826296742E-6</v>
      </c>
      <c r="P295" s="98">
        <v>4.6515556736352104E-6</v>
      </c>
      <c r="Q295" s="98">
        <v>3.304346201417276E-6</v>
      </c>
      <c r="R295" s="98">
        <v>3.3313955105165245E-6</v>
      </c>
      <c r="S295" s="98">
        <v>0</v>
      </c>
      <c r="T295" s="98">
        <v>0</v>
      </c>
      <c r="U295" s="98">
        <v>3.1131698384620088E-6</v>
      </c>
      <c r="V295" s="98">
        <v>8.9068017620366573E-6</v>
      </c>
      <c r="W295" s="98">
        <v>1.4245706211232032E-5</v>
      </c>
      <c r="X295" s="98">
        <v>3.8712106004206652E-5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7.1450566831512278E-3</v>
      </c>
      <c r="D296" s="122">
        <v>9.1646581965808879E-3</v>
      </c>
      <c r="E296" s="122">
        <v>8.9099247857741728E-3</v>
      </c>
      <c r="F296" s="122">
        <v>8.6296836338787698E-3</v>
      </c>
      <c r="G296" s="122">
        <v>9.2758859187734091E-3</v>
      </c>
      <c r="H296" s="122">
        <v>8.1689633051770308E-3</v>
      </c>
      <c r="I296" s="122">
        <v>5.5177632681818484E-3</v>
      </c>
      <c r="J296" s="122">
        <v>2.7948402524028237E-3</v>
      </c>
      <c r="K296" s="122">
        <v>0</v>
      </c>
      <c r="L296" s="122">
        <v>4.8343431617212567E-3</v>
      </c>
      <c r="M296" s="122">
        <v>7.574111329358044E-3</v>
      </c>
      <c r="N296" s="122">
        <v>1.0563576494041299E-2</v>
      </c>
      <c r="O296" s="122">
        <v>1.0829361069056924E-2</v>
      </c>
      <c r="P296" s="122">
        <v>7.1776835918535651E-3</v>
      </c>
      <c r="Q296" s="122">
        <v>1.2522748673152447E-2</v>
      </c>
      <c r="R296" s="122">
        <v>6.474410413973071E-3</v>
      </c>
      <c r="S296" s="122">
        <v>1.8926850084002762E-3</v>
      </c>
      <c r="T296" s="122">
        <v>1.7945374772467099E-3</v>
      </c>
      <c r="U296" s="122">
        <v>4.0370115665022532E-3</v>
      </c>
      <c r="V296" s="122">
        <v>1.1786110137804097E-2</v>
      </c>
      <c r="W296" s="122">
        <v>1.485515391378305E-2</v>
      </c>
      <c r="X296" s="122">
        <v>1.7316674542856444E-2</v>
      </c>
      <c r="Y296" s="122">
        <v>3.5501758704421661E-2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5.8004424188377434E-4</v>
      </c>
      <c r="D297" s="98">
        <v>1.9363922916827733E-4</v>
      </c>
      <c r="E297" s="98">
        <v>4.0875660207160565E-4</v>
      </c>
      <c r="F297" s="98">
        <v>4.0601666205928146E-4</v>
      </c>
      <c r="G297" s="98">
        <v>4.3807829906275373E-4</v>
      </c>
      <c r="H297" s="98">
        <v>2.3193356316018792E-4</v>
      </c>
      <c r="I297" s="98">
        <v>0</v>
      </c>
      <c r="J297" s="98">
        <v>0</v>
      </c>
      <c r="K297" s="98">
        <v>0</v>
      </c>
      <c r="L297" s="98">
        <v>1.8336369759616527E-4</v>
      </c>
      <c r="M297" s="98">
        <v>0</v>
      </c>
      <c r="N297" s="98">
        <v>4.4006712637056932E-4</v>
      </c>
      <c r="O297" s="98">
        <v>4.1439645235672248E-4</v>
      </c>
      <c r="P297" s="98">
        <v>2.1387267457842089E-4</v>
      </c>
      <c r="Q297" s="98">
        <v>0</v>
      </c>
      <c r="R297" s="98">
        <v>0</v>
      </c>
      <c r="S297" s="98">
        <v>0</v>
      </c>
      <c r="T297" s="98">
        <v>1.6461972134979675E-4</v>
      </c>
      <c r="U297" s="98">
        <v>1.5418574435480115E-4</v>
      </c>
      <c r="V297" s="98">
        <v>3.2971894494387445E-4</v>
      </c>
      <c r="W297" s="98">
        <v>4.6410197076526859E-4</v>
      </c>
      <c r="X297" s="98">
        <v>6.9147397664224295E-4</v>
      </c>
      <c r="Y297" s="98">
        <v>2.7474268372738855E-3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6.5650124412674534E-3</v>
      </c>
      <c r="D301" s="101">
        <v>8.9710189674126108E-3</v>
      </c>
      <c r="E301" s="101">
        <v>8.501168183702567E-3</v>
      </c>
      <c r="F301" s="101">
        <v>8.2236669718194887E-3</v>
      </c>
      <c r="G301" s="101">
        <v>8.8378076197106557E-3</v>
      </c>
      <c r="H301" s="101">
        <v>7.937029742016842E-3</v>
      </c>
      <c r="I301" s="101">
        <v>5.5177632681818484E-3</v>
      </c>
      <c r="J301" s="101">
        <v>2.7948402524028237E-3</v>
      </c>
      <c r="K301" s="101">
        <v>0</v>
      </c>
      <c r="L301" s="101">
        <v>4.6509794641250912E-3</v>
      </c>
      <c r="M301" s="101">
        <v>7.574111329358044E-3</v>
      </c>
      <c r="N301" s="101">
        <v>1.012350936767073E-2</v>
      </c>
      <c r="O301" s="101">
        <v>1.0414964616700202E-2</v>
      </c>
      <c r="P301" s="101">
        <v>6.9638109172751438E-3</v>
      </c>
      <c r="Q301" s="101">
        <v>1.2522748673152447E-2</v>
      </c>
      <c r="R301" s="101">
        <v>6.474410413973071E-3</v>
      </c>
      <c r="S301" s="101">
        <v>1.8926850084002762E-3</v>
      </c>
      <c r="T301" s="101">
        <v>1.6299177558969132E-3</v>
      </c>
      <c r="U301" s="101">
        <v>3.8828258221474525E-3</v>
      </c>
      <c r="V301" s="101">
        <v>1.1456391192860222E-2</v>
      </c>
      <c r="W301" s="101">
        <v>1.4391051943017782E-2</v>
      </c>
      <c r="X301" s="101">
        <v>1.66252005662142E-2</v>
      </c>
      <c r="Y301" s="101">
        <v>3.2754331867147775E-2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2.3977371769308854E-3</v>
      </c>
      <c r="D305" s="122">
        <v>3.2427625737731858E-3</v>
      </c>
      <c r="E305" s="122">
        <v>3.1402707089923567E-3</v>
      </c>
      <c r="F305" s="122">
        <v>3.6055295320974743E-3</v>
      </c>
      <c r="G305" s="122">
        <v>3.8478237871082351E-3</v>
      </c>
      <c r="H305" s="122">
        <v>3.1105254795506122E-3</v>
      </c>
      <c r="I305" s="122">
        <v>1.7803643663428484E-3</v>
      </c>
      <c r="J305" s="122">
        <v>7.7925449497354311E-4</v>
      </c>
      <c r="K305" s="122">
        <v>0</v>
      </c>
      <c r="L305" s="122">
        <v>1.6285276979500179E-3</v>
      </c>
      <c r="M305" s="122">
        <v>2.8097628633074363E-3</v>
      </c>
      <c r="N305" s="122">
        <v>3.864450981653268E-3</v>
      </c>
      <c r="O305" s="122">
        <v>3.5915373760173255E-3</v>
      </c>
      <c r="P305" s="122">
        <v>2.6551707906892494E-3</v>
      </c>
      <c r="Q305" s="122">
        <v>3.6337342331727819E-3</v>
      </c>
      <c r="R305" s="122">
        <v>1.8537448493450058E-3</v>
      </c>
      <c r="S305" s="122">
        <v>6.166749761512371E-4</v>
      </c>
      <c r="T305" s="122">
        <v>6.0736805631188284E-4</v>
      </c>
      <c r="U305" s="122">
        <v>1.1921086235961993E-3</v>
      </c>
      <c r="V305" s="122">
        <v>3.6216071739631583E-3</v>
      </c>
      <c r="W305" s="122">
        <v>4.316487889882082E-3</v>
      </c>
      <c r="X305" s="122">
        <v>5.7752619786630901E-3</v>
      </c>
      <c r="Y305" s="122">
        <v>1.7073159545276956E-2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1.6353451406997163E-3</v>
      </c>
      <c r="D306" s="98">
        <v>1.9807722017365771E-3</v>
      </c>
      <c r="E306" s="98">
        <v>2.0736299018164431E-3</v>
      </c>
      <c r="F306" s="98">
        <v>2.7129892361503791E-3</v>
      </c>
      <c r="G306" s="98">
        <v>2.8333460066224427E-3</v>
      </c>
      <c r="H306" s="98">
        <v>1.99516723483309E-3</v>
      </c>
      <c r="I306" s="98">
        <v>7.1725842956178048E-4</v>
      </c>
      <c r="J306" s="98">
        <v>2.4774946551052435E-4</v>
      </c>
      <c r="K306" s="98">
        <v>0</v>
      </c>
      <c r="L306" s="98">
        <v>1.4675679265404298E-3</v>
      </c>
      <c r="M306" s="98">
        <v>1.8462187726613029E-3</v>
      </c>
      <c r="N306" s="98">
        <v>2.6671454246031167E-3</v>
      </c>
      <c r="O306" s="98">
        <v>2.2107897862521297E-3</v>
      </c>
      <c r="P306" s="98">
        <v>1.5410847318219716E-3</v>
      </c>
      <c r="Q306" s="98">
        <v>1.3695254098085813E-3</v>
      </c>
      <c r="R306" s="98">
        <v>8.5152325907038599E-4</v>
      </c>
      <c r="S306" s="98">
        <v>3.2178913370896567E-4</v>
      </c>
      <c r="T306" s="98">
        <v>4.7565779387818394E-4</v>
      </c>
      <c r="U306" s="98">
        <v>6.3355428910025148E-4</v>
      </c>
      <c r="V306" s="98">
        <v>2.6867822545782296E-3</v>
      </c>
      <c r="W306" s="98">
        <v>2.7560188243094777E-3</v>
      </c>
      <c r="X306" s="98">
        <v>4.2474594978411245E-3</v>
      </c>
      <c r="Y306" s="98">
        <v>1.5146812152969659E-2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7.6239203623116897E-4</v>
      </c>
      <c r="D307" s="33">
        <v>1.2619903720366089E-3</v>
      </c>
      <c r="E307" s="33">
        <v>1.0666408071759136E-3</v>
      </c>
      <c r="F307" s="33">
        <v>8.9254029594709522E-4</v>
      </c>
      <c r="G307" s="33">
        <v>1.0144777804857925E-3</v>
      </c>
      <c r="H307" s="33">
        <v>1.115358244717522E-3</v>
      </c>
      <c r="I307" s="33">
        <v>1.0631059367810678E-3</v>
      </c>
      <c r="J307" s="33">
        <v>5.3150502946301876E-4</v>
      </c>
      <c r="K307" s="33">
        <v>0</v>
      </c>
      <c r="L307" s="33">
        <v>1.6095977140958819E-4</v>
      </c>
      <c r="M307" s="33">
        <v>9.6354409064613338E-4</v>
      </c>
      <c r="N307" s="33">
        <v>1.1973055570501513E-3</v>
      </c>
      <c r="O307" s="33">
        <v>1.3807475897651958E-3</v>
      </c>
      <c r="P307" s="33">
        <v>1.114086058867278E-3</v>
      </c>
      <c r="Q307" s="33">
        <v>2.2642088233642004E-3</v>
      </c>
      <c r="R307" s="33">
        <v>1.0022215902746197E-3</v>
      </c>
      <c r="S307" s="33">
        <v>2.9488584244227148E-4</v>
      </c>
      <c r="T307" s="33">
        <v>1.317102624336989E-4</v>
      </c>
      <c r="U307" s="33">
        <v>5.5855433449594782E-4</v>
      </c>
      <c r="V307" s="33">
        <v>9.3482491938492865E-4</v>
      </c>
      <c r="W307" s="33">
        <v>1.5604690655726045E-3</v>
      </c>
      <c r="X307" s="33">
        <v>1.5278024808219653E-3</v>
      </c>
      <c r="Y307" s="33">
        <v>1.9263473923072994E-3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3.3683436071852327E-2</v>
      </c>
      <c r="D309" s="117">
        <f t="shared" si="136"/>
        <v>4.0191936482002068E-2</v>
      </c>
      <c r="E309" s="117">
        <f t="shared" si="136"/>
        <v>3.9112368896903393E-2</v>
      </c>
      <c r="F309" s="117">
        <f t="shared" si="136"/>
        <v>4.2220594328587935E-2</v>
      </c>
      <c r="G309" s="117">
        <f t="shared" si="136"/>
        <v>4.8407010827942375E-2</v>
      </c>
      <c r="H309" s="117">
        <f t="shared" si="136"/>
        <v>3.9946060342107778E-2</v>
      </c>
      <c r="I309" s="117">
        <f t="shared" si="136"/>
        <v>2.4276239133045757E-2</v>
      </c>
      <c r="J309" s="117">
        <f t="shared" si="136"/>
        <v>9.9889752807729784E-3</v>
      </c>
      <c r="K309" s="117">
        <f t="shared" si="136"/>
        <v>0</v>
      </c>
      <c r="L309" s="117">
        <f t="shared" si="136"/>
        <v>1.788487236842564E-2</v>
      </c>
      <c r="M309" s="117">
        <f t="shared" si="136"/>
        <v>3.3053272616727199E-2</v>
      </c>
      <c r="N309" s="117">
        <f t="shared" si="136"/>
        <v>4.4980670066677143E-2</v>
      </c>
      <c r="O309" s="117">
        <f t="shared" si="136"/>
        <v>4.3186849941729555E-2</v>
      </c>
      <c r="P309" s="117">
        <f t="shared" si="136"/>
        <v>3.4901198475918827E-2</v>
      </c>
      <c r="Q309" s="117">
        <f t="shared" si="136"/>
        <v>4.3519953883782311E-2</v>
      </c>
      <c r="R309" s="117">
        <f t="shared" ref="R309:V309" si="137">R310+R313+R315+R324</f>
        <v>2.138417154404593E-2</v>
      </c>
      <c r="S309" s="117">
        <f t="shared" si="137"/>
        <v>8.2310448686331323E-3</v>
      </c>
      <c r="T309" s="117">
        <f t="shared" si="137"/>
        <v>6.9107545881944383E-3</v>
      </c>
      <c r="U309" s="117">
        <f t="shared" si="137"/>
        <v>1.5136184494385287E-2</v>
      </c>
      <c r="V309" s="117">
        <f t="shared" si="137"/>
        <v>3.8935359040778765E-2</v>
      </c>
      <c r="W309" s="117">
        <f t="shared" ref="W309:Y309" si="138">W310+W313+W315+W324</f>
        <v>4.215971507859103E-2</v>
      </c>
      <c r="X309" s="117">
        <f t="shared" si="138"/>
        <v>4.5456666305885254E-2</v>
      </c>
      <c r="Y309" s="117">
        <f t="shared" si="138"/>
        <v>9.5323645910621327E-2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2.7574348486455961E-2</v>
      </c>
      <c r="D310" s="122">
        <f t="shared" si="139"/>
        <v>3.2156922220852306E-2</v>
      </c>
      <c r="E310" s="122">
        <f t="shared" si="139"/>
        <v>3.1331222134801301E-2</v>
      </c>
      <c r="F310" s="122">
        <f t="shared" si="139"/>
        <v>3.4358151450151656E-2</v>
      </c>
      <c r="G310" s="122">
        <f t="shared" si="139"/>
        <v>3.9942716532218127E-2</v>
      </c>
      <c r="H310" s="122">
        <f t="shared" si="139"/>
        <v>3.2590625462954013E-2</v>
      </c>
      <c r="I310" s="122">
        <f t="shared" si="139"/>
        <v>1.9422532109720534E-2</v>
      </c>
      <c r="J310" s="122">
        <f t="shared" si="139"/>
        <v>7.5965334711653176E-3</v>
      </c>
      <c r="K310" s="122">
        <f t="shared" si="139"/>
        <v>0</v>
      </c>
      <c r="L310" s="122">
        <f t="shared" si="139"/>
        <v>1.3688263726095872E-2</v>
      </c>
      <c r="M310" s="122">
        <f t="shared" si="139"/>
        <v>2.6123138485635047E-2</v>
      </c>
      <c r="N310" s="122">
        <f t="shared" si="139"/>
        <v>3.5278332161087923E-2</v>
      </c>
      <c r="O310" s="122">
        <f t="shared" si="139"/>
        <v>3.3254511258832518E-2</v>
      </c>
      <c r="P310" s="122">
        <f t="shared" si="139"/>
        <v>2.7953978050923558E-2</v>
      </c>
      <c r="Q310" s="122">
        <f t="shared" si="139"/>
        <v>3.1706847870374186E-2</v>
      </c>
      <c r="R310" s="122">
        <f t="shared" ref="R310:V310" si="140">SUM(R311:R312)</f>
        <v>1.5220061480175533E-2</v>
      </c>
      <c r="S310" s="122">
        <f t="shared" si="140"/>
        <v>6.3596056408430114E-3</v>
      </c>
      <c r="T310" s="122">
        <f t="shared" si="140"/>
        <v>5.1136643910337709E-3</v>
      </c>
      <c r="U310" s="122">
        <f t="shared" si="140"/>
        <v>1.1081189151391023E-2</v>
      </c>
      <c r="V310" s="122">
        <f t="shared" si="140"/>
        <v>2.7029356664796573E-2</v>
      </c>
      <c r="W310" s="122">
        <f t="shared" ref="W310:Y310" si="141">SUM(W311:W312)</f>
        <v>2.7006754419641996E-2</v>
      </c>
      <c r="X310" s="122">
        <f t="shared" si="141"/>
        <v>2.7066510054047879E-2</v>
      </c>
      <c r="Y310" s="122">
        <f t="shared" si="141"/>
        <v>5.4610649607600301E-2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2.6963241300559802E-2</v>
      </c>
      <c r="D311" s="98">
        <v>3.1466192832086459E-2</v>
      </c>
      <c r="E311" s="98">
        <v>3.0670210722844954E-2</v>
      </c>
      <c r="F311" s="98">
        <v>3.3651958704295014E-2</v>
      </c>
      <c r="G311" s="98">
        <v>3.913290091753021E-2</v>
      </c>
      <c r="H311" s="98">
        <v>3.1942082016852537E-2</v>
      </c>
      <c r="I311" s="98">
        <v>1.9043951308628591E-2</v>
      </c>
      <c r="J311" s="98">
        <v>7.4495646404430056E-3</v>
      </c>
      <c r="K311" s="98">
        <v>0</v>
      </c>
      <c r="L311" s="98">
        <v>1.3435757980219539E-2</v>
      </c>
      <c r="M311" s="98">
        <v>2.5639452884861205E-2</v>
      </c>
      <c r="N311" s="98">
        <v>3.4629955426238701E-2</v>
      </c>
      <c r="O311" s="98">
        <v>3.2648842958551305E-2</v>
      </c>
      <c r="P311" s="98">
        <v>2.7450379041547329E-2</v>
      </c>
      <c r="Q311" s="98">
        <v>3.1141400874060494E-2</v>
      </c>
      <c r="R311" s="98">
        <v>1.4951447932481404E-2</v>
      </c>
      <c r="S311" s="98">
        <v>6.2487459990967411E-3</v>
      </c>
      <c r="T311" s="98">
        <v>5.0250060268095626E-3</v>
      </c>
      <c r="U311" s="98">
        <v>1.0889398818832807E-2</v>
      </c>
      <c r="V311" s="98">
        <v>2.6561138481756664E-2</v>
      </c>
      <c r="W311" s="98">
        <v>2.6541445586987782E-2</v>
      </c>
      <c r="X311" s="98">
        <v>2.6599064943292824E-2</v>
      </c>
      <c r="Y311" s="98">
        <v>5.3653628106919003E-2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6.1110718589616039E-4</v>
      </c>
      <c r="D312" s="98">
        <v>6.9072938876584868E-4</v>
      </c>
      <c r="E312" s="98">
        <v>6.6101141195634532E-4</v>
      </c>
      <c r="F312" s="98">
        <v>7.0619274585664187E-4</v>
      </c>
      <c r="G312" s="98">
        <v>8.0981561468791534E-4</v>
      </c>
      <c r="H312" s="98">
        <v>6.4854344610147717E-4</v>
      </c>
      <c r="I312" s="98">
        <v>3.785808010919443E-4</v>
      </c>
      <c r="J312" s="98">
        <v>1.4696883072231202E-4</v>
      </c>
      <c r="K312" s="98">
        <v>0</v>
      </c>
      <c r="L312" s="98">
        <v>2.5250574587633355E-4</v>
      </c>
      <c r="M312" s="98">
        <v>4.8368560077384075E-4</v>
      </c>
      <c r="N312" s="98">
        <v>6.4837673484922031E-4</v>
      </c>
      <c r="O312" s="98">
        <v>6.0566830028121359E-4</v>
      </c>
      <c r="P312" s="98">
        <v>5.0359900937622817E-4</v>
      </c>
      <c r="Q312" s="98">
        <v>5.6544699631369414E-4</v>
      </c>
      <c r="R312" s="98">
        <v>2.6861354769412829E-4</v>
      </c>
      <c r="S312" s="98">
        <v>1.1085964174627067E-4</v>
      </c>
      <c r="T312" s="98">
        <v>8.8658364224208279E-5</v>
      </c>
      <c r="U312" s="98">
        <v>1.9179033255821654E-4</v>
      </c>
      <c r="V312" s="98">
        <v>4.6821818303990952E-4</v>
      </c>
      <c r="W312" s="98">
        <v>4.6530883265421278E-4</v>
      </c>
      <c r="X312" s="98">
        <v>4.6744511075505393E-4</v>
      </c>
      <c r="Y312" s="98">
        <v>9.5702150068129564E-4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1.7469489535068916E-5</v>
      </c>
      <c r="N313" s="122">
        <f t="shared" si="142"/>
        <v>1.8105420524008143E-5</v>
      </c>
      <c r="O313" s="122">
        <f t="shared" si="142"/>
        <v>1.5889638339831914E-5</v>
      </c>
      <c r="P313" s="122">
        <f t="shared" si="142"/>
        <v>2.167084571168813E-5</v>
      </c>
      <c r="Q313" s="122">
        <f t="shared" si="142"/>
        <v>1.5950432244605392E-5</v>
      </c>
      <c r="R313" s="122">
        <f t="shared" si="142"/>
        <v>1.6202465222420607E-5</v>
      </c>
      <c r="S313" s="122">
        <f t="shared" si="142"/>
        <v>0</v>
      </c>
      <c r="T313" s="122">
        <f t="shared" si="142"/>
        <v>0</v>
      </c>
      <c r="U313" s="122">
        <f t="shared" si="142"/>
        <v>1.5183305208676859E-5</v>
      </c>
      <c r="V313" s="122">
        <f t="shared" si="142"/>
        <v>4.3566840543093613E-5</v>
      </c>
      <c r="W313" s="122">
        <f t="shared" si="142"/>
        <v>7.0349860977216076E-5</v>
      </c>
      <c r="X313" s="122">
        <f t="shared" si="142"/>
        <v>1.9325052360592975E-4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1.7469489535068916E-5</v>
      </c>
      <c r="N314" s="98">
        <v>1.8105420524008143E-5</v>
      </c>
      <c r="O314" s="98">
        <v>1.5889638339831914E-5</v>
      </c>
      <c r="P314" s="98">
        <v>2.167084571168813E-5</v>
      </c>
      <c r="Q314" s="98">
        <v>1.5950432244605392E-5</v>
      </c>
      <c r="R314" s="98">
        <v>1.6202465222420607E-5</v>
      </c>
      <c r="S314" s="98">
        <v>0</v>
      </c>
      <c r="T314" s="98">
        <v>0</v>
      </c>
      <c r="U314" s="98">
        <v>1.5183305208676859E-5</v>
      </c>
      <c r="V314" s="98">
        <v>4.3566840543093613E-5</v>
      </c>
      <c r="W314" s="98">
        <v>7.0349860977216076E-5</v>
      </c>
      <c r="X314" s="98">
        <v>1.9325052360592975E-4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4.5729075618878004E-3</v>
      </c>
      <c r="D315" s="122">
        <v>5.9172027712331952E-3</v>
      </c>
      <c r="E315" s="122">
        <v>5.7536549910096359E-3</v>
      </c>
      <c r="F315" s="122">
        <v>5.5873441898634966E-3</v>
      </c>
      <c r="G315" s="122">
        <v>6.0234454099395039E-3</v>
      </c>
      <c r="H315" s="122">
        <v>5.330374393702199E-3</v>
      </c>
      <c r="I315" s="122">
        <v>3.6210777468584543E-3</v>
      </c>
      <c r="J315" s="122">
        <v>1.8407295587169535E-3</v>
      </c>
      <c r="K315" s="122">
        <v>0</v>
      </c>
      <c r="L315" s="122">
        <v>3.204342004403859E-3</v>
      </c>
      <c r="M315" s="122">
        <v>5.0781550310567639E-3</v>
      </c>
      <c r="N315" s="122">
        <v>7.1787238078790325E-3</v>
      </c>
      <c r="O315" s="122">
        <v>7.5321990994906595E-3</v>
      </c>
      <c r="P315" s="122">
        <v>5.1374955683790163E-3</v>
      </c>
      <c r="Q315" s="122">
        <v>9.1864697329867122E-3</v>
      </c>
      <c r="R315" s="122">
        <v>4.8318259104087342E-3</v>
      </c>
      <c r="S315" s="122">
        <v>1.4358153518940705E-3</v>
      </c>
      <c r="T315" s="122">
        <v>1.3985632998011579E-3</v>
      </c>
      <c r="U315" s="122">
        <v>3.1766956521166009E-3</v>
      </c>
      <c r="V315" s="122">
        <v>9.4052382670142924E-3</v>
      </c>
      <c r="W315" s="122">
        <v>1.202178244788126E-2</v>
      </c>
      <c r="X315" s="122">
        <v>1.4234629893255099E-2</v>
      </c>
      <c r="Y315" s="122">
        <v>2.9681757839454457E-2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3.3493088174062202E-4</v>
      </c>
      <c r="D316" s="98">
        <v>1.1241148562680189E-4</v>
      </c>
      <c r="E316" s="98">
        <v>2.3873345585759113E-4</v>
      </c>
      <c r="F316" s="98">
        <v>2.3858935833978245E-4</v>
      </c>
      <c r="G316" s="98">
        <v>2.5917471911739078E-4</v>
      </c>
      <c r="H316" s="98">
        <v>1.3822206703518558E-4</v>
      </c>
      <c r="I316" s="98">
        <v>0</v>
      </c>
      <c r="J316" s="98">
        <v>0</v>
      </c>
      <c r="K316" s="98">
        <v>0</v>
      </c>
      <c r="L316" s="98">
        <v>1.1381102991943609E-4</v>
      </c>
      <c r="M316" s="98">
        <v>0</v>
      </c>
      <c r="N316" s="98">
        <v>2.9160793567039423E-4</v>
      </c>
      <c r="O316" s="98">
        <v>2.9041917183766783E-4</v>
      </c>
      <c r="P316" s="98">
        <v>1.597890093483391E-4</v>
      </c>
      <c r="Q316" s="98">
        <v>0</v>
      </c>
      <c r="R316" s="98">
        <v>0</v>
      </c>
      <c r="S316" s="98">
        <v>0</v>
      </c>
      <c r="T316" s="98">
        <v>1.4216660378427775E-4</v>
      </c>
      <c r="U316" s="98">
        <v>1.3612017479641813E-4</v>
      </c>
      <c r="V316" s="98">
        <v>2.9607700528206684E-4</v>
      </c>
      <c r="W316" s="98">
        <v>4.2106618957514724E-4</v>
      </c>
      <c r="X316" s="98">
        <v>6.2857927470190054E-4</v>
      </c>
      <c r="Y316" s="98">
        <v>2.4999927857313892E-3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4.2379766801471782E-3</v>
      </c>
      <c r="D320" s="101">
        <v>5.8047912856063937E-3</v>
      </c>
      <c r="E320" s="101">
        <v>5.514921535152045E-3</v>
      </c>
      <c r="F320" s="101">
        <v>5.3487548315237143E-3</v>
      </c>
      <c r="G320" s="101">
        <v>5.7642706908221132E-3</v>
      </c>
      <c r="H320" s="101">
        <v>5.1921523266670131E-3</v>
      </c>
      <c r="I320" s="101">
        <v>3.6210777468584543E-3</v>
      </c>
      <c r="J320" s="101">
        <v>1.8407295587169535E-3</v>
      </c>
      <c r="K320" s="101">
        <v>0</v>
      </c>
      <c r="L320" s="101">
        <v>3.090530974484423E-3</v>
      </c>
      <c r="M320" s="101">
        <v>5.0781550310567639E-3</v>
      </c>
      <c r="N320" s="101">
        <v>6.8871158722086379E-3</v>
      </c>
      <c r="O320" s="101">
        <v>7.241779927652992E-3</v>
      </c>
      <c r="P320" s="101">
        <v>4.9777065590306769E-3</v>
      </c>
      <c r="Q320" s="101">
        <v>9.1864697329867122E-3</v>
      </c>
      <c r="R320" s="101">
        <v>4.8318259104087342E-3</v>
      </c>
      <c r="S320" s="101">
        <v>1.4358153518940705E-3</v>
      </c>
      <c r="T320" s="101">
        <v>1.2563966960168801E-3</v>
      </c>
      <c r="U320" s="101">
        <v>3.0405754773201827E-3</v>
      </c>
      <c r="V320" s="101">
        <v>9.1091612617322255E-3</v>
      </c>
      <c r="W320" s="101">
        <v>1.1600716258306113E-2</v>
      </c>
      <c r="X320" s="101">
        <v>1.3606050618553198E-2</v>
      </c>
      <c r="Y320" s="101">
        <v>2.7181765053723068E-2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1.5361800235085708E-3</v>
      </c>
      <c r="D324" s="122">
        <v>2.1178114899165724E-3</v>
      </c>
      <c r="E324" s="122">
        <v>2.0274917710924592E-3</v>
      </c>
      <c r="F324" s="122">
        <v>2.275098688572787E-3</v>
      </c>
      <c r="G324" s="122">
        <v>2.4408488857847457E-3</v>
      </c>
      <c r="H324" s="122">
        <v>2.0250604854515652E-3</v>
      </c>
      <c r="I324" s="122">
        <v>1.2326292764667673E-3</v>
      </c>
      <c r="J324" s="122">
        <v>5.5171225089070729E-4</v>
      </c>
      <c r="K324" s="122">
        <v>0</v>
      </c>
      <c r="L324" s="122">
        <v>9.9226663792590796E-4</v>
      </c>
      <c r="M324" s="122">
        <v>1.8345096105003198E-3</v>
      </c>
      <c r="N324" s="122">
        <v>2.5055086771861796E-3</v>
      </c>
      <c r="O324" s="122">
        <v>2.3842499450665408E-3</v>
      </c>
      <c r="P324" s="122">
        <v>1.7880540109045644E-3</v>
      </c>
      <c r="Q324" s="122">
        <v>2.610685848176808E-3</v>
      </c>
      <c r="R324" s="122">
        <v>1.3160816882392423E-3</v>
      </c>
      <c r="S324" s="122">
        <v>4.3562387589604997E-4</v>
      </c>
      <c r="T324" s="122">
        <v>3.9852689735950936E-4</v>
      </c>
      <c r="U324" s="122">
        <v>8.6311638566898734E-4</v>
      </c>
      <c r="V324" s="122">
        <v>2.4571972684248023E-3</v>
      </c>
      <c r="W324" s="122">
        <v>3.0608283500905558E-3</v>
      </c>
      <c r="X324" s="122">
        <v>3.9622758349763454E-3</v>
      </c>
      <c r="Y324" s="122">
        <v>1.1031238463566573E-2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9.6248762813596939E-4</v>
      </c>
      <c r="D325" s="98">
        <v>1.1665720553472455E-3</v>
      </c>
      <c r="E325" s="98">
        <v>1.2220793892479644E-3</v>
      </c>
      <c r="F325" s="98">
        <v>1.5999528653853137E-3</v>
      </c>
      <c r="G325" s="98">
        <v>1.6720509452005021E-3</v>
      </c>
      <c r="H325" s="98">
        <v>1.1782021137548375E-3</v>
      </c>
      <c r="I325" s="98">
        <v>4.2384453526325238E-4</v>
      </c>
      <c r="J325" s="98">
        <v>1.4649875709242508E-4</v>
      </c>
      <c r="K325" s="98">
        <v>0</v>
      </c>
      <c r="L325" s="98">
        <v>8.6895966284499177E-4</v>
      </c>
      <c r="M325" s="98">
        <v>1.0937163448666762E-3</v>
      </c>
      <c r="N325" s="98">
        <v>1.5804881065696681E-3</v>
      </c>
      <c r="O325" s="98">
        <v>1.3102841288939115E-3</v>
      </c>
      <c r="P325" s="98">
        <v>9.1379664402207517E-4</v>
      </c>
      <c r="Q325" s="98">
        <v>8.1362929424282733E-4</v>
      </c>
      <c r="R325" s="98">
        <v>5.0843407813376952E-4</v>
      </c>
      <c r="S325" s="98">
        <v>1.9349443055752621E-4</v>
      </c>
      <c r="T325" s="98">
        <v>2.8821951545393934E-4</v>
      </c>
      <c r="U325" s="98">
        <v>3.865703416234932E-4</v>
      </c>
      <c r="V325" s="98">
        <v>1.6474206421786348E-3</v>
      </c>
      <c r="W325" s="98">
        <v>1.693842127693382E-3</v>
      </c>
      <c r="X325" s="98">
        <v>2.6121632277733087E-3</v>
      </c>
      <c r="Y325" s="98">
        <v>9.3158036464140517E-3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5.7369239537260141E-4</v>
      </c>
      <c r="D326" s="33">
        <v>9.5123943456932691E-4</v>
      </c>
      <c r="E326" s="33">
        <v>8.0541238184449497E-4</v>
      </c>
      <c r="F326" s="33">
        <v>6.7514582318747331E-4</v>
      </c>
      <c r="G326" s="33">
        <v>7.6879794058424373E-4</v>
      </c>
      <c r="H326" s="33">
        <v>8.4685837169672779E-4</v>
      </c>
      <c r="I326" s="33">
        <v>8.087847412035148E-4</v>
      </c>
      <c r="J326" s="33">
        <v>4.0521349379828224E-4</v>
      </c>
      <c r="K326" s="33">
        <v>0</v>
      </c>
      <c r="L326" s="33">
        <v>1.2330697508091624E-4</v>
      </c>
      <c r="M326" s="33">
        <v>7.4079326563364345E-4</v>
      </c>
      <c r="N326" s="33">
        <v>9.2502057061651154E-4</v>
      </c>
      <c r="O326" s="33">
        <v>1.0739658161726293E-3</v>
      </c>
      <c r="P326" s="33">
        <v>8.7425736688248937E-4</v>
      </c>
      <c r="Q326" s="33">
        <v>1.7970565539339807E-3</v>
      </c>
      <c r="R326" s="33">
        <v>8.0764761010547286E-4</v>
      </c>
      <c r="S326" s="33">
        <v>2.4212944533852376E-4</v>
      </c>
      <c r="T326" s="33">
        <v>1.1030738190557001E-4</v>
      </c>
      <c r="U326" s="33">
        <v>4.7654604404549409E-4</v>
      </c>
      <c r="V326" s="33">
        <v>8.0977662624616745E-4</v>
      </c>
      <c r="W326" s="33">
        <v>1.3669862223971737E-3</v>
      </c>
      <c r="X326" s="33">
        <v>1.3501126072030366E-3</v>
      </c>
      <c r="Y326" s="33">
        <v>1.7154348171525215E-3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0.55894338167780711</v>
      </c>
      <c r="D328" s="119">
        <f t="shared" si="143"/>
        <v>0.56565097030122657</v>
      </c>
      <c r="E328" s="119">
        <f t="shared" si="143"/>
        <v>0.56951905102451816</v>
      </c>
      <c r="F328" s="119">
        <f t="shared" si="143"/>
        <v>0.57221331815277254</v>
      </c>
      <c r="G328" s="119">
        <f t="shared" si="143"/>
        <v>0.57616588897910737</v>
      </c>
      <c r="H328" s="119">
        <f t="shared" si="143"/>
        <v>0.58250877877880913</v>
      </c>
      <c r="I328" s="119">
        <f t="shared" si="143"/>
        <v>0.5905167291099217</v>
      </c>
      <c r="J328" s="119">
        <f t="shared" si="143"/>
        <v>0.59965779787525864</v>
      </c>
      <c r="K328" s="119" t="str">
        <f t="shared" si="143"/>
        <v/>
      </c>
      <c r="L328" s="119">
        <f t="shared" si="143"/>
        <v>0.60691335908123567</v>
      </c>
      <c r="M328" s="119">
        <f t="shared" si="143"/>
        <v>0.62024937321369245</v>
      </c>
      <c r="N328" s="119">
        <f t="shared" si="143"/>
        <v>0.63913754949515933</v>
      </c>
      <c r="O328" s="119">
        <f t="shared" si="143"/>
        <v>0.66708252736525686</v>
      </c>
      <c r="P328" s="119">
        <f t="shared" si="143"/>
        <v>0.69787318588108438</v>
      </c>
      <c r="Q328" s="119">
        <f t="shared" si="143"/>
        <v>0.72565812616483938</v>
      </c>
      <c r="R328" s="119">
        <f t="shared" ref="R328:V328" si="144">IF(R309=0,"",R309/R290)</f>
        <v>0.73581263298628041</v>
      </c>
      <c r="S328" s="119">
        <f t="shared" si="144"/>
        <v>0.74052321262366705</v>
      </c>
      <c r="T328" s="119">
        <f t="shared" si="144"/>
        <v>0.7424907610654895</v>
      </c>
      <c r="U328" s="119">
        <f t="shared" si="144"/>
        <v>0.74982641290444718</v>
      </c>
      <c r="V328" s="119">
        <f t="shared" si="144"/>
        <v>0.75152627495304514</v>
      </c>
      <c r="W328" s="119">
        <f t="shared" ref="W328:Y328" si="145">IF(W309=0,"",W309/W290)</f>
        <v>0.76073839249123898</v>
      </c>
      <c r="X328" s="119">
        <f t="shared" si="145"/>
        <v>0.76603431651807385</v>
      </c>
      <c r="Y328" s="119">
        <f t="shared" si="145"/>
        <v>0.7598621199672545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0.54365932048944909</v>
      </c>
      <c r="D329" s="124">
        <f t="shared" si="146"/>
        <v>0.54831424935800832</v>
      </c>
      <c r="E329" s="124">
        <f t="shared" si="146"/>
        <v>0.55330155741801412</v>
      </c>
      <c r="F329" s="124">
        <f t="shared" si="146"/>
        <v>0.55821984973649508</v>
      </c>
      <c r="G329" s="124">
        <f t="shared" si="146"/>
        <v>0.563430180026114</v>
      </c>
      <c r="H329" s="124">
        <f t="shared" si="146"/>
        <v>0.56880750664470414</v>
      </c>
      <c r="I329" s="124">
        <f t="shared" si="146"/>
        <v>0.57442658386653367</v>
      </c>
      <c r="J329" s="124">
        <f t="shared" si="146"/>
        <v>0.58061058162732915</v>
      </c>
      <c r="K329" s="124" t="str">
        <f t="shared" si="146"/>
        <v/>
      </c>
      <c r="L329" s="124">
        <f t="shared" si="146"/>
        <v>0.5949943164151319</v>
      </c>
      <c r="M329" s="124">
        <f t="shared" si="146"/>
        <v>0.60890125238261694</v>
      </c>
      <c r="N329" s="124">
        <f t="shared" si="146"/>
        <v>0.63059154072820278</v>
      </c>
      <c r="O329" s="124">
        <f t="shared" si="146"/>
        <v>0.66092096092110919</v>
      </c>
      <c r="P329" s="124">
        <f t="shared" si="146"/>
        <v>0.69583479668755632</v>
      </c>
      <c r="Q329" s="124">
        <f t="shared" si="146"/>
        <v>0.72368098479342191</v>
      </c>
      <c r="R329" s="124">
        <f t="shared" ref="R329:V329" si="147">IF(R310=0,"",R310/R291)</f>
        <v>0.7341871564839868</v>
      </c>
      <c r="S329" s="124">
        <f t="shared" si="147"/>
        <v>0.73898937639130213</v>
      </c>
      <c r="T329" s="124">
        <f t="shared" si="147"/>
        <v>0.74050722854108297</v>
      </c>
      <c r="U329" s="124">
        <f t="shared" si="147"/>
        <v>0.74101750477824579</v>
      </c>
      <c r="V329" s="124">
        <f t="shared" si="147"/>
        <v>0.74273295697865294</v>
      </c>
      <c r="W329" s="124">
        <f t="shared" ref="W329:Y329" si="148">IF(W310=0,"",W310/W291)</f>
        <v>0.74535157541520591</v>
      </c>
      <c r="X329" s="124">
        <f t="shared" si="148"/>
        <v>0.74749543037251986</v>
      </c>
      <c r="Y329" s="124">
        <f t="shared" si="148"/>
        <v>0.74938772985718127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0.53809396895868766</v>
      </c>
      <c r="D330" s="111">
        <f t="shared" si="149"/>
        <v>0.54293099672291167</v>
      </c>
      <c r="E330" s="111">
        <f t="shared" si="149"/>
        <v>0.54802552539407567</v>
      </c>
      <c r="F330" s="111">
        <f t="shared" si="149"/>
        <v>0.55309222005294723</v>
      </c>
      <c r="G330" s="111">
        <f t="shared" si="149"/>
        <v>0.55838551934016045</v>
      </c>
      <c r="H330" s="111">
        <f t="shared" si="149"/>
        <v>0.5638709202280473</v>
      </c>
      <c r="I330" s="111">
        <f t="shared" si="149"/>
        <v>0.56960764051418566</v>
      </c>
      <c r="J330" s="111">
        <f t="shared" si="149"/>
        <v>0.57584607184191716</v>
      </c>
      <c r="K330" s="111" t="str">
        <f t="shared" si="149"/>
        <v/>
      </c>
      <c r="L330" s="111">
        <f t="shared" si="149"/>
        <v>0.59049972815831353</v>
      </c>
      <c r="M330" s="111">
        <f t="shared" si="149"/>
        <v>0.60444165943939721</v>
      </c>
      <c r="N330" s="111">
        <f t="shared" si="149"/>
        <v>0.62626005350576042</v>
      </c>
      <c r="O330" s="111">
        <f t="shared" si="149"/>
        <v>0.65678958938491394</v>
      </c>
      <c r="P330" s="111">
        <f t="shared" si="149"/>
        <v>0.69197347930236996</v>
      </c>
      <c r="Q330" s="111">
        <f t="shared" si="149"/>
        <v>0.72006823254350083</v>
      </c>
      <c r="R330" s="111">
        <f t="shared" ref="R330:V330" si="150">IF(R311=0,"",R311/R292)</f>
        <v>0.73069769540248652</v>
      </c>
      <c r="S330" s="111">
        <f t="shared" si="150"/>
        <v>0.73558317306050514</v>
      </c>
      <c r="T330" s="111">
        <f t="shared" si="150"/>
        <v>0.73713238314447871</v>
      </c>
      <c r="U330" s="111">
        <f t="shared" si="150"/>
        <v>0.73765281350043876</v>
      </c>
      <c r="V330" s="111">
        <f t="shared" si="150"/>
        <v>0.73937980430461026</v>
      </c>
      <c r="W330" s="111">
        <f t="shared" ref="W330:Y330" si="151">IF(W311=0,"",W311/W292)</f>
        <v>0.74203885819257098</v>
      </c>
      <c r="X330" s="111">
        <f t="shared" si="151"/>
        <v>0.7441931104925652</v>
      </c>
      <c r="Y330" s="111">
        <f t="shared" si="151"/>
        <v>0.74605274043573522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>
        <f t="shared" si="155"/>
        <v>4.0362518657729458</v>
      </c>
      <c r="N332" s="124">
        <f t="shared" si="155"/>
        <v>4.225104717071595</v>
      </c>
      <c r="O332" s="124">
        <f t="shared" si="155"/>
        <v>4.439591478145485</v>
      </c>
      <c r="P332" s="124">
        <f t="shared" si="155"/>
        <v>4.6588382967267101</v>
      </c>
      <c r="Q332" s="124">
        <f t="shared" si="155"/>
        <v>4.8271068684522369</v>
      </c>
      <c r="R332" s="124">
        <f t="shared" ref="R332:V332" si="156">IF(R313=0,"",R313/R294)</f>
        <v>4.8635669860491753</v>
      </c>
      <c r="S332" s="124" t="str">
        <f t="shared" si="156"/>
        <v/>
      </c>
      <c r="T332" s="124" t="str">
        <f t="shared" si="156"/>
        <v/>
      </c>
      <c r="U332" s="124">
        <f t="shared" si="156"/>
        <v>4.8771207471860345</v>
      </c>
      <c r="V332" s="124">
        <f t="shared" si="156"/>
        <v>4.8914123955007032</v>
      </c>
      <c r="W332" s="124">
        <f t="shared" ref="W332:Y332" si="157">IF(W313=0,"",W313/W294)</f>
        <v>4.93832035661024</v>
      </c>
      <c r="X332" s="124">
        <f t="shared" si="157"/>
        <v>4.9919920033523928</v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>
        <f t="shared" si="158"/>
        <v>4.0362518657729458</v>
      </c>
      <c r="N333" s="111">
        <f t="shared" si="158"/>
        <v>4.225104717071595</v>
      </c>
      <c r="O333" s="111">
        <f t="shared" si="158"/>
        <v>4.439591478145485</v>
      </c>
      <c r="P333" s="111">
        <f t="shared" si="158"/>
        <v>4.6588382967267101</v>
      </c>
      <c r="Q333" s="111">
        <f t="shared" si="158"/>
        <v>4.8271068684522369</v>
      </c>
      <c r="R333" s="111">
        <f t="shared" ref="R333:V333" si="159">IF(R314=0,"",R314/R295)</f>
        <v>4.8635669860491753</v>
      </c>
      <c r="S333" s="111" t="str">
        <f t="shared" si="159"/>
        <v/>
      </c>
      <c r="T333" s="111" t="str">
        <f t="shared" si="159"/>
        <v/>
      </c>
      <c r="U333" s="111">
        <f t="shared" si="159"/>
        <v>4.8771207471860345</v>
      </c>
      <c r="V333" s="111">
        <f t="shared" si="159"/>
        <v>4.8914123955007032</v>
      </c>
      <c r="W333" s="111">
        <f t="shared" ref="W333:Y333" si="160">IF(W314=0,"",W314/W295)</f>
        <v>4.93832035661024</v>
      </c>
      <c r="X333" s="111">
        <f t="shared" si="160"/>
        <v>4.9919920033523928</v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0.64000997678173532</v>
      </c>
      <c r="D334" s="124">
        <f t="shared" si="161"/>
        <v>0.64565449625178173</v>
      </c>
      <c r="E334" s="124">
        <f t="shared" si="161"/>
        <v>0.64575797544285418</v>
      </c>
      <c r="F334" s="124">
        <f t="shared" si="161"/>
        <v>0.64745643373628081</v>
      </c>
      <c r="G334" s="124">
        <f t="shared" si="161"/>
        <v>0.64936605114436452</v>
      </c>
      <c r="H334" s="124">
        <f t="shared" si="161"/>
        <v>0.65251540428931865</v>
      </c>
      <c r="I334" s="124">
        <f t="shared" si="161"/>
        <v>0.65625826460141545</v>
      </c>
      <c r="J334" s="124">
        <f t="shared" si="161"/>
        <v>0.65861709166898275</v>
      </c>
      <c r="K334" s="124" t="str">
        <f t="shared" si="161"/>
        <v/>
      </c>
      <c r="L334" s="124">
        <f t="shared" si="161"/>
        <v>0.6628288264217802</v>
      </c>
      <c r="M334" s="124">
        <f t="shared" si="161"/>
        <v>0.67046215856021374</v>
      </c>
      <c r="N334" s="124">
        <f t="shared" si="161"/>
        <v>0.67957323089660082</v>
      </c>
      <c r="O334" s="124">
        <f t="shared" si="161"/>
        <v>0.69553494905739643</v>
      </c>
      <c r="P334" s="124">
        <f t="shared" si="161"/>
        <v>0.71575954869477731</v>
      </c>
      <c r="Q334" s="124">
        <f t="shared" si="161"/>
        <v>0.73358253629106274</v>
      </c>
      <c r="R334" s="124">
        <f t="shared" ref="R334:V334" si="162">IF(R315=0,"",R315/R296)</f>
        <v>0.74629589436911337</v>
      </c>
      <c r="S334" s="124">
        <f t="shared" si="162"/>
        <v>0.75861294696239057</v>
      </c>
      <c r="T334" s="124">
        <f t="shared" si="162"/>
        <v>0.77934471557925888</v>
      </c>
      <c r="U334" s="124">
        <f t="shared" si="162"/>
        <v>0.78689287850343048</v>
      </c>
      <c r="V334" s="124">
        <f t="shared" si="162"/>
        <v>0.79799341403122237</v>
      </c>
      <c r="W334" s="124">
        <f t="shared" ref="W334:Y334" si="163">IF(W315=0,"",W315/W296)</f>
        <v>0.80926677149585746</v>
      </c>
      <c r="X334" s="124">
        <f t="shared" si="163"/>
        <v>0.82201867673994222</v>
      </c>
      <c r="Y334" s="124">
        <f t="shared" si="163"/>
        <v>0.83606443518973228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0.57742299217192017</v>
      </c>
      <c r="D335" s="111">
        <f t="shared" si="164"/>
        <v>0.58052020817080152</v>
      </c>
      <c r="E335" s="111">
        <f t="shared" si="164"/>
        <v>0.58404795090201378</v>
      </c>
      <c r="F335" s="111">
        <f t="shared" si="164"/>
        <v>0.58763440182399862</v>
      </c>
      <c r="G335" s="111">
        <f t="shared" si="164"/>
        <v>0.59161734254328946</v>
      </c>
      <c r="H335" s="111">
        <f t="shared" si="164"/>
        <v>0.59595543289144715</v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0.62068463611641445</v>
      </c>
      <c r="M335" s="111" t="str">
        <f t="shared" si="164"/>
        <v/>
      </c>
      <c r="N335" s="111">
        <f t="shared" si="164"/>
        <v>0.66264421538462892</v>
      </c>
      <c r="O335" s="111">
        <f t="shared" si="164"/>
        <v>0.70082446455807978</v>
      </c>
      <c r="P335" s="111">
        <f t="shared" si="164"/>
        <v>0.74712213546358919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0.8636061500929838</v>
      </c>
      <c r="U335" s="111">
        <f t="shared" si="165"/>
        <v>0.88283242634408654</v>
      </c>
      <c r="V335" s="111">
        <f t="shared" si="165"/>
        <v>0.89796782933557484</v>
      </c>
      <c r="W335" s="111">
        <f t="shared" ref="W335:Y335" si="166">IF(W316=0,"",W316/W297)</f>
        <v>0.90727085015571329</v>
      </c>
      <c r="X335" s="111">
        <f t="shared" si="166"/>
        <v>0.90904256115934345</v>
      </c>
      <c r="Y335" s="111">
        <f t="shared" si="166"/>
        <v>0.90993971224798442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0.64553977895112513</v>
      </c>
      <c r="D339" s="112">
        <f t="shared" si="176"/>
        <v>0.6470604182972306</v>
      </c>
      <c r="E339" s="112">
        <f t="shared" si="176"/>
        <v>0.64872514176635154</v>
      </c>
      <c r="F339" s="112">
        <f t="shared" si="176"/>
        <v>0.65040995092002141</v>
      </c>
      <c r="G339" s="112">
        <f t="shared" si="176"/>
        <v>0.65222857736417117</v>
      </c>
      <c r="H339" s="112">
        <f t="shared" si="176"/>
        <v>0.65416818324126114</v>
      </c>
      <c r="I339" s="112">
        <f t="shared" si="176"/>
        <v>0.65625826460141545</v>
      </c>
      <c r="J339" s="112">
        <f t="shared" si="176"/>
        <v>0.65861709166898275</v>
      </c>
      <c r="K339" s="112" t="str">
        <f t="shared" si="176"/>
        <v/>
      </c>
      <c r="L339" s="112">
        <f t="shared" si="176"/>
        <v>0.66449035054292405</v>
      </c>
      <c r="M339" s="112">
        <f t="shared" si="176"/>
        <v>0.67046215856021374</v>
      </c>
      <c r="N339" s="112">
        <f t="shared" si="176"/>
        <v>0.68030913214764588</v>
      </c>
      <c r="O339" s="112">
        <f t="shared" si="176"/>
        <v>0.69532448684856141</v>
      </c>
      <c r="P339" s="112">
        <f t="shared" si="176"/>
        <v>0.7147963404179265</v>
      </c>
      <c r="Q339" s="112">
        <f t="shared" si="176"/>
        <v>0.73358253629106274</v>
      </c>
      <c r="R339" s="112">
        <f t="shared" ref="R339:V339" si="177">IF(R320=0,"",R320/R301)</f>
        <v>0.74629589436911337</v>
      </c>
      <c r="S339" s="112">
        <f t="shared" si="177"/>
        <v>0.75861294696239057</v>
      </c>
      <c r="T339" s="112">
        <f t="shared" si="177"/>
        <v>0.77083441263912633</v>
      </c>
      <c r="U339" s="112">
        <f t="shared" si="177"/>
        <v>0.7830831504150626</v>
      </c>
      <c r="V339" s="112">
        <f t="shared" si="177"/>
        <v>0.79511611539672089</v>
      </c>
      <c r="W339" s="112">
        <f t="shared" ref="W339:Y339" si="178">IF(W320=0,"",W320/W301)</f>
        <v>0.80610620434418778</v>
      </c>
      <c r="X339" s="112">
        <f t="shared" si="178"/>
        <v>0.81839918648581411</v>
      </c>
      <c r="Y339" s="112">
        <f t="shared" si="178"/>
        <v>0.82986779165494351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0.64067906953625686</v>
      </c>
      <c r="D343" s="124">
        <f t="shared" si="188"/>
        <v>0.65308866799099252</v>
      </c>
      <c r="E343" s="124">
        <f t="shared" si="188"/>
        <v>0.64564235347182419</v>
      </c>
      <c r="F343" s="124">
        <f t="shared" si="188"/>
        <v>0.63100264976869436</v>
      </c>
      <c r="G343" s="124">
        <f t="shared" si="188"/>
        <v>0.63434528731865947</v>
      </c>
      <c r="H343" s="124">
        <f t="shared" si="188"/>
        <v>0.6510348488590848</v>
      </c>
      <c r="I343" s="124">
        <f t="shared" si="188"/>
        <v>0.6923466340762503</v>
      </c>
      <c r="J343" s="124">
        <f t="shared" si="188"/>
        <v>0.70800008783964574</v>
      </c>
      <c r="K343" s="124" t="str">
        <f t="shared" si="188"/>
        <v/>
      </c>
      <c r="L343" s="124">
        <f t="shared" si="188"/>
        <v>0.60930289314389185</v>
      </c>
      <c r="M343" s="124">
        <f t="shared" si="188"/>
        <v>0.65290549407464105</v>
      </c>
      <c r="N343" s="124">
        <f t="shared" si="188"/>
        <v>0.6483478996321197</v>
      </c>
      <c r="O343" s="124">
        <f t="shared" si="188"/>
        <v>0.6638521879202739</v>
      </c>
      <c r="P343" s="124">
        <f t="shared" si="188"/>
        <v>0.67342335083477167</v>
      </c>
      <c r="Q343" s="124">
        <f t="shared" si="188"/>
        <v>0.7184581151652627</v>
      </c>
      <c r="R343" s="124">
        <f t="shared" ref="R343:V343" si="189">IF(R324=0,"",R324/R305)</f>
        <v>0.70995837895612268</v>
      </c>
      <c r="S343" s="124">
        <f t="shared" si="189"/>
        <v>0.70640757731867965</v>
      </c>
      <c r="T343" s="124">
        <f t="shared" si="189"/>
        <v>0.6561538645602828</v>
      </c>
      <c r="U343" s="124">
        <f t="shared" si="189"/>
        <v>0.72402494922421523</v>
      </c>
      <c r="V343" s="124">
        <f t="shared" si="189"/>
        <v>0.67848254943008313</v>
      </c>
      <c r="W343" s="124">
        <f t="shared" ref="W343:Y343" si="190">IF(W324=0,"",W324/W305)</f>
        <v>0.70910157243002747</v>
      </c>
      <c r="X343" s="124">
        <f t="shared" si="190"/>
        <v>0.68607724629897548</v>
      </c>
      <c r="Y343" s="124">
        <f t="shared" si="190"/>
        <v>0.64611581906163384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0.5885532076269534</v>
      </c>
      <c r="D344" s="111">
        <f t="shared" si="191"/>
        <v>0.58894811544936454</v>
      </c>
      <c r="E344" s="111">
        <f t="shared" si="191"/>
        <v>0.5893430588445201</v>
      </c>
      <c r="F344" s="111">
        <f t="shared" si="191"/>
        <v>0.58973800709050417</v>
      </c>
      <c r="G344" s="111">
        <f t="shared" si="191"/>
        <v>0.5901329880968933</v>
      </c>
      <c r="H344" s="111">
        <f t="shared" si="191"/>
        <v>0.59052799844791082</v>
      </c>
      <c r="I344" s="111">
        <f t="shared" si="191"/>
        <v>0.59092304502047666</v>
      </c>
      <c r="J344" s="111">
        <f t="shared" si="191"/>
        <v>0.59131815598690707</v>
      </c>
      <c r="K344" s="111" t="str">
        <f t="shared" si="191"/>
        <v/>
      </c>
      <c r="L344" s="111">
        <f t="shared" si="191"/>
        <v>0.59210864937163976</v>
      </c>
      <c r="M344" s="111">
        <f t="shared" si="191"/>
        <v>0.59240885265731369</v>
      </c>
      <c r="N344" s="111">
        <f t="shared" si="191"/>
        <v>0.59257665217293198</v>
      </c>
      <c r="O344" s="111">
        <f t="shared" si="191"/>
        <v>0.59267694153553507</v>
      </c>
      <c r="P344" s="111">
        <f t="shared" si="191"/>
        <v>0.59295678242280991</v>
      </c>
      <c r="Q344" s="111">
        <f t="shared" si="191"/>
        <v>0.59409580020610819</v>
      </c>
      <c r="R344" s="111">
        <f t="shared" ref="R344:V344" si="192">IF(R325=0,"",R325/R306)</f>
        <v>0.59708771629894242</v>
      </c>
      <c r="S344" s="111">
        <f t="shared" si="192"/>
        <v>0.60130815583265629</v>
      </c>
      <c r="T344" s="111">
        <f t="shared" si="192"/>
        <v>0.60593880550972834</v>
      </c>
      <c r="U344" s="111">
        <f t="shared" si="192"/>
        <v>0.61016135203264898</v>
      </c>
      <c r="V344" s="111">
        <f t="shared" si="192"/>
        <v>0.61315748210390297</v>
      </c>
      <c r="W344" s="111">
        <f t="shared" ref="W344:Y344" si="193">IF(W325=0,"",W325/W306)</f>
        <v>0.61459744496403257</v>
      </c>
      <c r="X344" s="111">
        <f t="shared" si="193"/>
        <v>0.61499426400675616</v>
      </c>
      <c r="Y344" s="111">
        <f t="shared" si="193"/>
        <v>0.61503394591102856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0.75249001577798358</v>
      </c>
      <c r="D345" s="45">
        <f t="shared" si="194"/>
        <v>0.75376124544770495</v>
      </c>
      <c r="E345" s="45">
        <f t="shared" si="194"/>
        <v>0.7550924138904278</v>
      </c>
      <c r="F345" s="45">
        <f t="shared" si="194"/>
        <v>0.75643175580219646</v>
      </c>
      <c r="G345" s="45">
        <f t="shared" si="194"/>
        <v>0.75782629779835831</v>
      </c>
      <c r="H345" s="45">
        <f t="shared" si="194"/>
        <v>0.7592702844198771</v>
      </c>
      <c r="I345" s="45">
        <f t="shared" si="194"/>
        <v>0.76077530302614893</v>
      </c>
      <c r="J345" s="45">
        <f t="shared" si="194"/>
        <v>0.76238882293864785</v>
      </c>
      <c r="K345" s="45" t="str">
        <f t="shared" si="194"/>
        <v/>
      </c>
      <c r="L345" s="45">
        <f t="shared" si="194"/>
        <v>0.76607324924152442</v>
      </c>
      <c r="M345" s="45">
        <f t="shared" si="194"/>
        <v>0.76882134696802751</v>
      </c>
      <c r="N345" s="45">
        <f t="shared" si="194"/>
        <v>0.7725852145007337</v>
      </c>
      <c r="O345" s="45">
        <f t="shared" si="194"/>
        <v>0.77781473176807325</v>
      </c>
      <c r="P345" s="45">
        <f t="shared" si="194"/>
        <v>0.78473055104142575</v>
      </c>
      <c r="Q345" s="45">
        <f t="shared" si="194"/>
        <v>0.79367968863573424</v>
      </c>
      <c r="R345" s="45">
        <f t="shared" ref="R345:V345" si="195">IF(R326=0,"",R326/R307)</f>
        <v>0.80585732530883569</v>
      </c>
      <c r="S345" s="45">
        <f t="shared" si="195"/>
        <v>0.82109552406173714</v>
      </c>
      <c r="T345" s="45">
        <f t="shared" si="195"/>
        <v>0.83750028181059311</v>
      </c>
      <c r="U345" s="45">
        <f t="shared" si="195"/>
        <v>0.85317759547160277</v>
      </c>
      <c r="V345" s="45">
        <f t="shared" si="195"/>
        <v>0.86623346196094431</v>
      </c>
      <c r="W345" s="45">
        <f t="shared" ref="W345:Y345" si="196">IF(W326=0,"",W326/W307)</f>
        <v>0.87600981817320844</v>
      </c>
      <c r="X345" s="45">
        <f t="shared" si="196"/>
        <v>0.88369578145773753</v>
      </c>
      <c r="Y345" s="45">
        <f t="shared" si="196"/>
        <v>0.89051166160525408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0.13823373936750022</v>
      </c>
      <c r="D347" s="117">
        <f t="shared" si="197"/>
        <v>0.15885718682237299</v>
      </c>
      <c r="E347" s="117">
        <f t="shared" si="197"/>
        <v>0.15441026149006332</v>
      </c>
      <c r="F347" s="117">
        <f t="shared" si="197"/>
        <v>0.16898016178007744</v>
      </c>
      <c r="G347" s="117">
        <f t="shared" si="197"/>
        <v>0.19379087039286547</v>
      </c>
      <c r="H347" s="117">
        <f t="shared" si="197"/>
        <v>0.15554004479517861</v>
      </c>
      <c r="I347" s="117">
        <f t="shared" si="197"/>
        <v>9.0221772107081682E-2</v>
      </c>
      <c r="J347" s="117">
        <f t="shared" si="197"/>
        <v>3.4831688961713278E-2</v>
      </c>
      <c r="K347" s="117">
        <f t="shared" si="197"/>
        <v>0</v>
      </c>
      <c r="L347" s="117">
        <f t="shared" si="197"/>
        <v>6.4472560793173858E-2</v>
      </c>
      <c r="M347" s="117">
        <f t="shared" si="197"/>
        <v>0.11694142477996744</v>
      </c>
      <c r="N347" s="117">
        <f t="shared" si="197"/>
        <v>0.15429492096412534</v>
      </c>
      <c r="O347" s="117">
        <f t="shared" si="197"/>
        <v>0.13826212646449387</v>
      </c>
      <c r="P347" s="117">
        <f t="shared" si="197"/>
        <v>0.10943858787563467</v>
      </c>
      <c r="Q347" s="117">
        <f t="shared" si="197"/>
        <v>0.11787333379515888</v>
      </c>
      <c r="R347" s="117">
        <f t="shared" ref="R347:V347" si="198">R348+R351+R353+R362</f>
        <v>5.630725545137899E-2</v>
      </c>
      <c r="S347" s="117">
        <f t="shared" si="198"/>
        <v>2.3292699040220296E-2</v>
      </c>
      <c r="T347" s="117">
        <f t="shared" si="198"/>
        <v>1.9701072577534166E-2</v>
      </c>
      <c r="U347" s="117">
        <f t="shared" si="198"/>
        <v>4.108100577615912E-2</v>
      </c>
      <c r="V347" s="117">
        <f t="shared" si="198"/>
        <v>0.1028745524598608</v>
      </c>
      <c r="W347" s="117">
        <f t="shared" ref="W347:Y347" si="199">W348+W351+W353+W362</f>
        <v>0.1030022888900371</v>
      </c>
      <c r="X347" s="117">
        <f t="shared" si="199"/>
        <v>0.1074741777583461</v>
      </c>
      <c r="Y347" s="117">
        <f t="shared" si="199"/>
        <v>0.23726881575330888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0.13238096684702286</v>
      </c>
      <c r="D348" s="122">
        <f t="shared" si="200"/>
        <v>0.15311267275587925</v>
      </c>
      <c r="E348" s="122">
        <f t="shared" si="200"/>
        <v>0.14785211707112741</v>
      </c>
      <c r="F348" s="122">
        <f t="shared" si="200"/>
        <v>0.16074015117256957</v>
      </c>
      <c r="G348" s="122">
        <f t="shared" si="200"/>
        <v>0.18514819004526545</v>
      </c>
      <c r="H348" s="122">
        <f t="shared" si="200"/>
        <v>0.14965633222830346</v>
      </c>
      <c r="I348" s="122">
        <f t="shared" si="200"/>
        <v>8.8326868005968562E-2</v>
      </c>
      <c r="J348" s="122">
        <f t="shared" si="200"/>
        <v>3.4177166883065414E-2</v>
      </c>
      <c r="K348" s="122">
        <f t="shared" si="200"/>
        <v>0</v>
      </c>
      <c r="L348" s="122">
        <f t="shared" si="200"/>
        <v>6.0111012742570809E-2</v>
      </c>
      <c r="M348" s="122">
        <f t="shared" si="200"/>
        <v>0.1120639533140617</v>
      </c>
      <c r="N348" s="122">
        <f t="shared" si="200"/>
        <v>0.14608606685631445</v>
      </c>
      <c r="O348" s="122">
        <f t="shared" si="200"/>
        <v>0.1313267235961513</v>
      </c>
      <c r="P348" s="122">
        <f t="shared" si="200"/>
        <v>0.10480221714842174</v>
      </c>
      <c r="Q348" s="122">
        <f t="shared" si="200"/>
        <v>0.11425522460512756</v>
      </c>
      <c r="R348" s="122">
        <f t="shared" ref="R348:V348" si="201">SUM(R349:R350)</f>
        <v>5.40576410177201E-2</v>
      </c>
      <c r="S348" s="122">
        <f t="shared" si="201"/>
        <v>2.2442573724117284E-2</v>
      </c>
      <c r="T348" s="122">
        <f t="shared" si="201"/>
        <v>1.8009542106156809E-2</v>
      </c>
      <c r="U348" s="122">
        <f t="shared" si="201"/>
        <v>3.8999898383783191E-2</v>
      </c>
      <c r="V348" s="122">
        <f t="shared" si="201"/>
        <v>9.4905346022678388E-2</v>
      </c>
      <c r="W348" s="122">
        <f t="shared" ref="W348:Y348" si="202">SUM(W349:W350)</f>
        <v>9.4495145789056337E-2</v>
      </c>
      <c r="X348" s="122">
        <f t="shared" si="202"/>
        <v>9.4426153628965934E-2</v>
      </c>
      <c r="Y348" s="122">
        <f t="shared" si="202"/>
        <v>0.18999454827676299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0.13238096684702286</v>
      </c>
      <c r="D349" s="98">
        <v>0.15311267275587925</v>
      </c>
      <c r="E349" s="98">
        <v>0.14785211707112741</v>
      </c>
      <c r="F349" s="98">
        <v>0.16074015117256957</v>
      </c>
      <c r="G349" s="98">
        <v>0.18514819004526545</v>
      </c>
      <c r="H349" s="98">
        <v>0.14965633222830346</v>
      </c>
      <c r="I349" s="98">
        <v>8.8326868005968562E-2</v>
      </c>
      <c r="J349" s="98">
        <v>3.4177166883065414E-2</v>
      </c>
      <c r="K349" s="98">
        <v>0</v>
      </c>
      <c r="L349" s="98">
        <v>6.0111012742570809E-2</v>
      </c>
      <c r="M349" s="98">
        <v>0.1120639533140617</v>
      </c>
      <c r="N349" s="98">
        <v>0.14608606685631445</v>
      </c>
      <c r="O349" s="98">
        <v>0.1313267235961513</v>
      </c>
      <c r="P349" s="98">
        <v>0.10480221714842174</v>
      </c>
      <c r="Q349" s="98">
        <v>0.11425522460512756</v>
      </c>
      <c r="R349" s="98">
        <v>5.40576410177201E-2</v>
      </c>
      <c r="S349" s="98">
        <v>2.2442573724117284E-2</v>
      </c>
      <c r="T349" s="98">
        <v>1.8009542106156809E-2</v>
      </c>
      <c r="U349" s="98">
        <v>3.8999898383783191E-2</v>
      </c>
      <c r="V349" s="98">
        <v>9.4905346022678388E-2</v>
      </c>
      <c r="W349" s="98">
        <v>9.4495145789056337E-2</v>
      </c>
      <c r="X349" s="98">
        <v>9.4426153628965934E-2</v>
      </c>
      <c r="Y349" s="98">
        <v>0.18999454827676299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1.5324019453408807E-3</v>
      </c>
      <c r="D353" s="122">
        <v>5.1156982527418018E-4</v>
      </c>
      <c r="E353" s="122">
        <v>1.0798821313201946E-3</v>
      </c>
      <c r="F353" s="122">
        <v>1.0726435638078837E-3</v>
      </c>
      <c r="G353" s="122">
        <v>1.1573462664075567E-3</v>
      </c>
      <c r="H353" s="122">
        <v>6.1273850805285634E-4</v>
      </c>
      <c r="I353" s="122">
        <v>0</v>
      </c>
      <c r="J353" s="122">
        <v>0</v>
      </c>
      <c r="K353" s="122">
        <v>0</v>
      </c>
      <c r="L353" s="122">
        <v>4.8442319845933929E-4</v>
      </c>
      <c r="M353" s="122">
        <v>0</v>
      </c>
      <c r="N353" s="122">
        <v>1.1626004911983172E-3</v>
      </c>
      <c r="O353" s="122">
        <v>1.0947818871048164E-3</v>
      </c>
      <c r="P353" s="122">
        <v>5.6502397388663258E-4</v>
      </c>
      <c r="Q353" s="122">
        <v>0</v>
      </c>
      <c r="R353" s="122">
        <v>0</v>
      </c>
      <c r="S353" s="122">
        <v>0</v>
      </c>
      <c r="T353" s="122">
        <v>4.3490403493816467E-4</v>
      </c>
      <c r="U353" s="122">
        <v>4.0733881578721408E-4</v>
      </c>
      <c r="V353" s="122">
        <v>8.710748528540297E-4</v>
      </c>
      <c r="W353" s="122">
        <v>1.226097444787217E-3</v>
      </c>
      <c r="X353" s="122">
        <v>1.8267849078510239E-3</v>
      </c>
      <c r="Y353" s="122">
        <v>7.2583467365302306E-3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1.5324019453408807E-3</v>
      </c>
      <c r="D354" s="98">
        <v>5.1156982527418018E-4</v>
      </c>
      <c r="E354" s="98">
        <v>1.0798821313201946E-3</v>
      </c>
      <c r="F354" s="98">
        <v>1.0726435638078837E-3</v>
      </c>
      <c r="G354" s="98">
        <v>1.1573462664075567E-3</v>
      </c>
      <c r="H354" s="98">
        <v>6.1273850805285634E-4</v>
      </c>
      <c r="I354" s="98">
        <v>0</v>
      </c>
      <c r="J354" s="98">
        <v>0</v>
      </c>
      <c r="K354" s="98">
        <v>0</v>
      </c>
      <c r="L354" s="98">
        <v>4.8442319845933929E-4</v>
      </c>
      <c r="M354" s="98">
        <v>0</v>
      </c>
      <c r="N354" s="98">
        <v>1.1626004911983172E-3</v>
      </c>
      <c r="O354" s="98">
        <v>1.0947818871048164E-3</v>
      </c>
      <c r="P354" s="98">
        <v>5.6502397388663258E-4</v>
      </c>
      <c r="Q354" s="98">
        <v>0</v>
      </c>
      <c r="R354" s="98">
        <v>0</v>
      </c>
      <c r="S354" s="98">
        <v>0</v>
      </c>
      <c r="T354" s="98">
        <v>4.3490403493816467E-4</v>
      </c>
      <c r="U354" s="98">
        <v>4.0733881578721408E-4</v>
      </c>
      <c r="V354" s="98">
        <v>8.710748528540297E-4</v>
      </c>
      <c r="W354" s="98">
        <v>1.226097444787217E-3</v>
      </c>
      <c r="X354" s="98">
        <v>1.8267849078510239E-3</v>
      </c>
      <c r="Y354" s="98">
        <v>7.2583467365302306E-3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4.3203705751364728E-3</v>
      </c>
      <c r="D362" s="122">
        <v>5.2329442412195728E-3</v>
      </c>
      <c r="E362" s="122">
        <v>5.4782622876157292E-3</v>
      </c>
      <c r="F362" s="122">
        <v>7.1673670436999916E-3</v>
      </c>
      <c r="G362" s="122">
        <v>7.4853340811924388E-3</v>
      </c>
      <c r="H362" s="122">
        <v>5.2709740588222842E-3</v>
      </c>
      <c r="I362" s="122">
        <v>1.894904101113125E-3</v>
      </c>
      <c r="J362" s="122">
        <v>6.5452207864786149E-4</v>
      </c>
      <c r="K362" s="122">
        <v>0</v>
      </c>
      <c r="L362" s="122">
        <v>3.8771248521437072E-3</v>
      </c>
      <c r="M362" s="122">
        <v>4.8774714659057354E-3</v>
      </c>
      <c r="N362" s="122">
        <v>7.0462536166125767E-3</v>
      </c>
      <c r="O362" s="122">
        <v>5.8406209812377442E-3</v>
      </c>
      <c r="P362" s="122">
        <v>4.071346753326298E-3</v>
      </c>
      <c r="Q362" s="122">
        <v>3.6181091900313249E-3</v>
      </c>
      <c r="R362" s="122">
        <v>2.2496144336588884E-3</v>
      </c>
      <c r="S362" s="122">
        <v>8.5012531610301222E-4</v>
      </c>
      <c r="T362" s="122">
        <v>1.256626436439193E-3</v>
      </c>
      <c r="U362" s="122">
        <v>1.6737685765887129E-3</v>
      </c>
      <c r="V362" s="122">
        <v>7.0981315843283918E-3</v>
      </c>
      <c r="W362" s="122">
        <v>7.2810456561935404E-3</v>
      </c>
      <c r="X362" s="122">
        <v>1.1221239221529131E-2</v>
      </c>
      <c r="Y362" s="122">
        <v>4.0015920740015677E-2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4.3203705751364728E-3</v>
      </c>
      <c r="D363" s="98">
        <v>5.2329442412195728E-3</v>
      </c>
      <c r="E363" s="98">
        <v>5.4782622876157292E-3</v>
      </c>
      <c r="F363" s="98">
        <v>7.1673670436999916E-3</v>
      </c>
      <c r="G363" s="98">
        <v>7.4853340811924388E-3</v>
      </c>
      <c r="H363" s="98">
        <v>5.2709740588222842E-3</v>
      </c>
      <c r="I363" s="98">
        <v>1.894904101113125E-3</v>
      </c>
      <c r="J363" s="98">
        <v>6.5452207864786149E-4</v>
      </c>
      <c r="K363" s="98">
        <v>0</v>
      </c>
      <c r="L363" s="98">
        <v>3.8771248521437072E-3</v>
      </c>
      <c r="M363" s="98">
        <v>4.8774714659057354E-3</v>
      </c>
      <c r="N363" s="98">
        <v>7.0462536166125767E-3</v>
      </c>
      <c r="O363" s="98">
        <v>5.8406209812377442E-3</v>
      </c>
      <c r="P363" s="98">
        <v>4.071346753326298E-3</v>
      </c>
      <c r="Q363" s="98">
        <v>3.6181091900313249E-3</v>
      </c>
      <c r="R363" s="98">
        <v>2.2496144336588884E-3</v>
      </c>
      <c r="S363" s="98">
        <v>8.5012531610301222E-4</v>
      </c>
      <c r="T363" s="98">
        <v>1.256626436439193E-3</v>
      </c>
      <c r="U363" s="98">
        <v>1.6737685765887129E-3</v>
      </c>
      <c r="V363" s="98">
        <v>7.0981315843283918E-3</v>
      </c>
      <c r="W363" s="98">
        <v>7.2810456561935404E-3</v>
      </c>
      <c r="X363" s="98">
        <v>1.1221239221529131E-2</v>
      </c>
      <c r="Y363" s="98">
        <v>4.0015920740015677E-2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17521.379372081607</v>
      </c>
      <c r="D366" s="117">
        <f t="shared" si="204"/>
        <v>16527.231307912793</v>
      </c>
      <c r="E366" s="117">
        <f t="shared" si="204"/>
        <v>17748.966311631244</v>
      </c>
      <c r="F366" s="117">
        <f t="shared" si="204"/>
        <v>17512.575291890658</v>
      </c>
      <c r="G366" s="117">
        <f t="shared" si="204"/>
        <v>19158.886345181141</v>
      </c>
      <c r="H366" s="117">
        <f t="shared" si="204"/>
        <v>19938.44121768685</v>
      </c>
      <c r="I366" s="117">
        <f t="shared" si="204"/>
        <v>17707.822168440231</v>
      </c>
      <c r="J366" s="117">
        <f t="shared" si="204"/>
        <v>19373.012896191154</v>
      </c>
      <c r="K366" s="117">
        <f t="shared" si="204"/>
        <v>0</v>
      </c>
      <c r="L366" s="117">
        <f t="shared" si="204"/>
        <v>16319.977969748643</v>
      </c>
      <c r="M366" s="117">
        <f t="shared" si="204"/>
        <v>15891.439514400459</v>
      </c>
      <c r="N366" s="117">
        <f t="shared" si="204"/>
        <v>15443.133744565279</v>
      </c>
      <c r="O366" s="117">
        <f t="shared" si="204"/>
        <v>15058.498588055621</v>
      </c>
      <c r="P366" s="117">
        <f t="shared" si="204"/>
        <v>14913.477944970713</v>
      </c>
      <c r="Q366" s="117">
        <f t="shared" si="204"/>
        <v>12025.636843414242</v>
      </c>
      <c r="R366" s="117">
        <f t="shared" ref="R366:V366" si="205">R367+R370+R372+R381</f>
        <v>12071.100707872114</v>
      </c>
      <c r="S366" s="117">
        <f t="shared" si="205"/>
        <v>11751.771056212005</v>
      </c>
      <c r="T366" s="117">
        <f t="shared" si="205"/>
        <v>10824.656692746687</v>
      </c>
      <c r="U366" s="117">
        <f t="shared" si="205"/>
        <v>9781.9210019909333</v>
      </c>
      <c r="V366" s="117">
        <f t="shared" si="205"/>
        <v>10042.191043654217</v>
      </c>
      <c r="W366" s="117">
        <f t="shared" ref="W366:Y366" si="206">W367+W370+W372+W381</f>
        <v>8709.8430200082003</v>
      </c>
      <c r="X366" s="117">
        <f t="shared" si="206"/>
        <v>6832.9414261935817</v>
      </c>
      <c r="Y366" s="117">
        <f t="shared" si="206"/>
        <v>6601.6620886080036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14746.81205726273</v>
      </c>
      <c r="D367" s="122">
        <f t="shared" si="207"/>
        <v>13641.265236728437</v>
      </c>
      <c r="E367" s="122">
        <f t="shared" si="207"/>
        <v>14634.660231539357</v>
      </c>
      <c r="F367" s="122">
        <f t="shared" si="207"/>
        <v>14608.584901680379</v>
      </c>
      <c r="G367" s="122">
        <f t="shared" si="207"/>
        <v>16166.165876957544</v>
      </c>
      <c r="H367" s="122">
        <f t="shared" si="207"/>
        <v>16658.929853527286</v>
      </c>
      <c r="I367" s="122">
        <f t="shared" si="207"/>
        <v>14564.221265124594</v>
      </c>
      <c r="J367" s="122">
        <f t="shared" si="207"/>
        <v>15216.340704992441</v>
      </c>
      <c r="K367" s="122">
        <f t="shared" si="207"/>
        <v>0</v>
      </c>
      <c r="L367" s="122">
        <f t="shared" si="207"/>
        <v>12740.778536511647</v>
      </c>
      <c r="M367" s="122">
        <f t="shared" si="207"/>
        <v>12793.624304017789</v>
      </c>
      <c r="N367" s="122">
        <f t="shared" si="207"/>
        <v>12276.194189409503</v>
      </c>
      <c r="O367" s="122">
        <f t="shared" si="207"/>
        <v>11703.365116494972</v>
      </c>
      <c r="P367" s="122">
        <f t="shared" si="207"/>
        <v>11979.883225446167</v>
      </c>
      <c r="Q367" s="122">
        <f t="shared" si="207"/>
        <v>8785.3208822610541</v>
      </c>
      <c r="R367" s="122">
        <f t="shared" ref="R367:V367" si="208">SUM(R368:R369)</f>
        <v>8610.5582135086679</v>
      </c>
      <c r="S367" s="122">
        <f t="shared" si="208"/>
        <v>9098.6931816361775</v>
      </c>
      <c r="T367" s="122">
        <f t="shared" si="208"/>
        <v>8031.2405572180423</v>
      </c>
      <c r="U367" s="122">
        <f t="shared" si="208"/>
        <v>7246.4679196548368</v>
      </c>
      <c r="V367" s="122">
        <f t="shared" si="208"/>
        <v>7053.9354029817878</v>
      </c>
      <c r="W367" s="122">
        <f t="shared" ref="W367:Y367" si="209">SUM(W368:W369)</f>
        <v>5694.5474559560098</v>
      </c>
      <c r="X367" s="122">
        <f t="shared" si="209"/>
        <v>4169.4815891826784</v>
      </c>
      <c r="Y367" s="122">
        <f t="shared" si="209"/>
        <v>3834.9367526623259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14569.132642963421</v>
      </c>
      <c r="D368" s="98">
        <v>13480.601580901501</v>
      </c>
      <c r="E368" s="98">
        <v>14463.825504404862</v>
      </c>
      <c r="F368" s="98">
        <v>14440.972215265832</v>
      </c>
      <c r="G368" s="98">
        <v>15981.496159333614</v>
      </c>
      <c r="H368" s="98">
        <v>16470.365846573281</v>
      </c>
      <c r="I368" s="98">
        <v>14401.151090432026</v>
      </c>
      <c r="J368" s="98">
        <v>15045.415954862392</v>
      </c>
      <c r="K368" s="98">
        <v>0</v>
      </c>
      <c r="L368" s="98">
        <v>12600.938449628706</v>
      </c>
      <c r="M368" s="98">
        <v>12649.386777428052</v>
      </c>
      <c r="N368" s="98">
        <v>12133.918313441647</v>
      </c>
      <c r="O368" s="98">
        <v>11562.486669849561</v>
      </c>
      <c r="P368" s="98">
        <v>11829.707418291153</v>
      </c>
      <c r="Q368" s="98">
        <v>8671.9390104140148</v>
      </c>
      <c r="R368" s="98">
        <v>8498.9876578057138</v>
      </c>
      <c r="S368" s="98">
        <v>8981.4843058626211</v>
      </c>
      <c r="T368" s="98">
        <v>7928.1308796252879</v>
      </c>
      <c r="U368" s="98">
        <v>7153.5295210026679</v>
      </c>
      <c r="V368" s="98">
        <v>6963.1791118358851</v>
      </c>
      <c r="W368" s="98">
        <v>5621.4185137429222</v>
      </c>
      <c r="X368" s="98">
        <v>4115.655978904646</v>
      </c>
      <c r="Y368" s="98">
        <v>3784.5740374907264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177.67941429930863</v>
      </c>
      <c r="D369" s="98">
        <v>160.66365582693641</v>
      </c>
      <c r="E369" s="98">
        <v>170.83472713449547</v>
      </c>
      <c r="F369" s="98">
        <v>167.61268641454581</v>
      </c>
      <c r="G369" s="98">
        <v>184.6697176239305</v>
      </c>
      <c r="H369" s="98">
        <v>188.56400695400447</v>
      </c>
      <c r="I369" s="98">
        <v>163.07017469256712</v>
      </c>
      <c r="J369" s="98">
        <v>170.92475013004886</v>
      </c>
      <c r="K369" s="98">
        <v>0</v>
      </c>
      <c r="L369" s="98">
        <v>139.84008688294094</v>
      </c>
      <c r="M369" s="98">
        <v>144.23752658973763</v>
      </c>
      <c r="N369" s="98">
        <v>142.27587596785722</v>
      </c>
      <c r="O369" s="98">
        <v>140.87844664541026</v>
      </c>
      <c r="P369" s="98">
        <v>150.1758071550137</v>
      </c>
      <c r="Q369" s="98">
        <v>113.38187184703901</v>
      </c>
      <c r="R369" s="98">
        <v>111.57055570295401</v>
      </c>
      <c r="S369" s="98">
        <v>117.2088757735571</v>
      </c>
      <c r="T369" s="98">
        <v>103.10967759275422</v>
      </c>
      <c r="U369" s="98">
        <v>92.938398652169099</v>
      </c>
      <c r="V369" s="98">
        <v>90.756291145902466</v>
      </c>
      <c r="W369" s="98">
        <v>73.128942213087754</v>
      </c>
      <c r="X369" s="98">
        <v>53.825610278032443</v>
      </c>
      <c r="Y369" s="98">
        <v>50.362715171599397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1.290675492939227</v>
      </c>
      <c r="N370" s="122">
        <f t="shared" si="210"/>
        <v>0.94031850808077022</v>
      </c>
      <c r="O370" s="122">
        <f t="shared" si="210"/>
        <v>0.83249323637966233</v>
      </c>
      <c r="P370" s="122">
        <f t="shared" si="210"/>
        <v>1.3871177560096792</v>
      </c>
      <c r="Q370" s="122">
        <f t="shared" si="210"/>
        <v>0.66257838487039522</v>
      </c>
      <c r="R370" s="122">
        <f t="shared" si="210"/>
        <v>1.3837189209752565</v>
      </c>
      <c r="S370" s="122">
        <f t="shared" si="210"/>
        <v>0</v>
      </c>
      <c r="T370" s="122">
        <f t="shared" si="210"/>
        <v>0</v>
      </c>
      <c r="U370" s="122">
        <f t="shared" si="210"/>
        <v>1.5085902175547152</v>
      </c>
      <c r="V370" s="122">
        <f t="shared" si="210"/>
        <v>1.7264350748747719</v>
      </c>
      <c r="W370" s="122">
        <f t="shared" si="210"/>
        <v>2.2388859896841695</v>
      </c>
      <c r="X370" s="122">
        <f t="shared" si="210"/>
        <v>4.4576415131576566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1.290675492939227</v>
      </c>
      <c r="N371" s="98">
        <f>RES_hhdet_in_fech!N29</f>
        <v>0.94031850808077022</v>
      </c>
      <c r="O371" s="98">
        <f>RES_hhdet_in_fech!O29</f>
        <v>0.83249323637966233</v>
      </c>
      <c r="P371" s="98">
        <f>RES_hhdet_in_fech!P29</f>
        <v>1.3871177560096792</v>
      </c>
      <c r="Q371" s="98">
        <f>RES_hhdet_in_fech!Q29</f>
        <v>0.66257838487039522</v>
      </c>
      <c r="R371" s="98">
        <f>RES_hhdet_in_fech!R29</f>
        <v>1.3837189209752565</v>
      </c>
      <c r="S371" s="98">
        <f>RES_hhdet_in_fech!S29</f>
        <v>0</v>
      </c>
      <c r="T371" s="98">
        <f>RES_hhdet_in_fech!T29</f>
        <v>0</v>
      </c>
      <c r="U371" s="98">
        <f>RES_hhdet_in_fech!U29</f>
        <v>1.5085902175547152</v>
      </c>
      <c r="V371" s="98">
        <f>RES_hhdet_in_fech!V29</f>
        <v>1.7264350748747719</v>
      </c>
      <c r="W371" s="98">
        <f>RES_hhdet_in_fech!W29</f>
        <v>2.2388859896841695</v>
      </c>
      <c r="X371" s="98">
        <f>RES_hhdet_in_fech!X29</f>
        <v>4.4576415131576566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2077.4252306262197</v>
      </c>
      <c r="D372" s="122">
        <v>2131.6994965247145</v>
      </c>
      <c r="E372" s="122">
        <v>2302.720561301192</v>
      </c>
      <c r="F372" s="122">
        <v>2048.2289931022469</v>
      </c>
      <c r="G372" s="122">
        <v>2115.265749712446</v>
      </c>
      <c r="H372" s="122">
        <v>2375.1260809802216</v>
      </c>
      <c r="I372" s="122">
        <v>2376.7254373686997</v>
      </c>
      <c r="J372" s="122">
        <v>3250.3992135444837</v>
      </c>
      <c r="K372" s="122">
        <v>0</v>
      </c>
      <c r="L372" s="122">
        <v>2677.3052843246769</v>
      </c>
      <c r="M372" s="122">
        <v>2258.6388400111296</v>
      </c>
      <c r="N372" s="122">
        <v>2318.0074457679302</v>
      </c>
      <c r="O372" s="122">
        <v>2518.9093846626406</v>
      </c>
      <c r="P372" s="122">
        <v>2140.4220557245376</v>
      </c>
      <c r="Q372" s="122">
        <v>2511.0270184269475</v>
      </c>
      <c r="R372" s="122">
        <v>2689.1926112323863</v>
      </c>
      <c r="S372" s="122">
        <v>2001.0842406995646</v>
      </c>
      <c r="T372" s="122">
        <v>2087.0470860379237</v>
      </c>
      <c r="U372" s="122">
        <v>1956.2685216008838</v>
      </c>
      <c r="V372" s="122">
        <v>2284.5410150443608</v>
      </c>
      <c r="W372" s="122">
        <v>2334.6681083418498</v>
      </c>
      <c r="X372" s="122">
        <v>1993.9893557764403</v>
      </c>
      <c r="Y372" s="122">
        <v>1868.259971639927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2248.638177702765</v>
      </c>
      <c r="D373" s="98">
        <v>2252.0242352270652</v>
      </c>
      <c r="E373" s="98">
        <v>2376.9196410463869</v>
      </c>
      <c r="F373" s="98">
        <v>2360.9868898747213</v>
      </c>
      <c r="G373" s="98">
        <v>2547.4253090499128</v>
      </c>
      <c r="H373" s="98">
        <v>2697.3873395529858</v>
      </c>
      <c r="I373" s="98">
        <v>0</v>
      </c>
      <c r="J373" s="98">
        <v>0</v>
      </c>
      <c r="K373" s="98">
        <v>0</v>
      </c>
      <c r="L373" s="98">
        <v>2132.5198030434021</v>
      </c>
      <c r="M373" s="98">
        <v>0</v>
      </c>
      <c r="N373" s="98">
        <v>2558.990339844861</v>
      </c>
      <c r="O373" s="98">
        <v>2409.7153704543412</v>
      </c>
      <c r="P373" s="98">
        <v>2487.3392053470347</v>
      </c>
      <c r="Q373" s="98">
        <v>0</v>
      </c>
      <c r="R373" s="98">
        <v>0</v>
      </c>
      <c r="S373" s="98">
        <v>0</v>
      </c>
      <c r="T373" s="98">
        <v>1914.5273592981362</v>
      </c>
      <c r="U373" s="98">
        <v>1793.1802068463373</v>
      </c>
      <c r="V373" s="98">
        <v>1917.3156648486299</v>
      </c>
      <c r="W373" s="98">
        <v>1799.1686400000247</v>
      </c>
      <c r="X373" s="98">
        <v>1608.3684696698572</v>
      </c>
      <c r="Y373" s="98">
        <v>1997.0358823434556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2063.5430997821754</v>
      </c>
      <c r="D377" s="101">
        <v>2129.2438896124218</v>
      </c>
      <c r="E377" s="101">
        <v>2299.269441313043</v>
      </c>
      <c r="F377" s="101">
        <v>2034.9201464310779</v>
      </c>
      <c r="G377" s="101">
        <v>2097.6265840252026</v>
      </c>
      <c r="H377" s="101">
        <v>2366.8629717860481</v>
      </c>
      <c r="I377" s="101">
        <v>2376.7254373686997</v>
      </c>
      <c r="J377" s="101">
        <v>3250.3992135444837</v>
      </c>
      <c r="K377" s="101">
        <v>0</v>
      </c>
      <c r="L377" s="101">
        <v>2704.5445583887404</v>
      </c>
      <c r="M377" s="101">
        <v>2258.6388400111296</v>
      </c>
      <c r="N377" s="101">
        <v>2308.5571361962857</v>
      </c>
      <c r="O377" s="101">
        <v>2523.4591352546531</v>
      </c>
      <c r="P377" s="101">
        <v>2131.2926570502614</v>
      </c>
      <c r="Q377" s="101">
        <v>2511.0270184269475</v>
      </c>
      <c r="R377" s="101">
        <v>2689.1926112323863</v>
      </c>
      <c r="S377" s="101">
        <v>2001.0842406995646</v>
      </c>
      <c r="T377" s="101">
        <v>2106.2159445645671</v>
      </c>
      <c r="U377" s="101">
        <v>1963.3593178945596</v>
      </c>
      <c r="V377" s="101">
        <v>2297.2039581545582</v>
      </c>
      <c r="W377" s="101">
        <v>2357.2948464408</v>
      </c>
      <c r="X377" s="101">
        <v>2014.0737769278242</v>
      </c>
      <c r="Y377" s="101">
        <v>1858.2091688533103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697.14208419265492</v>
      </c>
      <c r="D381" s="122">
        <v>754.26657465964297</v>
      </c>
      <c r="E381" s="122">
        <v>811.58551879069125</v>
      </c>
      <c r="F381" s="122">
        <v>855.76139710803318</v>
      </c>
      <c r="G381" s="122">
        <v>877.45471851115246</v>
      </c>
      <c r="H381" s="122">
        <v>904.38528317934049</v>
      </c>
      <c r="I381" s="122">
        <v>766.87546594693799</v>
      </c>
      <c r="J381" s="122">
        <v>906.27297765423066</v>
      </c>
      <c r="K381" s="122">
        <v>0</v>
      </c>
      <c r="L381" s="122">
        <v>901.89414891231945</v>
      </c>
      <c r="M381" s="122">
        <v>837.88569487860218</v>
      </c>
      <c r="N381" s="122">
        <v>847.99179087976438</v>
      </c>
      <c r="O381" s="122">
        <v>835.39159366162994</v>
      </c>
      <c r="P381" s="122">
        <v>791.78554604399926</v>
      </c>
      <c r="Q381" s="122">
        <v>728.62636434136982</v>
      </c>
      <c r="R381" s="122">
        <v>769.96616421008628</v>
      </c>
      <c r="S381" s="122">
        <v>651.99363387626249</v>
      </c>
      <c r="T381" s="122">
        <v>706.3690494907197</v>
      </c>
      <c r="U381" s="122">
        <v>577.67597051765824</v>
      </c>
      <c r="V381" s="122">
        <v>701.98819055319234</v>
      </c>
      <c r="W381" s="122">
        <v>678.38856972065685</v>
      </c>
      <c r="X381" s="122">
        <v>665.01283972130432</v>
      </c>
      <c r="Y381" s="122">
        <v>898.46536430575122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760.76255945350795</v>
      </c>
      <c r="D382" s="98">
        <v>822.72788236415693</v>
      </c>
      <c r="E382" s="98">
        <v>861.29699136161537</v>
      </c>
      <c r="F382" s="98">
        <v>928.00190636555612</v>
      </c>
      <c r="G382" s="98">
        <v>969.17100167702961</v>
      </c>
      <c r="H382" s="98">
        <v>1008.8606496134275</v>
      </c>
      <c r="I382" s="98">
        <v>926.85728175594522</v>
      </c>
      <c r="J382" s="98">
        <v>960.44209462913261</v>
      </c>
      <c r="K382" s="98">
        <v>0</v>
      </c>
      <c r="L382" s="98">
        <v>898.30605187711569</v>
      </c>
      <c r="M382" s="98">
        <v>933.54453591525885</v>
      </c>
      <c r="N382" s="98">
        <v>939.96670570103788</v>
      </c>
      <c r="O382" s="98">
        <v>918.26732907543817</v>
      </c>
      <c r="P382" s="98">
        <v>995.71196839386278</v>
      </c>
      <c r="Q382" s="98">
        <v>796.37902580369007</v>
      </c>
      <c r="R382" s="98">
        <v>825.26795858238245</v>
      </c>
      <c r="S382" s="98">
        <v>935.60190625881762</v>
      </c>
      <c r="T382" s="98">
        <v>790.27144897189703</v>
      </c>
      <c r="U382" s="98">
        <v>736.82363822359252</v>
      </c>
      <c r="V382" s="98">
        <v>762.12872245719052</v>
      </c>
      <c r="W382" s="98">
        <v>745.40695178416797</v>
      </c>
      <c r="X382" s="98">
        <v>715.91237623032282</v>
      </c>
      <c r="Y382" s="98">
        <v>967.89794142328105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591.10795875789984</v>
      </c>
      <c r="D383" s="33">
        <v>667.13400121753466</v>
      </c>
      <c r="E383" s="33">
        <v>729.70779926211026</v>
      </c>
      <c r="F383" s="33">
        <v>692.01624279098121</v>
      </c>
      <c r="G383" s="33">
        <v>694.02215217939806</v>
      </c>
      <c r="H383" s="33">
        <v>763.03625800381064</v>
      </c>
      <c r="I383" s="33">
        <v>686.88455804243438</v>
      </c>
      <c r="J383" s="33">
        <v>883.05764180784411</v>
      </c>
      <c r="K383" s="33">
        <v>0</v>
      </c>
      <c r="L383" s="33">
        <v>935.98107074675534</v>
      </c>
      <c r="M383" s="33">
        <v>700.37611088840822</v>
      </c>
      <c r="N383" s="33">
        <v>696.23318142466292</v>
      </c>
      <c r="O383" s="33">
        <v>729.91338495314665</v>
      </c>
      <c r="P383" s="33">
        <v>616.99146974411633</v>
      </c>
      <c r="Q383" s="33">
        <v>692.96706883488548</v>
      </c>
      <c r="R383" s="33">
        <v>728.48981843086426</v>
      </c>
      <c r="S383" s="33">
        <v>489.93176394337394</v>
      </c>
      <c r="T383" s="33">
        <v>510.59678403463937</v>
      </c>
      <c r="U383" s="33">
        <v>463.99906501341951</v>
      </c>
      <c r="V383" s="33">
        <v>572.21125328666949</v>
      </c>
      <c r="W383" s="33">
        <v>585.42758814869001</v>
      </c>
      <c r="X383" s="33">
        <v>555.26071412373301</v>
      </c>
      <c r="Y383" s="33">
        <v>574.44667109061265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9793.4590378910671</v>
      </c>
      <c r="D385" s="117">
        <f t="shared" si="211"/>
        <v>9348.6444257136827</v>
      </c>
      <c r="E385" s="117">
        <f t="shared" si="211"/>
        <v>10108.374450466365</v>
      </c>
      <c r="F385" s="117">
        <f t="shared" si="211"/>
        <v>10020.928817173015</v>
      </c>
      <c r="G385" s="117">
        <f t="shared" si="211"/>
        <v>11038.696782920979</v>
      </c>
      <c r="H385" s="117">
        <f t="shared" si="211"/>
        <v>11614.317044467834</v>
      </c>
      <c r="I385" s="117">
        <f t="shared" si="211"/>
        <v>10456.765226567488</v>
      </c>
      <c r="J385" s="117">
        <f t="shared" si="211"/>
        <v>11617.178251538973</v>
      </c>
      <c r="K385" s="117">
        <f t="shared" si="211"/>
        <v>0</v>
      </c>
      <c r="L385" s="117">
        <f t="shared" si="211"/>
        <v>9904.8126497519152</v>
      </c>
      <c r="M385" s="117">
        <f t="shared" si="211"/>
        <v>9856.6553982701898</v>
      </c>
      <c r="N385" s="117">
        <f t="shared" si="211"/>
        <v>9870.2866580274549</v>
      </c>
      <c r="O385" s="117">
        <f t="shared" si="211"/>
        <v>10045.261296446293</v>
      </c>
      <c r="P385" s="117">
        <f t="shared" si="211"/>
        <v>10407.716366023998</v>
      </c>
      <c r="Q385" s="117">
        <f t="shared" si="211"/>
        <v>8726.501097730832</v>
      </c>
      <c r="R385" s="117">
        <f t="shared" ref="R385:V385" si="212">R386+R389+R391+R400</f>
        <v>8882.0683949019331</v>
      </c>
      <c r="S385" s="117">
        <f t="shared" si="212"/>
        <v>8702.4592565639377</v>
      </c>
      <c r="T385" s="117">
        <f t="shared" si="212"/>
        <v>8037.2075860701316</v>
      </c>
      <c r="U385" s="117">
        <f t="shared" si="212"/>
        <v>7334.7427362375365</v>
      </c>
      <c r="V385" s="117">
        <f t="shared" si="212"/>
        <v>7546.9704274042842</v>
      </c>
      <c r="W385" s="117">
        <f t="shared" ref="W385:Y385" si="213">W386+W389+W391+W400</f>
        <v>6625.9119778920758</v>
      </c>
      <c r="X385" s="117">
        <f t="shared" si="213"/>
        <v>5234.267615222233</v>
      </c>
      <c r="Y385" s="117">
        <f t="shared" si="213"/>
        <v>5016.3529499571314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8017.2418224370713</v>
      </c>
      <c r="D386" s="122">
        <f t="shared" si="214"/>
        <v>7479.7001085702477</v>
      </c>
      <c r="E386" s="122">
        <f t="shared" si="214"/>
        <v>8097.3802983942023</v>
      </c>
      <c r="F386" s="122">
        <f t="shared" si="214"/>
        <v>8154.8020686788514</v>
      </c>
      <c r="G386" s="122">
        <f t="shared" si="214"/>
        <v>9108.5057503862117</v>
      </c>
      <c r="H386" s="122">
        <f t="shared" si="214"/>
        <v>9475.7243533538785</v>
      </c>
      <c r="I386" s="122">
        <f t="shared" si="214"/>
        <v>8366.0758680018462</v>
      </c>
      <c r="J386" s="122">
        <f t="shared" si="214"/>
        <v>8834.7684269652636</v>
      </c>
      <c r="K386" s="122">
        <f t="shared" si="214"/>
        <v>0</v>
      </c>
      <c r="L386" s="122">
        <f t="shared" si="214"/>
        <v>7580.690815928333</v>
      </c>
      <c r="M386" s="122">
        <f t="shared" si="214"/>
        <v>7790.0538612291184</v>
      </c>
      <c r="N386" s="122">
        <f t="shared" si="214"/>
        <v>7741.2642081783488</v>
      </c>
      <c r="O386" s="122">
        <f t="shared" si="214"/>
        <v>7734.9993188044436</v>
      </c>
      <c r="P386" s="122">
        <f t="shared" si="214"/>
        <v>8336.0196085189982</v>
      </c>
      <c r="Q386" s="122">
        <f t="shared" si="214"/>
        <v>6357.7696678008933</v>
      </c>
      <c r="R386" s="122">
        <f t="shared" ref="R386:V386" si="215">SUM(R387:R388)</f>
        <v>6321.7612505157658</v>
      </c>
      <c r="S386" s="122">
        <f t="shared" si="215"/>
        <v>6723.8376002731111</v>
      </c>
      <c r="T386" s="122">
        <f t="shared" si="215"/>
        <v>5947.1916867722757</v>
      </c>
      <c r="U386" s="122">
        <f t="shared" si="215"/>
        <v>5369.759576278233</v>
      </c>
      <c r="V386" s="122">
        <f t="shared" si="215"/>
        <v>5239.1903001930696</v>
      </c>
      <c r="W386" s="122">
        <f t="shared" ref="W386:Y386" si="216">SUM(W387:W388)</f>
        <v>4244.4399175734652</v>
      </c>
      <c r="X386" s="122">
        <f t="shared" si="216"/>
        <v>3116.6684349364045</v>
      </c>
      <c r="Y386" s="122">
        <f t="shared" si="216"/>
        <v>2873.854547223491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7839.5624081377628</v>
      </c>
      <c r="D387" s="98">
        <v>7319.0364527433112</v>
      </c>
      <c r="E387" s="98">
        <v>7926.5455712597068</v>
      </c>
      <c r="F387" s="98">
        <v>7987.189382264306</v>
      </c>
      <c r="G387" s="98">
        <v>8923.8360327622813</v>
      </c>
      <c r="H387" s="98">
        <v>9287.1603463998745</v>
      </c>
      <c r="I387" s="98">
        <v>8203.0056933092783</v>
      </c>
      <c r="J387" s="98">
        <v>8663.8436768352149</v>
      </c>
      <c r="K387" s="98">
        <v>0</v>
      </c>
      <c r="L387" s="98">
        <v>7440.8507290453917</v>
      </c>
      <c r="M387" s="98">
        <v>7645.8163346393803</v>
      </c>
      <c r="N387" s="98">
        <v>7598.9883322104915</v>
      </c>
      <c r="O387" s="98">
        <v>7594.1208721590338</v>
      </c>
      <c r="P387" s="98">
        <v>8185.8438013639843</v>
      </c>
      <c r="Q387" s="98">
        <v>6244.387795953854</v>
      </c>
      <c r="R387" s="98">
        <v>6210.1906948128117</v>
      </c>
      <c r="S387" s="98">
        <v>6606.6287244995538</v>
      </c>
      <c r="T387" s="98">
        <v>5844.0820091795213</v>
      </c>
      <c r="U387" s="98">
        <v>5276.8211776260641</v>
      </c>
      <c r="V387" s="98">
        <v>5148.4340090471669</v>
      </c>
      <c r="W387" s="98">
        <v>4171.3109753603776</v>
      </c>
      <c r="X387" s="98">
        <v>3062.8428246583721</v>
      </c>
      <c r="Y387" s="98">
        <v>2823.4918320518914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177.67941429930863</v>
      </c>
      <c r="D388" s="98">
        <v>160.66365582693641</v>
      </c>
      <c r="E388" s="98">
        <v>170.83472713449547</v>
      </c>
      <c r="F388" s="98">
        <v>167.61268641454581</v>
      </c>
      <c r="G388" s="98">
        <v>184.6697176239305</v>
      </c>
      <c r="H388" s="98">
        <v>188.56400695400447</v>
      </c>
      <c r="I388" s="98">
        <v>163.07017469256712</v>
      </c>
      <c r="J388" s="98">
        <v>170.92475013004886</v>
      </c>
      <c r="K388" s="98">
        <v>0</v>
      </c>
      <c r="L388" s="98">
        <v>139.84008688294094</v>
      </c>
      <c r="M388" s="98">
        <v>144.23752658973763</v>
      </c>
      <c r="N388" s="98">
        <v>142.27587596785722</v>
      </c>
      <c r="O388" s="98">
        <v>140.87844664541026</v>
      </c>
      <c r="P388" s="98">
        <v>150.1758071550137</v>
      </c>
      <c r="Q388" s="98">
        <v>113.38187184703901</v>
      </c>
      <c r="R388" s="98">
        <v>111.57055570295401</v>
      </c>
      <c r="S388" s="98">
        <v>117.2088757735571</v>
      </c>
      <c r="T388" s="98">
        <v>103.10967759275422</v>
      </c>
      <c r="U388" s="98">
        <v>92.938398652169099</v>
      </c>
      <c r="V388" s="98">
        <v>90.756291145902466</v>
      </c>
      <c r="W388" s="98">
        <v>73.128942213087754</v>
      </c>
      <c r="X388" s="98">
        <v>53.825610278032443</v>
      </c>
      <c r="Y388" s="98">
        <v>50.362715171599397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5.2094913664833715</v>
      </c>
      <c r="N389" s="122">
        <f t="shared" si="217"/>
        <v>3.9729441640417869</v>
      </c>
      <c r="O389" s="122">
        <f t="shared" si="217"/>
        <v>3.6959298778449035</v>
      </c>
      <c r="P389" s="122">
        <f t="shared" si="217"/>
        <v>6.4623573237675114</v>
      </c>
      <c r="Q389" s="122">
        <f t="shared" si="217"/>
        <v>3.1983366724958744</v>
      </c>
      <c r="R389" s="122">
        <f t="shared" si="217"/>
        <v>6.7298096620268444</v>
      </c>
      <c r="S389" s="122">
        <f t="shared" si="217"/>
        <v>0</v>
      </c>
      <c r="T389" s="122">
        <f t="shared" si="217"/>
        <v>0</v>
      </c>
      <c r="U389" s="122">
        <f t="shared" si="217"/>
        <v>7.3575766490379948</v>
      </c>
      <c r="V389" s="122">
        <f t="shared" si="217"/>
        <v>8.4447059252696466</v>
      </c>
      <c r="W389" s="122">
        <f t="shared" si="217"/>
        <v>11.056336258986795</v>
      </c>
      <c r="X389" s="122">
        <f t="shared" si="217"/>
        <v>22.252510787494682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5.2094913664833715</v>
      </c>
      <c r="N390" s="98">
        <f>RES_hhdet_in_tesh!N29</f>
        <v>3.9729441640417869</v>
      </c>
      <c r="O390" s="98">
        <f>RES_hhdet_in_tesh!O29</f>
        <v>3.6959298778449035</v>
      </c>
      <c r="P390" s="98">
        <f>RES_hhdet_in_tesh!P29</f>
        <v>6.4623573237675114</v>
      </c>
      <c r="Q390" s="98">
        <f>RES_hhdet_in_tesh!Q29</f>
        <v>3.1983366724958744</v>
      </c>
      <c r="R390" s="98">
        <f>RES_hhdet_in_tesh!R29</f>
        <v>6.7298096620268444</v>
      </c>
      <c r="S390" s="98">
        <f>RES_hhdet_in_tesh!S29</f>
        <v>0</v>
      </c>
      <c r="T390" s="98">
        <f>RES_hhdet_in_tesh!T29</f>
        <v>0</v>
      </c>
      <c r="U390" s="98">
        <f>RES_hhdet_in_tesh!U29</f>
        <v>7.3575766490379948</v>
      </c>
      <c r="V390" s="98">
        <f>RES_hhdet_in_tesh!V29</f>
        <v>8.4447059252696466</v>
      </c>
      <c r="W390" s="98">
        <f>RES_hhdet_in_tesh!W29</f>
        <v>11.056336258986795</v>
      </c>
      <c r="X390" s="98">
        <f>RES_hhdet_in_tesh!X29</f>
        <v>22.252510787494682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1329.572873618878</v>
      </c>
      <c r="D391" s="122">
        <v>1376.3413645888411</v>
      </c>
      <c r="E391" s="122">
        <v>1487.0001676764905</v>
      </c>
      <c r="F391" s="122">
        <v>1326.1390393492341</v>
      </c>
      <c r="G391" s="122">
        <v>1373.5817670116949</v>
      </c>
      <c r="H391" s="122">
        <v>1549.8063549689145</v>
      </c>
      <c r="I391" s="122">
        <v>1559.745710961623</v>
      </c>
      <c r="J391" s="122">
        <v>2140.7684767878172</v>
      </c>
      <c r="K391" s="122">
        <v>0</v>
      </c>
      <c r="L391" s="122">
        <v>1774.5951195817563</v>
      </c>
      <c r="M391" s="122">
        <v>1514.3318720817992</v>
      </c>
      <c r="N391" s="122">
        <v>1575.2558091628894</v>
      </c>
      <c r="O391" s="122">
        <v>1751.9895105415274</v>
      </c>
      <c r="P391" s="122">
        <v>1532.0275246217427</v>
      </c>
      <c r="Q391" s="122">
        <v>1842.0455688730251</v>
      </c>
      <c r="R391" s="122">
        <v>2006.933404930485</v>
      </c>
      <c r="S391" s="122">
        <v>1518.0484129570943</v>
      </c>
      <c r="T391" s="122">
        <v>1626.5291176687465</v>
      </c>
      <c r="U391" s="122">
        <v>1539.3737680881698</v>
      </c>
      <c r="V391" s="122">
        <v>1823.0486840896037</v>
      </c>
      <c r="W391" s="122">
        <v>1889.3693225521495</v>
      </c>
      <c r="X391" s="122">
        <v>1639.0964916688793</v>
      </c>
      <c r="Y391" s="122">
        <v>1561.9857179767209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1298.4153848811447</v>
      </c>
      <c r="D392" s="98">
        <v>1307.345577839706</v>
      </c>
      <c r="E392" s="98">
        <v>1388.2350458118924</v>
      </c>
      <c r="F392" s="98">
        <v>1387.3971187458349</v>
      </c>
      <c r="G392" s="98">
        <v>1507.1009916676276</v>
      </c>
      <c r="H392" s="98">
        <v>1607.5226396192083</v>
      </c>
      <c r="I392" s="98">
        <v>0</v>
      </c>
      <c r="J392" s="98">
        <v>0</v>
      </c>
      <c r="K392" s="98">
        <v>0</v>
      </c>
      <c r="L392" s="98">
        <v>1323.6222779630418</v>
      </c>
      <c r="M392" s="98">
        <v>0</v>
      </c>
      <c r="N392" s="98">
        <v>1695.7001459233425</v>
      </c>
      <c r="O392" s="98">
        <v>1688.7874842360384</v>
      </c>
      <c r="P392" s="98">
        <v>1858.3461787211836</v>
      </c>
      <c r="Q392" s="98">
        <v>0</v>
      </c>
      <c r="R392" s="98">
        <v>0</v>
      </c>
      <c r="S392" s="98">
        <v>0</v>
      </c>
      <c r="T392" s="98">
        <v>1653.3976020111502</v>
      </c>
      <c r="U392" s="98">
        <v>1583.0776328823429</v>
      </c>
      <c r="V392" s="98">
        <v>1721.6877857152185</v>
      </c>
      <c r="W392" s="98">
        <v>1632.333261586321</v>
      </c>
      <c r="X392" s="98">
        <v>1462.0753929566206</v>
      </c>
      <c r="Y392" s="98">
        <v>1817.1822561285037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1332.0991564895048</v>
      </c>
      <c r="D396" s="101">
        <v>1377.7494418694359</v>
      </c>
      <c r="E396" s="101">
        <v>1491.5938942748439</v>
      </c>
      <c r="F396" s="101">
        <v>1323.5323125663999</v>
      </c>
      <c r="G396" s="101">
        <v>1368.1320027400238</v>
      </c>
      <c r="H396" s="101">
        <v>1548.3264502342913</v>
      </c>
      <c r="I396" s="101">
        <v>1559.745710961623</v>
      </c>
      <c r="J396" s="101">
        <v>2140.7684767878172</v>
      </c>
      <c r="K396" s="101">
        <v>0</v>
      </c>
      <c r="L396" s="101">
        <v>1797.1437616626918</v>
      </c>
      <c r="M396" s="101">
        <v>1514.3318720817992</v>
      </c>
      <c r="N396" s="101">
        <v>1570.5325018389503</v>
      </c>
      <c r="O396" s="101">
        <v>1754.6229283042564</v>
      </c>
      <c r="P396" s="101">
        <v>1523.4401916191255</v>
      </c>
      <c r="Q396" s="101">
        <v>1842.0455688730251</v>
      </c>
      <c r="R396" s="101">
        <v>2006.933404930485</v>
      </c>
      <c r="S396" s="101">
        <v>1518.0484129570943</v>
      </c>
      <c r="T396" s="101">
        <v>1623.5437305195908</v>
      </c>
      <c r="U396" s="101">
        <v>1537.47360005364</v>
      </c>
      <c r="V396" s="101">
        <v>1826.5438874818237</v>
      </c>
      <c r="W396" s="101">
        <v>1900.2300011845082</v>
      </c>
      <c r="X396" s="101">
        <v>1648.3163405601426</v>
      </c>
      <c r="Y396" s="101">
        <v>1542.0679393892647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446.64434183511696</v>
      </c>
      <c r="D400" s="122">
        <v>492.60295255459476</v>
      </c>
      <c r="E400" s="122">
        <v>523.99398439567335</v>
      </c>
      <c r="F400" s="122">
        <v>539.98770914492889</v>
      </c>
      <c r="G400" s="122">
        <v>556.60926552307046</v>
      </c>
      <c r="H400" s="122">
        <v>588.78633614504247</v>
      </c>
      <c r="I400" s="122">
        <v>530.94364760401857</v>
      </c>
      <c r="J400" s="122">
        <v>641.64134778589255</v>
      </c>
      <c r="K400" s="122">
        <v>0</v>
      </c>
      <c r="L400" s="122">
        <v>549.52671424182427</v>
      </c>
      <c r="M400" s="122">
        <v>547.06017359278769</v>
      </c>
      <c r="N400" s="122">
        <v>549.79369652217486</v>
      </c>
      <c r="O400" s="122">
        <v>554.57653722247744</v>
      </c>
      <c r="P400" s="122">
        <v>533.20687555948939</v>
      </c>
      <c r="Q400" s="122">
        <v>523.48752438441852</v>
      </c>
      <c r="R400" s="122">
        <v>546.64392979365675</v>
      </c>
      <c r="S400" s="122">
        <v>460.57324333373288</v>
      </c>
      <c r="T400" s="122">
        <v>463.48678162910937</v>
      </c>
      <c r="U400" s="122">
        <v>418.25181522209681</v>
      </c>
      <c r="V400" s="122">
        <v>476.28673719634082</v>
      </c>
      <c r="W400" s="122">
        <v>481.04640150747525</v>
      </c>
      <c r="X400" s="122">
        <v>456.2501778294544</v>
      </c>
      <c r="Y400" s="122">
        <v>580.51268475691973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447.74924460885296</v>
      </c>
      <c r="D401" s="98">
        <v>484.54403584601658</v>
      </c>
      <c r="E401" s="98">
        <v>507.59940346263664</v>
      </c>
      <c r="F401" s="98">
        <v>547.27799483621175</v>
      </c>
      <c r="G401" s="98">
        <v>571.9397791965248</v>
      </c>
      <c r="H401" s="98">
        <v>595.76046012907648</v>
      </c>
      <c r="I401" s="98">
        <v>547.70132723462507</v>
      </c>
      <c r="J401" s="98">
        <v>567.92684832830128</v>
      </c>
      <c r="K401" s="98">
        <v>0</v>
      </c>
      <c r="L401" s="98">
        <v>531.89478309932917</v>
      </c>
      <c r="M401" s="98">
        <v>553.04004742606276</v>
      </c>
      <c r="N401" s="98">
        <v>557.0023236183406</v>
      </c>
      <c r="O401" s="98">
        <v>544.23587210843539</v>
      </c>
      <c r="P401" s="98">
        <v>590.41416499870741</v>
      </c>
      <c r="Q401" s="98">
        <v>473.12543460220411</v>
      </c>
      <c r="R401" s="98">
        <v>492.75736072464497</v>
      </c>
      <c r="S401" s="98">
        <v>562.58505684600743</v>
      </c>
      <c r="T401" s="98">
        <v>478.85613781847348</v>
      </c>
      <c r="U401" s="98">
        <v>449.58130730812252</v>
      </c>
      <c r="V401" s="98">
        <v>467.3049285009152</v>
      </c>
      <c r="W401" s="98">
        <v>458.12520802497755</v>
      </c>
      <c r="X401" s="98">
        <v>440.28200491309536</v>
      </c>
      <c r="Y401" s="98">
        <v>595.29009015272209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444.80283721222361</v>
      </c>
      <c r="D402" s="33">
        <v>502.85975563823962</v>
      </c>
      <c r="E402" s="33">
        <v>550.9968235794986</v>
      </c>
      <c r="F402" s="33">
        <v>523.46306157802098</v>
      </c>
      <c r="G402" s="33">
        <v>525.94823817616202</v>
      </c>
      <c r="H402" s="33">
        <v>579.35075663723205</v>
      </c>
      <c r="I402" s="33">
        <v>522.56480778871537</v>
      </c>
      <c r="J402" s="33">
        <v>673.23327612486048</v>
      </c>
      <c r="K402" s="33">
        <v>0</v>
      </c>
      <c r="L402" s="33">
        <v>717.03006009552792</v>
      </c>
      <c r="M402" s="33">
        <v>538.46410495745454</v>
      </c>
      <c r="N402" s="33">
        <v>537.89946181350149</v>
      </c>
      <c r="O402" s="33">
        <v>567.73738373125809</v>
      </c>
      <c r="P402" s="33">
        <v>484.17205604015959</v>
      </c>
      <c r="Q402" s="33">
        <v>549.9938874276894</v>
      </c>
      <c r="R402" s="33">
        <v>587.05885659541559</v>
      </c>
      <c r="S402" s="33">
        <v>402.28077846957592</v>
      </c>
      <c r="T402" s="33">
        <v>427.62495052059307</v>
      </c>
      <c r="U402" s="33">
        <v>395.8736065892212</v>
      </c>
      <c r="V402" s="33">
        <v>495.66853490752254</v>
      </c>
      <c r="W402" s="33">
        <v>512.84031504771394</v>
      </c>
      <c r="X402" s="33">
        <v>490.68155068035361</v>
      </c>
      <c r="Y402" s="33">
        <v>511.55145957650836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3455.8434841875051</v>
      </c>
      <c r="D404" s="117">
        <f t="shared" si="218"/>
        <v>3177.1437364474605</v>
      </c>
      <c r="E404" s="117">
        <f t="shared" si="218"/>
        <v>3431.3391442236293</v>
      </c>
      <c r="F404" s="117">
        <f t="shared" si="218"/>
        <v>3448.5747302056625</v>
      </c>
      <c r="G404" s="117">
        <f t="shared" si="218"/>
        <v>3799.8209880954009</v>
      </c>
      <c r="H404" s="117">
        <f t="shared" si="218"/>
        <v>3888.501119879465</v>
      </c>
      <c r="I404" s="117">
        <f t="shared" si="218"/>
        <v>3341.5471150770991</v>
      </c>
      <c r="J404" s="117">
        <f t="shared" si="218"/>
        <v>3483.1688961713276</v>
      </c>
      <c r="K404" s="117">
        <f t="shared" si="218"/>
        <v>0</v>
      </c>
      <c r="L404" s="117">
        <f t="shared" si="218"/>
        <v>3070.1219425320887</v>
      </c>
      <c r="M404" s="117">
        <f t="shared" si="218"/>
        <v>2998.4980712812162</v>
      </c>
      <c r="N404" s="117">
        <f t="shared" si="218"/>
        <v>2911.2249238514219</v>
      </c>
      <c r="O404" s="117">
        <f t="shared" si="218"/>
        <v>2765.2425292898774</v>
      </c>
      <c r="P404" s="117">
        <f t="shared" si="218"/>
        <v>2806.1176378367863</v>
      </c>
      <c r="Q404" s="117">
        <f t="shared" si="218"/>
        <v>2032.298858537222</v>
      </c>
      <c r="R404" s="117">
        <f t="shared" ref="R404:V404" si="219">R405+R408+R410+R419</f>
        <v>2010.9734089778212</v>
      </c>
      <c r="S404" s="117">
        <f t="shared" si="219"/>
        <v>2117.5180945654811</v>
      </c>
      <c r="T404" s="117">
        <f t="shared" si="219"/>
        <v>1970.1072577534169</v>
      </c>
      <c r="U404" s="117">
        <f t="shared" si="219"/>
        <v>1711.70857400663</v>
      </c>
      <c r="V404" s="117">
        <f t="shared" si="219"/>
        <v>1714.5758743310137</v>
      </c>
      <c r="W404" s="117">
        <f t="shared" ref="W404:Y404" si="220">W405+W408+W410+W419</f>
        <v>1391.922822838339</v>
      </c>
      <c r="X404" s="117">
        <f t="shared" si="220"/>
        <v>1064.1007698846147</v>
      </c>
      <c r="Y404" s="117">
        <f t="shared" si="220"/>
        <v>1073.6145509199496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3309.5241711755712</v>
      </c>
      <c r="D405" s="122">
        <f t="shared" si="221"/>
        <v>3062.2534551175854</v>
      </c>
      <c r="E405" s="122">
        <f t="shared" si="221"/>
        <v>3285.6026015806087</v>
      </c>
      <c r="F405" s="122">
        <f t="shared" si="221"/>
        <v>3280.4112484197872</v>
      </c>
      <c r="G405" s="122">
        <f t="shared" si="221"/>
        <v>3630.3566675542247</v>
      </c>
      <c r="H405" s="122">
        <f t="shared" si="221"/>
        <v>3741.4083057075864</v>
      </c>
      <c r="I405" s="122">
        <f t="shared" si="221"/>
        <v>3271.365481702539</v>
      </c>
      <c r="J405" s="122">
        <f t="shared" si="221"/>
        <v>3417.7166883065415</v>
      </c>
      <c r="K405" s="122">
        <f t="shared" si="221"/>
        <v>0</v>
      </c>
      <c r="L405" s="122">
        <f t="shared" si="221"/>
        <v>2862.4291782176579</v>
      </c>
      <c r="M405" s="122">
        <f t="shared" si="221"/>
        <v>2873.4347003605562</v>
      </c>
      <c r="N405" s="122">
        <f t="shared" si="221"/>
        <v>2756.340884081405</v>
      </c>
      <c r="O405" s="122">
        <f t="shared" si="221"/>
        <v>2626.5344719230261</v>
      </c>
      <c r="P405" s="122">
        <f t="shared" si="221"/>
        <v>2687.2363371390188</v>
      </c>
      <c r="Q405" s="122">
        <f t="shared" si="221"/>
        <v>1969.9176656056475</v>
      </c>
      <c r="R405" s="122">
        <f t="shared" ref="R405:V405" si="222">SUM(R406:R407)</f>
        <v>1930.6300363471466</v>
      </c>
      <c r="S405" s="122">
        <f t="shared" si="222"/>
        <v>2040.2339749197529</v>
      </c>
      <c r="T405" s="122">
        <f t="shared" si="222"/>
        <v>1800.9542106156809</v>
      </c>
      <c r="U405" s="122">
        <f t="shared" si="222"/>
        <v>1624.9957659909662</v>
      </c>
      <c r="V405" s="122">
        <f t="shared" si="222"/>
        <v>1581.7557670446399</v>
      </c>
      <c r="W405" s="122">
        <f t="shared" ref="W405:Y405" si="223">SUM(W406:W407)</f>
        <v>1276.9614295818424</v>
      </c>
      <c r="X405" s="122">
        <f t="shared" si="223"/>
        <v>934.91241216797948</v>
      </c>
      <c r="Y405" s="122">
        <f t="shared" si="223"/>
        <v>859.70383835639359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3309.5241711755712</v>
      </c>
      <c r="D406" s="98">
        <v>3062.2534551175854</v>
      </c>
      <c r="E406" s="98">
        <v>3285.6026015806087</v>
      </c>
      <c r="F406" s="98">
        <v>3280.4112484197872</v>
      </c>
      <c r="G406" s="98">
        <v>3630.3566675542247</v>
      </c>
      <c r="H406" s="98">
        <v>3741.4083057075864</v>
      </c>
      <c r="I406" s="98">
        <v>3271.365481702539</v>
      </c>
      <c r="J406" s="98">
        <v>3417.7166883065415</v>
      </c>
      <c r="K406" s="98">
        <v>0</v>
      </c>
      <c r="L406" s="98">
        <v>2862.4291782176579</v>
      </c>
      <c r="M406" s="98">
        <v>2873.4347003605562</v>
      </c>
      <c r="N406" s="98">
        <v>2756.340884081405</v>
      </c>
      <c r="O406" s="98">
        <v>2626.5344719230261</v>
      </c>
      <c r="P406" s="98">
        <v>2687.2363371390188</v>
      </c>
      <c r="Q406" s="98">
        <v>1969.9176656056475</v>
      </c>
      <c r="R406" s="98">
        <v>1930.6300363471466</v>
      </c>
      <c r="S406" s="98">
        <v>2040.2339749197529</v>
      </c>
      <c r="T406" s="98">
        <v>1800.9542106156809</v>
      </c>
      <c r="U406" s="98">
        <v>1624.9957659909662</v>
      </c>
      <c r="V406" s="98">
        <v>1581.7557670446399</v>
      </c>
      <c r="W406" s="98">
        <v>1276.9614295818424</v>
      </c>
      <c r="X406" s="98">
        <v>934.91241216797948</v>
      </c>
      <c r="Y406" s="98">
        <v>859.70383835639359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38.310048633522015</v>
      </c>
      <c r="D410" s="122">
        <v>10.231396505483604</v>
      </c>
      <c r="E410" s="122">
        <v>23.997380696004328</v>
      </c>
      <c r="F410" s="122">
        <v>21.890684975671096</v>
      </c>
      <c r="G410" s="122">
        <v>22.693064047206992</v>
      </c>
      <c r="H410" s="122">
        <v>15.318462701321408</v>
      </c>
      <c r="I410" s="122">
        <v>0</v>
      </c>
      <c r="J410" s="122">
        <v>0</v>
      </c>
      <c r="K410" s="122">
        <v>0</v>
      </c>
      <c r="L410" s="122">
        <v>23.067771355206634</v>
      </c>
      <c r="M410" s="122">
        <v>0</v>
      </c>
      <c r="N410" s="122">
        <v>21.935858324496554</v>
      </c>
      <c r="O410" s="122">
        <v>21.895637742096326</v>
      </c>
      <c r="P410" s="122">
        <v>14.487794202221348</v>
      </c>
      <c r="Q410" s="122">
        <v>0</v>
      </c>
      <c r="R410" s="122">
        <v>0</v>
      </c>
      <c r="S410" s="122">
        <v>0</v>
      </c>
      <c r="T410" s="122">
        <v>43.490403493816466</v>
      </c>
      <c r="U410" s="122">
        <v>16.972450657800586</v>
      </c>
      <c r="V410" s="122">
        <v>14.517914214233828</v>
      </c>
      <c r="W410" s="122">
        <v>16.568884389016446</v>
      </c>
      <c r="X410" s="122">
        <v>18.086979285653701</v>
      </c>
      <c r="Y410" s="122">
        <v>32.84319790285172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510.80064844696022</v>
      </c>
      <c r="D411" s="98">
        <v>511.56982527418018</v>
      </c>
      <c r="E411" s="98">
        <v>539.94106566009737</v>
      </c>
      <c r="F411" s="98">
        <v>536.32178190394188</v>
      </c>
      <c r="G411" s="98">
        <v>578.67313320377832</v>
      </c>
      <c r="H411" s="98">
        <v>612.73850805285633</v>
      </c>
      <c r="I411" s="98">
        <v>0</v>
      </c>
      <c r="J411" s="98">
        <v>0</v>
      </c>
      <c r="K411" s="98">
        <v>0</v>
      </c>
      <c r="L411" s="98">
        <v>484.42319845933929</v>
      </c>
      <c r="M411" s="98">
        <v>0</v>
      </c>
      <c r="N411" s="98">
        <v>581.30024559915864</v>
      </c>
      <c r="O411" s="98">
        <v>547.3909435524082</v>
      </c>
      <c r="P411" s="98">
        <v>565.02397388663258</v>
      </c>
      <c r="Q411" s="98">
        <v>0</v>
      </c>
      <c r="R411" s="98">
        <v>0</v>
      </c>
      <c r="S411" s="98">
        <v>0</v>
      </c>
      <c r="T411" s="98">
        <v>434.90403493816467</v>
      </c>
      <c r="U411" s="98">
        <v>407.33881578721406</v>
      </c>
      <c r="V411" s="98">
        <v>435.53742642701485</v>
      </c>
      <c r="W411" s="98">
        <v>408.69914826240569</v>
      </c>
      <c r="X411" s="98">
        <v>365.35698157020477</v>
      </c>
      <c r="Y411" s="98">
        <v>453.6466710331394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108.00926437841181</v>
      </c>
      <c r="D419" s="122">
        <v>104.65888482439146</v>
      </c>
      <c r="E419" s="122">
        <v>121.7391619470162</v>
      </c>
      <c r="F419" s="122">
        <v>146.27279681020391</v>
      </c>
      <c r="G419" s="122">
        <v>146.77125649396939</v>
      </c>
      <c r="H419" s="122">
        <v>131.77435147055709</v>
      </c>
      <c r="I419" s="122">
        <v>70.181633374560192</v>
      </c>
      <c r="J419" s="122">
        <v>65.452207864786146</v>
      </c>
      <c r="K419" s="122">
        <v>0</v>
      </c>
      <c r="L419" s="122">
        <v>184.62499295922416</v>
      </c>
      <c r="M419" s="122">
        <v>125.06337092065988</v>
      </c>
      <c r="N419" s="122">
        <v>132.94818144552031</v>
      </c>
      <c r="O419" s="122">
        <v>116.81241962475488</v>
      </c>
      <c r="P419" s="122">
        <v>104.39350649554611</v>
      </c>
      <c r="Q419" s="122">
        <v>62.381192931574567</v>
      </c>
      <c r="R419" s="122">
        <v>80.34337263067458</v>
      </c>
      <c r="S419" s="122">
        <v>77.284119645728381</v>
      </c>
      <c r="T419" s="122">
        <v>125.6626436439193</v>
      </c>
      <c r="U419" s="122">
        <v>69.740357357863033</v>
      </c>
      <c r="V419" s="122">
        <v>118.30219307213987</v>
      </c>
      <c r="W419" s="122">
        <v>98.392508867480274</v>
      </c>
      <c r="X419" s="122">
        <v>111.1013784309815</v>
      </c>
      <c r="Y419" s="122">
        <v>181.0675146607044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172.81482300545889</v>
      </c>
      <c r="D420" s="98">
        <v>186.89086575784191</v>
      </c>
      <c r="E420" s="98">
        <v>195.65222455770461</v>
      </c>
      <c r="F420" s="98">
        <v>210.80491304999975</v>
      </c>
      <c r="G420" s="98">
        <v>220.1568847409541</v>
      </c>
      <c r="H420" s="98">
        <v>229.17278516618626</v>
      </c>
      <c r="I420" s="98">
        <v>210.54490012368058</v>
      </c>
      <c r="J420" s="98">
        <v>218.17402621595383</v>
      </c>
      <c r="K420" s="98">
        <v>0</v>
      </c>
      <c r="L420" s="98">
        <v>204.05920274440564</v>
      </c>
      <c r="M420" s="98">
        <v>212.06397677851024</v>
      </c>
      <c r="N420" s="98">
        <v>213.52283686704777</v>
      </c>
      <c r="O420" s="98">
        <v>208.59360647277657</v>
      </c>
      <c r="P420" s="98">
        <v>226.18593074034987</v>
      </c>
      <c r="Q420" s="98">
        <v>180.90545950156624</v>
      </c>
      <c r="R420" s="98">
        <v>187.46786947157401</v>
      </c>
      <c r="S420" s="98">
        <v>212.53132902575305</v>
      </c>
      <c r="T420" s="98">
        <v>179.51806234845614</v>
      </c>
      <c r="U420" s="98">
        <v>167.3768576588713</v>
      </c>
      <c r="V420" s="98">
        <v>173.12516059337543</v>
      </c>
      <c r="W420" s="98">
        <v>169.32664316729165</v>
      </c>
      <c r="X420" s="98">
        <v>162.62665538448016</v>
      </c>
      <c r="Y420" s="98">
        <v>219.8676963737125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279.33736958774125</v>
      </c>
      <c r="D423" s="118">
        <f t="shared" si="225"/>
        <v>252.96743652262319</v>
      </c>
      <c r="E423" s="118">
        <f t="shared" si="225"/>
        <v>265.11223764590738</v>
      </c>
      <c r="F423" s="118">
        <f t="shared" si="225"/>
        <v>254.7518519194243</v>
      </c>
      <c r="G423" s="118">
        <f t="shared" si="225"/>
        <v>275.9528231659923</v>
      </c>
      <c r="H423" s="118">
        <f t="shared" si="225"/>
        <v>284.5525897955049</v>
      </c>
      <c r="I423" s="118">
        <f t="shared" si="225"/>
        <v>249.42684615318086</v>
      </c>
      <c r="J423" s="118">
        <f t="shared" si="225"/>
        <v>267.81322380516053</v>
      </c>
      <c r="K423" s="118">
        <f t="shared" si="225"/>
        <v>0</v>
      </c>
      <c r="L423" s="118">
        <f t="shared" si="225"/>
        <v>218.78019899079058</v>
      </c>
      <c r="M423" s="118">
        <f t="shared" si="225"/>
        <v>209.7522615750654</v>
      </c>
      <c r="N423" s="118">
        <f t="shared" si="225"/>
        <v>201.95294506192397</v>
      </c>
      <c r="O423" s="118">
        <f t="shared" si="225"/>
        <v>193.8573648054371</v>
      </c>
      <c r="P423" s="118">
        <f t="shared" si="225"/>
        <v>189.76043941862804</v>
      </c>
      <c r="Q423" s="118">
        <f t="shared" si="225"/>
        <v>150.75212084056466</v>
      </c>
      <c r="R423" s="118">
        <f t="shared" ref="R423:V423" si="226">R424+R427+R429+R438</f>
        <v>149.21844133188682</v>
      </c>
      <c r="S423" s="118">
        <f t="shared" si="226"/>
        <v>143.48525552922752</v>
      </c>
      <c r="T423" s="118">
        <f t="shared" si="226"/>
        <v>130.47489078225649</v>
      </c>
      <c r="U423" s="118">
        <f t="shared" si="226"/>
        <v>116.65877314395118</v>
      </c>
      <c r="V423" s="118">
        <f t="shared" si="226"/>
        <v>118.67405660192067</v>
      </c>
      <c r="W423" s="118">
        <f t="shared" ref="W423:Y423" si="227">W424+W427+W429+W438</f>
        <v>101.15674886121744</v>
      </c>
      <c r="X423" s="118">
        <f t="shared" si="227"/>
        <v>78.14848107457199</v>
      </c>
      <c r="Y423" s="118">
        <f t="shared" si="227"/>
        <v>74.713842209690625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235.10339011575013</v>
      </c>
      <c r="D424" s="123">
        <f t="shared" si="228"/>
        <v>208.79455448827773</v>
      </c>
      <c r="E424" s="123">
        <f t="shared" si="228"/>
        <v>218.59456224379929</v>
      </c>
      <c r="F424" s="123">
        <f t="shared" si="228"/>
        <v>212.50809750114354</v>
      </c>
      <c r="G424" s="123">
        <f t="shared" si="228"/>
        <v>232.84751697680088</v>
      </c>
      <c r="H424" s="123">
        <f t="shared" si="228"/>
        <v>237.74885816238296</v>
      </c>
      <c r="I424" s="123">
        <f t="shared" si="228"/>
        <v>205.14706677546781</v>
      </c>
      <c r="J424" s="123">
        <f t="shared" si="228"/>
        <v>210.35123863066804</v>
      </c>
      <c r="K424" s="123">
        <f t="shared" si="228"/>
        <v>0</v>
      </c>
      <c r="L424" s="123">
        <f t="shared" si="228"/>
        <v>170.79864131449824</v>
      </c>
      <c r="M424" s="123">
        <f t="shared" si="228"/>
        <v>168.86397415902658</v>
      </c>
      <c r="N424" s="123">
        <f t="shared" si="228"/>
        <v>160.53824383770609</v>
      </c>
      <c r="O424" s="123">
        <f t="shared" si="228"/>
        <v>150.66465674334813</v>
      </c>
      <c r="P424" s="123">
        <f t="shared" si="228"/>
        <v>152.43311542973419</v>
      </c>
      <c r="Q424" s="123">
        <f t="shared" si="228"/>
        <v>110.13186016764313</v>
      </c>
      <c r="R424" s="123">
        <f t="shared" ref="R424:V424" si="229">SUM(R425:R426)</f>
        <v>106.4405066871265</v>
      </c>
      <c r="S424" s="123">
        <f t="shared" si="229"/>
        <v>111.09204816060493</v>
      </c>
      <c r="T424" s="123">
        <f t="shared" si="229"/>
        <v>96.804477434485861</v>
      </c>
      <c r="U424" s="123">
        <f t="shared" si="229"/>
        <v>86.421067698448482</v>
      </c>
      <c r="V424" s="123">
        <f t="shared" si="229"/>
        <v>83.360207512556599</v>
      </c>
      <c r="W424" s="123">
        <f t="shared" ref="W424:Y424" si="230">SUM(W425:W426)</f>
        <v>66.136887376402385</v>
      </c>
      <c r="X424" s="123">
        <f t="shared" si="230"/>
        <v>47.686440251622862</v>
      </c>
      <c r="Y424" s="123">
        <f t="shared" si="230"/>
        <v>43.401624557092603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232.27070787274457</v>
      </c>
      <c r="D425" s="99">
        <v>206.33542068663277</v>
      </c>
      <c r="E425" s="99">
        <v>216.04284311925656</v>
      </c>
      <c r="F425" s="99">
        <v>210.06987002416773</v>
      </c>
      <c r="G425" s="99">
        <v>230.18764786888647</v>
      </c>
      <c r="H425" s="99">
        <v>235.0577562886125</v>
      </c>
      <c r="I425" s="99">
        <v>202.85011128380341</v>
      </c>
      <c r="J425" s="99">
        <v>207.98836876599046</v>
      </c>
      <c r="K425" s="99">
        <v>0</v>
      </c>
      <c r="L425" s="99">
        <v>168.92399160039631</v>
      </c>
      <c r="M425" s="99">
        <v>166.96017259474567</v>
      </c>
      <c r="N425" s="99">
        <v>158.67767378513594</v>
      </c>
      <c r="O425" s="99">
        <v>148.85104137758881</v>
      </c>
      <c r="P425" s="99">
        <v>150.52226490506547</v>
      </c>
      <c r="Q425" s="99">
        <v>108.71051692666751</v>
      </c>
      <c r="R425" s="99">
        <v>105.06131312198045</v>
      </c>
      <c r="S425" s="99">
        <v>109.6609663764025</v>
      </c>
      <c r="T425" s="99">
        <v>95.561645970692382</v>
      </c>
      <c r="U425" s="99">
        <v>85.312688315450117</v>
      </c>
      <c r="V425" s="99">
        <v>82.287690849050662</v>
      </c>
      <c r="W425" s="99">
        <v>65.287562534962376</v>
      </c>
      <c r="X425" s="99">
        <v>47.07083572294723</v>
      </c>
      <c r="Y425" s="99">
        <v>42.831648102060825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2.8326822430055549</v>
      </c>
      <c r="D426" s="99">
        <v>2.4591338016449553</v>
      </c>
      <c r="E426" s="99">
        <v>2.5517191245427315</v>
      </c>
      <c r="F426" s="99">
        <v>2.4382274769757988</v>
      </c>
      <c r="G426" s="99">
        <v>2.6598691079143939</v>
      </c>
      <c r="H426" s="99">
        <v>2.6911018737704766</v>
      </c>
      <c r="I426" s="99">
        <v>2.2969554916643933</v>
      </c>
      <c r="J426" s="99">
        <v>2.362869864677565</v>
      </c>
      <c r="K426" s="99">
        <v>0</v>
      </c>
      <c r="L426" s="99">
        <v>1.8746497141019407</v>
      </c>
      <c r="M426" s="99">
        <v>1.9038015642809121</v>
      </c>
      <c r="N426" s="99">
        <v>1.8605700525701565</v>
      </c>
      <c r="O426" s="99">
        <v>1.8136153657593139</v>
      </c>
      <c r="P426" s="99">
        <v>1.9108505246687113</v>
      </c>
      <c r="Q426" s="99">
        <v>1.4213432409756215</v>
      </c>
      <c r="R426" s="99">
        <v>1.3791935651460587</v>
      </c>
      <c r="S426" s="99">
        <v>1.4310817842024277</v>
      </c>
      <c r="T426" s="99">
        <v>1.2428314637934832</v>
      </c>
      <c r="U426" s="99">
        <v>1.1083793829983684</v>
      </c>
      <c r="V426" s="99">
        <v>1.0725166635059367</v>
      </c>
      <c r="W426" s="99">
        <v>0.84932484144000508</v>
      </c>
      <c r="X426" s="99">
        <v>0.61560452867563287</v>
      </c>
      <c r="Y426" s="99">
        <v>0.56997645503177741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1.7035719348029672E-2</v>
      </c>
      <c r="N427" s="123">
        <f t="shared" si="231"/>
        <v>1.2296732978173904E-2</v>
      </c>
      <c r="O427" s="123">
        <f t="shared" si="231"/>
        <v>1.0717200262642486E-2</v>
      </c>
      <c r="P427" s="123">
        <f t="shared" si="231"/>
        <v>1.7649811524651362E-2</v>
      </c>
      <c r="Q427" s="123">
        <f t="shared" si="231"/>
        <v>8.3060130654975979E-3</v>
      </c>
      <c r="R427" s="123">
        <f t="shared" si="231"/>
        <v>1.7105016818782352E-2</v>
      </c>
      <c r="S427" s="123">
        <f t="shared" si="231"/>
        <v>0</v>
      </c>
      <c r="T427" s="123">
        <f t="shared" si="231"/>
        <v>0</v>
      </c>
      <c r="U427" s="123">
        <f t="shared" si="231"/>
        <v>1.7991382666153185E-2</v>
      </c>
      <c r="V427" s="123">
        <f t="shared" si="231"/>
        <v>2.040222625765499E-2</v>
      </c>
      <c r="W427" s="123">
        <f t="shared" si="231"/>
        <v>2.6002584348204079E-2</v>
      </c>
      <c r="X427" s="123">
        <f t="shared" si="231"/>
        <v>5.0982130783797298E-2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1.7035719348029672E-2</v>
      </c>
      <c r="N428" s="99">
        <f>RES_hhdet_in_fecs!N29</f>
        <v>1.2296732978173904E-2</v>
      </c>
      <c r="O428" s="99">
        <f>RES_hhdet_in_fecs!O29</f>
        <v>1.0717200262642486E-2</v>
      </c>
      <c r="P428" s="99">
        <f>RES_hhdet_in_fecs!P29</f>
        <v>1.7649811524651362E-2</v>
      </c>
      <c r="Q428" s="99">
        <f>RES_hhdet_in_fecs!Q29</f>
        <v>8.3060130654975979E-3</v>
      </c>
      <c r="R428" s="99">
        <f>RES_hhdet_in_fecs!R29</f>
        <v>1.7105016818782352E-2</v>
      </c>
      <c r="S428" s="99">
        <f>RES_hhdet_in_fecs!S29</f>
        <v>0</v>
      </c>
      <c r="T428" s="99">
        <f>RES_hhdet_in_fecs!T29</f>
        <v>0</v>
      </c>
      <c r="U428" s="99">
        <f>RES_hhdet_in_fecs!U29</f>
        <v>1.7991382666153185E-2</v>
      </c>
      <c r="V428" s="99">
        <f>RES_hhdet_in_fecs!V29</f>
        <v>2.040222625765499E-2</v>
      </c>
      <c r="W428" s="99">
        <f>RES_hhdet_in_fecs!W29</f>
        <v>2.6002584348204079E-2</v>
      </c>
      <c r="X428" s="99">
        <f>RES_hhdet_in_fecs!X29</f>
        <v>5.0982130783797298E-2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33.119681225724918</v>
      </c>
      <c r="D429" s="123">
        <v>32.628003264784276</v>
      </c>
      <c r="E429" s="123">
        <v>34.395208710252597</v>
      </c>
      <c r="F429" s="123">
        <v>29.795168354792132</v>
      </c>
      <c r="G429" s="123">
        <v>30.466987739414968</v>
      </c>
      <c r="H429" s="123">
        <v>33.896745992071018</v>
      </c>
      <c r="I429" s="123">
        <v>33.477811352288491</v>
      </c>
      <c r="J429" s="123">
        <v>44.933635088027629</v>
      </c>
      <c r="K429" s="123">
        <v>0</v>
      </c>
      <c r="L429" s="123">
        <v>35.891064555932694</v>
      </c>
      <c r="M429" s="123">
        <v>29.81193770043998</v>
      </c>
      <c r="N429" s="123">
        <v>30.313046438067953</v>
      </c>
      <c r="O429" s="123">
        <v>32.427478253490079</v>
      </c>
      <c r="P429" s="123">
        <v>27.234923425262021</v>
      </c>
      <c r="Q429" s="123">
        <v>31.47797105839998</v>
      </c>
      <c r="R429" s="123">
        <v>33.242795300981314</v>
      </c>
      <c r="S429" s="123">
        <v>24.432579756607147</v>
      </c>
      <c r="T429" s="123">
        <v>25.15620110064928</v>
      </c>
      <c r="U429" s="123">
        <v>23.330375048381708</v>
      </c>
      <c r="V429" s="123">
        <v>26.997668989787357</v>
      </c>
      <c r="W429" s="123">
        <v>27.115004824691745</v>
      </c>
      <c r="X429" s="123">
        <v>22.805294193718805</v>
      </c>
      <c r="Y429" s="123">
        <v>21.143899650461936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35.849270789428623</v>
      </c>
      <c r="D430" s="99">
        <v>34.469705612425237</v>
      </c>
      <c r="E430" s="99">
        <v>35.503503340888351</v>
      </c>
      <c r="F430" s="99">
        <v>34.344793528544074</v>
      </c>
      <c r="G430" s="99">
        <v>36.691548411092029</v>
      </c>
      <c r="H430" s="99">
        <v>38.495915742427137</v>
      </c>
      <c r="I430" s="99">
        <v>0</v>
      </c>
      <c r="J430" s="99">
        <v>0</v>
      </c>
      <c r="K430" s="99">
        <v>0</v>
      </c>
      <c r="L430" s="99">
        <v>28.587851510979878</v>
      </c>
      <c r="M430" s="99">
        <v>0</v>
      </c>
      <c r="N430" s="99">
        <v>33.464427885211656</v>
      </c>
      <c r="O430" s="99">
        <v>31.021756180790288</v>
      </c>
      <c r="P430" s="99">
        <v>31.649128548784084</v>
      </c>
      <c r="Q430" s="99">
        <v>0</v>
      </c>
      <c r="R430" s="99">
        <v>0</v>
      </c>
      <c r="S430" s="99">
        <v>0</v>
      </c>
      <c r="T430" s="99">
        <v>23.076736306237692</v>
      </c>
      <c r="U430" s="99">
        <v>21.385390754447254</v>
      </c>
      <c r="V430" s="99">
        <v>22.657966448246174</v>
      </c>
      <c r="W430" s="99">
        <v>20.895675141030182</v>
      </c>
      <c r="X430" s="99">
        <v>18.394940783643158</v>
      </c>
      <c r="Y430" s="99">
        <v>22.601311881438658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32.898363152992189</v>
      </c>
      <c r="D434" s="102">
        <v>32.590417502587528</v>
      </c>
      <c r="E434" s="102">
        <v>34.343660122781159</v>
      </c>
      <c r="F434" s="102">
        <v>29.601567283568649</v>
      </c>
      <c r="G434" s="102">
        <v>30.212924038530193</v>
      </c>
      <c r="H434" s="102">
        <v>33.778818562574706</v>
      </c>
      <c r="I434" s="102">
        <v>33.477811352288491</v>
      </c>
      <c r="J434" s="102">
        <v>44.933635088027629</v>
      </c>
      <c r="K434" s="102">
        <v>0</v>
      </c>
      <c r="L434" s="102">
        <v>36.256225208180332</v>
      </c>
      <c r="M434" s="102">
        <v>29.81193770043998</v>
      </c>
      <c r="N434" s="102">
        <v>30.189462851905454</v>
      </c>
      <c r="O434" s="102">
        <v>32.486050006519235</v>
      </c>
      <c r="P434" s="102">
        <v>27.118760132537755</v>
      </c>
      <c r="Q434" s="102">
        <v>31.47797105839998</v>
      </c>
      <c r="R434" s="102">
        <v>33.242795300981314</v>
      </c>
      <c r="S434" s="102">
        <v>24.432579756607147</v>
      </c>
      <c r="T434" s="102">
        <v>25.387252744472793</v>
      </c>
      <c r="U434" s="102">
        <v>23.414939582900594</v>
      </c>
      <c r="V434" s="102">
        <v>27.147313905012911</v>
      </c>
      <c r="W434" s="102">
        <v>27.377793402874627</v>
      </c>
      <c r="X434" s="102">
        <v>23.035000100493569</v>
      </c>
      <c r="Y434" s="102">
        <v>21.030150403166193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11.114298246266232</v>
      </c>
      <c r="D438" s="123">
        <v>11.544878769561205</v>
      </c>
      <c r="E438" s="123">
        <v>12.122466691855481</v>
      </c>
      <c r="F438" s="123">
        <v>12.448586063488627</v>
      </c>
      <c r="G438" s="123">
        <v>12.638318449776486</v>
      </c>
      <c r="H438" s="123">
        <v>12.906985641050944</v>
      </c>
      <c r="I438" s="123">
        <v>10.801968025424573</v>
      </c>
      <c r="J438" s="123">
        <v>12.528350086464881</v>
      </c>
      <c r="K438" s="123">
        <v>0</v>
      </c>
      <c r="L438" s="123">
        <v>12.090493120359646</v>
      </c>
      <c r="M438" s="123">
        <v>11.059313996250797</v>
      </c>
      <c r="N438" s="123">
        <v>11.089358053171763</v>
      </c>
      <c r="O438" s="123">
        <v>10.75451260833627</v>
      </c>
      <c r="P438" s="123">
        <v>10.074750752107187</v>
      </c>
      <c r="Q438" s="123">
        <v>9.1339836014560589</v>
      </c>
      <c r="R438" s="123">
        <v>9.5180343269602279</v>
      </c>
      <c r="S438" s="123">
        <v>7.9606276120154389</v>
      </c>
      <c r="T438" s="123">
        <v>8.5142122471213568</v>
      </c>
      <c r="U438" s="123">
        <v>6.8893390144548405</v>
      </c>
      <c r="V438" s="123">
        <v>8.2957778733190537</v>
      </c>
      <c r="W438" s="123">
        <v>7.8788540757751075</v>
      </c>
      <c r="X438" s="123">
        <v>7.6057644984465282</v>
      </c>
      <c r="Y438" s="123">
        <v>10.16831800213609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12.128577763528765</v>
      </c>
      <c r="D439" s="99">
        <v>12.592754314372257</v>
      </c>
      <c r="E439" s="99">
        <v>12.864995552328573</v>
      </c>
      <c r="F439" s="99">
        <v>13.499453980412195</v>
      </c>
      <c r="G439" s="99">
        <v>13.959343420326572</v>
      </c>
      <c r="H439" s="99">
        <v>14.398011733014558</v>
      </c>
      <c r="I439" s="99">
        <v>13.055421859528366</v>
      </c>
      <c r="J439" s="99">
        <v>13.2771858987086</v>
      </c>
      <c r="K439" s="99">
        <v>0</v>
      </c>
      <c r="L439" s="99">
        <v>12.042392284389448</v>
      </c>
      <c r="M439" s="99">
        <v>12.321921970116618</v>
      </c>
      <c r="N439" s="99">
        <v>12.292132388174368</v>
      </c>
      <c r="O439" s="99">
        <v>11.821423202356385</v>
      </c>
      <c r="P439" s="99">
        <v>12.669528955888197</v>
      </c>
      <c r="Q439" s="99">
        <v>9.9833238518754044</v>
      </c>
      <c r="R439" s="99">
        <v>10.201654467227057</v>
      </c>
      <c r="S439" s="99">
        <v>11.42339124469385</v>
      </c>
      <c r="T439" s="99">
        <v>9.5255289770100067</v>
      </c>
      <c r="U439" s="99">
        <v>8.7873273195655379</v>
      </c>
      <c r="V439" s="99">
        <v>9.006491387553055</v>
      </c>
      <c r="W439" s="99">
        <v>8.6572104282271773</v>
      </c>
      <c r="X439" s="99">
        <v>8.1879034657631831</v>
      </c>
      <c r="Y439" s="99">
        <v>10.954116266473658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9.423832384162008</v>
      </c>
      <c r="D440" s="110">
        <v>10.211218985256233</v>
      </c>
      <c r="E440" s="110">
        <v>10.899477980488035</v>
      </c>
      <c r="F440" s="110">
        <v>10.06661878512854</v>
      </c>
      <c r="G440" s="110">
        <v>9.9962685086763106</v>
      </c>
      <c r="H440" s="110">
        <v>10.889715046041346</v>
      </c>
      <c r="I440" s="110">
        <v>9.6752411083726777</v>
      </c>
      <c r="J440" s="110">
        <v>12.207420452646145</v>
      </c>
      <c r="K440" s="110">
        <v>0</v>
      </c>
      <c r="L440" s="110">
        <v>12.547451062076542</v>
      </c>
      <c r="M440" s="110">
        <v>9.2443150338186797</v>
      </c>
      <c r="N440" s="110">
        <v>9.1047804004174644</v>
      </c>
      <c r="O440" s="110">
        <v>9.3966263977652105</v>
      </c>
      <c r="P440" s="110">
        <v>7.8506551488663217</v>
      </c>
      <c r="Q440" s="110">
        <v>8.686962417024823</v>
      </c>
      <c r="R440" s="110">
        <v>9.005319221760109</v>
      </c>
      <c r="S440" s="110">
        <v>5.9819055361992062</v>
      </c>
      <c r="T440" s="110">
        <v>6.1544732107145075</v>
      </c>
      <c r="U440" s="110">
        <v>5.5336330822329138</v>
      </c>
      <c r="V440" s="110">
        <v>6.7621329215509407</v>
      </c>
      <c r="W440" s="110">
        <v>6.7991984901157849</v>
      </c>
      <c r="X440" s="110">
        <v>6.3505273501699904</v>
      </c>
      <c r="Y440" s="110">
        <v>6.5012594352274418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156.13377398635555</v>
      </c>
      <c r="D442" s="118">
        <f t="shared" si="232"/>
        <v>143.09127592363578</v>
      </c>
      <c r="E442" s="118">
        <f t="shared" si="232"/>
        <v>150.98646999908368</v>
      </c>
      <c r="F442" s="118">
        <f t="shared" si="232"/>
        <v>145.77240249237758</v>
      </c>
      <c r="G442" s="118">
        <f t="shared" si="232"/>
        <v>158.99460367572846</v>
      </c>
      <c r="H442" s="118">
        <f t="shared" si="232"/>
        <v>165.75438158012699</v>
      </c>
      <c r="I442" s="118">
        <f t="shared" si="232"/>
        <v>147.29072534258003</v>
      </c>
      <c r="J442" s="118">
        <f t="shared" si="232"/>
        <v>160.59628802887633</v>
      </c>
      <c r="K442" s="118">
        <f t="shared" si="232"/>
        <v>0</v>
      </c>
      <c r="L442" s="118">
        <f t="shared" si="232"/>
        <v>132.78062546996188</v>
      </c>
      <c r="M442" s="118">
        <f t="shared" si="232"/>
        <v>130.09870877208874</v>
      </c>
      <c r="N442" s="118">
        <f t="shared" si="232"/>
        <v>129.07571042020862</v>
      </c>
      <c r="O442" s="118">
        <f t="shared" si="232"/>
        <v>129.31886086277959</v>
      </c>
      <c r="P442" s="118">
        <f t="shared" si="232"/>
        <v>132.42872241127245</v>
      </c>
      <c r="Q442" s="118">
        <f t="shared" si="232"/>
        <v>109.39450152453958</v>
      </c>
      <c r="R442" s="118">
        <f t="shared" ref="R442:V442" si="233">R443+R446+R448+R457</f>
        <v>109.79681420652445</v>
      </c>
      <c r="S442" s="118">
        <f t="shared" si="233"/>
        <v>106.25416238863133</v>
      </c>
      <c r="T442" s="118">
        <f t="shared" si="233"/>
        <v>96.876400956854241</v>
      </c>
      <c r="U442" s="118">
        <f t="shared" si="233"/>
        <v>87.47382940036259</v>
      </c>
      <c r="V442" s="118">
        <f t="shared" si="233"/>
        <v>89.186671691608254</v>
      </c>
      <c r="W442" s="118">
        <f t="shared" ref="W442:Y442" si="234">W443+W446+W448+W457</f>
        <v>76.953822518322525</v>
      </c>
      <c r="X442" s="118">
        <f t="shared" si="234"/>
        <v>59.864418286885396</v>
      </c>
      <c r="Y442" s="118">
        <f t="shared" si="234"/>
        <v>56.772218532354465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127.81614931509459</v>
      </c>
      <c r="D443" s="123">
        <f t="shared" si="235"/>
        <v>114.48502941427978</v>
      </c>
      <c r="E443" s="123">
        <f t="shared" si="235"/>
        <v>120.94871173260317</v>
      </c>
      <c r="F443" s="123">
        <f t="shared" si="235"/>
        <v>118.6262382548768</v>
      </c>
      <c r="G443" s="123">
        <f t="shared" si="235"/>
        <v>131.19331840887259</v>
      </c>
      <c r="H443" s="123">
        <f t="shared" si="235"/>
        <v>135.23333521897044</v>
      </c>
      <c r="I443" s="123">
        <f t="shared" si="235"/>
        <v>117.84192875807165</v>
      </c>
      <c r="J443" s="123">
        <f t="shared" si="235"/>
        <v>122.13215500738126</v>
      </c>
      <c r="K443" s="123">
        <f t="shared" si="235"/>
        <v>0</v>
      </c>
      <c r="L443" s="123">
        <f t="shared" si="235"/>
        <v>101.6242208335532</v>
      </c>
      <c r="M443" s="123">
        <f t="shared" si="235"/>
        <v>102.82148534773714</v>
      </c>
      <c r="N443" s="123">
        <f t="shared" si="235"/>
        <v>101.23405852741898</v>
      </c>
      <c r="O443" s="123">
        <f t="shared" si="235"/>
        <v>99.577429711662717</v>
      </c>
      <c r="P443" s="123">
        <f t="shared" si="235"/>
        <v>106.06826588349986</v>
      </c>
      <c r="Q443" s="123">
        <f t="shared" si="235"/>
        <v>79.700333023251403</v>
      </c>
      <c r="R443" s="123">
        <f t="shared" ref="R443:V443" si="236">SUM(R444:R445)</f>
        <v>78.147252939336184</v>
      </c>
      <c r="S443" s="123">
        <f t="shared" si="236"/>
        <v>82.095843392237924</v>
      </c>
      <c r="T443" s="123">
        <f t="shared" si="236"/>
        <v>71.684415295378926</v>
      </c>
      <c r="U443" s="123">
        <f t="shared" si="236"/>
        <v>64.039523946176161</v>
      </c>
      <c r="V443" s="123">
        <f t="shared" si="236"/>
        <v>61.914373420155286</v>
      </c>
      <c r="W443" s="123">
        <f t="shared" ref="W443:Y443" si="237">SUM(W444:W445)</f>
        <v>49.295233199059567</v>
      </c>
      <c r="X443" s="123">
        <f t="shared" si="237"/>
        <v>35.645396178820292</v>
      </c>
      <c r="Y443" s="123">
        <f t="shared" si="237"/>
        <v>32.524644898953312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124.98346707208904</v>
      </c>
      <c r="D444" s="99">
        <v>112.02589561263483</v>
      </c>
      <c r="E444" s="99">
        <v>118.39699260806044</v>
      </c>
      <c r="F444" s="99">
        <v>116.188010777901</v>
      </c>
      <c r="G444" s="99">
        <v>128.53344930095818</v>
      </c>
      <c r="H444" s="99">
        <v>132.54223334519997</v>
      </c>
      <c r="I444" s="99">
        <v>115.54497326640725</v>
      </c>
      <c r="J444" s="99">
        <v>119.76928514270369</v>
      </c>
      <c r="K444" s="99">
        <v>0</v>
      </c>
      <c r="L444" s="99">
        <v>99.749571119451261</v>
      </c>
      <c r="M444" s="99">
        <v>100.91768378345623</v>
      </c>
      <c r="N444" s="99">
        <v>99.373488474848827</v>
      </c>
      <c r="O444" s="99">
        <v>97.763814345903398</v>
      </c>
      <c r="P444" s="99">
        <v>104.15741535883114</v>
      </c>
      <c r="Q444" s="99">
        <v>78.278989782275787</v>
      </c>
      <c r="R444" s="99">
        <v>76.76805937419013</v>
      </c>
      <c r="S444" s="99">
        <v>80.664761608035491</v>
      </c>
      <c r="T444" s="99">
        <v>70.441583831585447</v>
      </c>
      <c r="U444" s="99">
        <v>62.931144563177789</v>
      </c>
      <c r="V444" s="99">
        <v>60.841856756649349</v>
      </c>
      <c r="W444" s="99">
        <v>48.445908357619558</v>
      </c>
      <c r="X444" s="99">
        <v>35.029791650144659</v>
      </c>
      <c r="Y444" s="99">
        <v>31.954668443921534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2.8326822430055549</v>
      </c>
      <c r="D445" s="99">
        <v>2.4591338016449553</v>
      </c>
      <c r="E445" s="99">
        <v>2.5517191245427315</v>
      </c>
      <c r="F445" s="99">
        <v>2.4382274769757988</v>
      </c>
      <c r="G445" s="99">
        <v>2.6598691079143939</v>
      </c>
      <c r="H445" s="99">
        <v>2.6911018737704766</v>
      </c>
      <c r="I445" s="99">
        <v>2.2969554916643933</v>
      </c>
      <c r="J445" s="99">
        <v>2.362869864677565</v>
      </c>
      <c r="K445" s="99">
        <v>0</v>
      </c>
      <c r="L445" s="99">
        <v>1.8746497141019407</v>
      </c>
      <c r="M445" s="99">
        <v>1.9038015642809121</v>
      </c>
      <c r="N445" s="99">
        <v>1.8605700525701565</v>
      </c>
      <c r="O445" s="99">
        <v>1.8136153657593139</v>
      </c>
      <c r="P445" s="99">
        <v>1.9108505246687113</v>
      </c>
      <c r="Q445" s="99">
        <v>1.4213432409756215</v>
      </c>
      <c r="R445" s="99">
        <v>1.3791935651460587</v>
      </c>
      <c r="S445" s="99">
        <v>1.4310817842024277</v>
      </c>
      <c r="T445" s="99">
        <v>1.2428314637934832</v>
      </c>
      <c r="U445" s="99">
        <v>1.1083793829983684</v>
      </c>
      <c r="V445" s="99">
        <v>1.0725166635059367</v>
      </c>
      <c r="W445" s="99">
        <v>0.84932484144000508</v>
      </c>
      <c r="X445" s="99">
        <v>0.61560452867563287</v>
      </c>
      <c r="Y445" s="99">
        <v>0.56997645503177741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6.8760454003269036E-2</v>
      </c>
      <c r="N446" s="123">
        <f t="shared" si="238"/>
        <v>5.1954984510652405E-2</v>
      </c>
      <c r="O446" s="123">
        <f t="shared" si="238"/>
        <v>4.7579990955606132E-2</v>
      </c>
      <c r="P446" s="123">
        <f t="shared" si="238"/>
        <v>8.2227617861054217E-2</v>
      </c>
      <c r="Q446" s="123">
        <f t="shared" si="238"/>
        <v>4.0094012717917474E-2</v>
      </c>
      <c r="R446" s="123">
        <f t="shared" si="238"/>
        <v>8.3191395095645715E-2</v>
      </c>
      <c r="S446" s="123">
        <f t="shared" si="238"/>
        <v>0</v>
      </c>
      <c r="T446" s="123">
        <f t="shared" si="238"/>
        <v>0</v>
      </c>
      <c r="U446" s="123">
        <f t="shared" si="238"/>
        <v>8.7746145671658893E-2</v>
      </c>
      <c r="V446" s="123">
        <f t="shared" si="238"/>
        <v>9.9795702412503573E-2</v>
      </c>
      <c r="W446" s="123">
        <f t="shared" si="238"/>
        <v>0.12840909161121097</v>
      </c>
      <c r="X446" s="123">
        <f t="shared" si="238"/>
        <v>0.25450238918658197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6.8760454003269036E-2</v>
      </c>
      <c r="N447" s="99">
        <f>RES_hhdet_in_tess!N29</f>
        <v>5.1954984510652405E-2</v>
      </c>
      <c r="O447" s="99">
        <f>RES_hhdet_in_tess!O29</f>
        <v>4.7579990955606132E-2</v>
      </c>
      <c r="P447" s="99">
        <f>RES_hhdet_in_tess!P29</f>
        <v>8.2227617861054217E-2</v>
      </c>
      <c r="Q447" s="99">
        <f>RES_hhdet_in_tess!Q29</f>
        <v>4.0094012717917474E-2</v>
      </c>
      <c r="R447" s="99">
        <f>RES_hhdet_in_tess!R29</f>
        <v>8.3191395095645715E-2</v>
      </c>
      <c r="S447" s="99">
        <f>RES_hhdet_in_tess!S29</f>
        <v>0</v>
      </c>
      <c r="T447" s="99">
        <f>RES_hhdet_in_tess!T29</f>
        <v>0</v>
      </c>
      <c r="U447" s="99">
        <f>RES_hhdet_in_tess!U29</f>
        <v>8.7746145671658893E-2</v>
      </c>
      <c r="V447" s="99">
        <f>RES_hhdet_in_tess!V29</f>
        <v>9.9795702412503573E-2</v>
      </c>
      <c r="W447" s="99">
        <f>RES_hhdet_in_tess!W29</f>
        <v>0.12840909161121097</v>
      </c>
      <c r="X447" s="99">
        <f>RES_hhdet_in_tess!X29</f>
        <v>0.25450238918658197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21.196926412294683</v>
      </c>
      <c r="D448" s="123">
        <v>21.066417011625777</v>
      </c>
      <c r="E448" s="123">
        <v>22.210980341667142</v>
      </c>
      <c r="F448" s="123">
        <v>19.291073445565804</v>
      </c>
      <c r="G448" s="123">
        <v>19.784227518607668</v>
      </c>
      <c r="H448" s="123">
        <v>22.118148915108566</v>
      </c>
      <c r="I448" s="123">
        <v>21.970090380706413</v>
      </c>
      <c r="J448" s="123">
        <v>29.594060059792117</v>
      </c>
      <c r="K448" s="123">
        <v>0</v>
      </c>
      <c r="L448" s="123">
        <v>23.789632198637225</v>
      </c>
      <c r="M448" s="123">
        <v>19.987776101499605</v>
      </c>
      <c r="N448" s="123">
        <v>20.599934906236534</v>
      </c>
      <c r="O448" s="123">
        <v>22.554444435101047</v>
      </c>
      <c r="P448" s="123">
        <v>19.493656499602366</v>
      </c>
      <c r="Q448" s="123">
        <v>23.091689846317724</v>
      </c>
      <c r="R448" s="123">
        <v>24.808961650475212</v>
      </c>
      <c r="S448" s="123">
        <v>18.534871331053395</v>
      </c>
      <c r="T448" s="123">
        <v>19.60535239184015</v>
      </c>
      <c r="U448" s="123">
        <v>18.358505978385693</v>
      </c>
      <c r="V448" s="123">
        <v>21.543962048045277</v>
      </c>
      <c r="W448" s="123">
        <v>21.943272413572885</v>
      </c>
      <c r="X448" s="123">
        <v>18.746377755785819</v>
      </c>
      <c r="Y448" s="123">
        <v>17.677662518971836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20.700193206413296</v>
      </c>
      <c r="D449" s="99">
        <v>20.010360677711343</v>
      </c>
      <c r="E449" s="99">
        <v>20.73574837608864</v>
      </c>
      <c r="F449" s="99">
        <v>20.182182200914738</v>
      </c>
      <c r="G449" s="99">
        <v>21.707356364768724</v>
      </c>
      <c r="H449" s="99">
        <v>22.941850130830836</v>
      </c>
      <c r="I449" s="99">
        <v>0</v>
      </c>
      <c r="J449" s="99">
        <v>0</v>
      </c>
      <c r="K449" s="99">
        <v>0</v>
      </c>
      <c r="L449" s="99">
        <v>17.744040212442634</v>
      </c>
      <c r="M449" s="99">
        <v>0</v>
      </c>
      <c r="N449" s="99">
        <v>22.175009559291571</v>
      </c>
      <c r="O449" s="99">
        <v>21.740805665053653</v>
      </c>
      <c r="P449" s="99">
        <v>23.645764506929208</v>
      </c>
      <c r="Q449" s="99">
        <v>0</v>
      </c>
      <c r="R449" s="99">
        <v>0</v>
      </c>
      <c r="S449" s="99">
        <v>0</v>
      </c>
      <c r="T449" s="99">
        <v>19.929211398140918</v>
      </c>
      <c r="U449" s="99">
        <v>18.879716408065061</v>
      </c>
      <c r="V449" s="99">
        <v>20.346124948689898</v>
      </c>
      <c r="W449" s="99">
        <v>18.958036949780059</v>
      </c>
      <c r="X449" s="99">
        <v>16.721784082337436</v>
      </c>
      <c r="Y449" s="99">
        <v>20.565831229823246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21.237202077636411</v>
      </c>
      <c r="D453" s="102">
        <v>21.08796918170567</v>
      </c>
      <c r="E453" s="102">
        <v>22.279595781926606</v>
      </c>
      <c r="F453" s="102">
        <v>19.253153924061593</v>
      </c>
      <c r="G453" s="102">
        <v>19.705732463662315</v>
      </c>
      <c r="H453" s="102">
        <v>22.097028371115684</v>
      </c>
      <c r="I453" s="102">
        <v>21.970090380706413</v>
      </c>
      <c r="J453" s="102">
        <v>29.594060059792117</v>
      </c>
      <c r="K453" s="102">
        <v>0</v>
      </c>
      <c r="L453" s="102">
        <v>24.091911797946949</v>
      </c>
      <c r="M453" s="102">
        <v>19.987776101499605</v>
      </c>
      <c r="N453" s="102">
        <v>20.538167272783401</v>
      </c>
      <c r="O453" s="102">
        <v>22.588346050519696</v>
      </c>
      <c r="P453" s="102">
        <v>19.384390499409548</v>
      </c>
      <c r="Q453" s="102">
        <v>23.091689846317724</v>
      </c>
      <c r="R453" s="102">
        <v>24.808961650475212</v>
      </c>
      <c r="S453" s="102">
        <v>18.534871331053395</v>
      </c>
      <c r="T453" s="102">
        <v>19.569368057806734</v>
      </c>
      <c r="U453" s="102">
        <v>18.335844655356148</v>
      </c>
      <c r="V453" s="102">
        <v>21.585266775609252</v>
      </c>
      <c r="W453" s="102">
        <v>22.06940912331061</v>
      </c>
      <c r="X453" s="102">
        <v>18.851825342944586</v>
      </c>
      <c r="Y453" s="102">
        <v>17.45224447324685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7.1206982589662999</v>
      </c>
      <c r="D457" s="123">
        <v>7.5398294977302163</v>
      </c>
      <c r="E457" s="123">
        <v>7.8267779248133724</v>
      </c>
      <c r="F457" s="123">
        <v>7.8550907919349644</v>
      </c>
      <c r="G457" s="123">
        <v>8.0170577482481793</v>
      </c>
      <c r="H457" s="123">
        <v>8.4028974460479784</v>
      </c>
      <c r="I457" s="123">
        <v>7.4787062038019823</v>
      </c>
      <c r="J457" s="123">
        <v>8.8700729617029683</v>
      </c>
      <c r="K457" s="123">
        <v>0</v>
      </c>
      <c r="L457" s="123">
        <v>7.3667724377714539</v>
      </c>
      <c r="M457" s="123">
        <v>7.2206868688487198</v>
      </c>
      <c r="N457" s="123">
        <v>7.1897620020424444</v>
      </c>
      <c r="O457" s="123">
        <v>7.139406725060204</v>
      </c>
      <c r="P457" s="123">
        <v>6.784572410309158</v>
      </c>
      <c r="Q457" s="123">
        <v>6.5623846422525371</v>
      </c>
      <c r="R457" s="123">
        <v>6.7574082216174158</v>
      </c>
      <c r="S457" s="123">
        <v>5.6234476653400129</v>
      </c>
      <c r="T457" s="123">
        <v>5.5866332696351675</v>
      </c>
      <c r="U457" s="123">
        <v>4.9880533301290715</v>
      </c>
      <c r="V457" s="123">
        <v>5.6285405209951831</v>
      </c>
      <c r="W457" s="123">
        <v>5.5869078140788613</v>
      </c>
      <c r="X457" s="123">
        <v>5.2181419630927026</v>
      </c>
      <c r="Y457" s="123">
        <v>6.5699111144293161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7.1383133466777959</v>
      </c>
      <c r="D458" s="99">
        <v>7.4164789217663936</v>
      </c>
      <c r="E458" s="99">
        <v>7.5818958308304678</v>
      </c>
      <c r="F458" s="99">
        <v>7.9611410872182624</v>
      </c>
      <c r="G458" s="99">
        <v>8.2378690445080291</v>
      </c>
      <c r="H458" s="99">
        <v>8.5024290503266222</v>
      </c>
      <c r="I458" s="99">
        <v>7.7147496392593959</v>
      </c>
      <c r="J458" s="99">
        <v>7.8510410823197363</v>
      </c>
      <c r="K458" s="99">
        <v>0</v>
      </c>
      <c r="L458" s="99">
        <v>7.1304046307132918</v>
      </c>
      <c r="M458" s="99">
        <v>7.2996156568497303</v>
      </c>
      <c r="N458" s="99">
        <v>7.2840306586508339</v>
      </c>
      <c r="O458" s="99">
        <v>7.0062849481697933</v>
      </c>
      <c r="P458" s="99">
        <v>7.5124831244960868</v>
      </c>
      <c r="Q458" s="99">
        <v>5.9310507724966444</v>
      </c>
      <c r="R458" s="99">
        <v>6.0912825683075082</v>
      </c>
      <c r="S458" s="99">
        <v>6.8689783227017713</v>
      </c>
      <c r="T458" s="99">
        <v>5.7718876501777476</v>
      </c>
      <c r="U458" s="99">
        <v>5.3616875180595409</v>
      </c>
      <c r="V458" s="99">
        <v>5.5223975817825179</v>
      </c>
      <c r="W458" s="99">
        <v>5.3206994097044031</v>
      </c>
      <c r="X458" s="99">
        <v>5.0355136656853974</v>
      </c>
      <c r="Y458" s="99">
        <v>6.7371533513374775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7.0913397794471393</v>
      </c>
      <c r="D459" s="110">
        <v>7.696821139865988</v>
      </c>
      <c r="E459" s="110">
        <v>8.2301131384322765</v>
      </c>
      <c r="F459" s="110">
        <v>7.6147101226261551</v>
      </c>
      <c r="G459" s="110">
        <v>7.575435155728484</v>
      </c>
      <c r="H459" s="110">
        <v>8.268237040259228</v>
      </c>
      <c r="I459" s="110">
        <v>7.3606844860732767</v>
      </c>
      <c r="J459" s="110">
        <v>9.3068009100100717</v>
      </c>
      <c r="K459" s="110">
        <v>0</v>
      </c>
      <c r="L459" s="110">
        <v>9.6122666048239918</v>
      </c>
      <c r="M459" s="110">
        <v>7.107226736097263</v>
      </c>
      <c r="N459" s="110">
        <v>7.0342187186386029</v>
      </c>
      <c r="O459" s="110">
        <v>7.308834441102543</v>
      </c>
      <c r="P459" s="110">
        <v>6.160648941006075</v>
      </c>
      <c r="Q459" s="110">
        <v>6.8946656263345876</v>
      </c>
      <c r="R459" s="110">
        <v>7.2570024615998463</v>
      </c>
      <c r="S459" s="110">
        <v>4.9117158611332936</v>
      </c>
      <c r="T459" s="110">
        <v>5.1543730483691466</v>
      </c>
      <c r="U459" s="110">
        <v>4.721171767321592</v>
      </c>
      <c r="V459" s="110">
        <v>5.8575858108751468</v>
      </c>
      <c r="W459" s="110">
        <v>5.956164633049883</v>
      </c>
      <c r="X459" s="110">
        <v>5.611934229377205</v>
      </c>
      <c r="Y459" s="110">
        <v>5.7894473421912247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55.095332854789156</v>
      </c>
      <c r="D461" s="118">
        <f t="shared" si="239"/>
        <v>48.629676168943448</v>
      </c>
      <c r="E461" s="118">
        <f t="shared" si="239"/>
        <v>51.253125544048252</v>
      </c>
      <c r="F461" s="118">
        <f t="shared" si="239"/>
        <v>50.165711459309605</v>
      </c>
      <c r="G461" s="118">
        <f t="shared" si="239"/>
        <v>54.730286004022034</v>
      </c>
      <c r="H461" s="118">
        <f t="shared" si="239"/>
        <v>55.494963322553623</v>
      </c>
      <c r="I461" s="118">
        <f t="shared" si="239"/>
        <v>47.067987822432272</v>
      </c>
      <c r="J461" s="118">
        <f t="shared" si="239"/>
        <v>48.151451513507595</v>
      </c>
      <c r="K461" s="118">
        <f t="shared" si="239"/>
        <v>0</v>
      </c>
      <c r="L461" s="118">
        <f t="shared" si="239"/>
        <v>41.157034081677004</v>
      </c>
      <c r="M461" s="118">
        <f t="shared" si="239"/>
        <v>39.577393300951371</v>
      </c>
      <c r="N461" s="118">
        <f t="shared" si="239"/>
        <v>38.070669906383046</v>
      </c>
      <c r="O461" s="118">
        <f t="shared" si="239"/>
        <v>35.598677161696685</v>
      </c>
      <c r="P461" s="118">
        <f t="shared" si="239"/>
        <v>35.705294095790933</v>
      </c>
      <c r="Q461" s="118">
        <f t="shared" si="239"/>
        <v>25.476685109955589</v>
      </c>
      <c r="R461" s="118">
        <f t="shared" ref="R461:V461" si="240">R462+R465+R467+R476</f>
        <v>24.858902672549931</v>
      </c>
      <c r="S461" s="118">
        <f t="shared" si="240"/>
        <v>25.85419877847983</v>
      </c>
      <c r="T461" s="118">
        <f t="shared" si="240"/>
        <v>23.746668054327298</v>
      </c>
      <c r="U461" s="118">
        <f t="shared" si="240"/>
        <v>20.413763532025374</v>
      </c>
      <c r="V461" s="118">
        <f t="shared" si="240"/>
        <v>20.262079607340784</v>
      </c>
      <c r="W461" s="118">
        <f t="shared" ref="W461:Y461" si="241">W462+W465+W467+W476</f>
        <v>16.165892668858014</v>
      </c>
      <c r="X461" s="118">
        <f t="shared" si="241"/>
        <v>12.170140747582838</v>
      </c>
      <c r="Y461" s="118">
        <f t="shared" si="241"/>
        <v>12.150556492414248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52.762614000372665</v>
      </c>
      <c r="D462" s="123">
        <f t="shared" si="242"/>
        <v>46.871154163175511</v>
      </c>
      <c r="E462" s="123">
        <f t="shared" si="242"/>
        <v>49.076292242970318</v>
      </c>
      <c r="F462" s="123">
        <f t="shared" si="242"/>
        <v>47.719471674689956</v>
      </c>
      <c r="G462" s="123">
        <f t="shared" si="242"/>
        <v>52.28942608989626</v>
      </c>
      <c r="H462" s="123">
        <f t="shared" si="242"/>
        <v>53.395719918521216</v>
      </c>
      <c r="I462" s="123">
        <f t="shared" si="242"/>
        <v>46.079431279228785</v>
      </c>
      <c r="J462" s="123">
        <f t="shared" si="242"/>
        <v>47.246637848882401</v>
      </c>
      <c r="K462" s="123">
        <f t="shared" si="242"/>
        <v>0</v>
      </c>
      <c r="L462" s="123">
        <f t="shared" si="242"/>
        <v>38.372773931946035</v>
      </c>
      <c r="M462" s="123">
        <f t="shared" si="242"/>
        <v>37.926672806622427</v>
      </c>
      <c r="N462" s="123">
        <f t="shared" si="242"/>
        <v>36.045220377031484</v>
      </c>
      <c r="O462" s="123">
        <f t="shared" si="242"/>
        <v>33.813002559333079</v>
      </c>
      <c r="P462" s="123">
        <f t="shared" si="242"/>
        <v>34.192637695834676</v>
      </c>
      <c r="Q462" s="123">
        <f t="shared" si="242"/>
        <v>24.69468102506179</v>
      </c>
      <c r="R462" s="123">
        <f t="shared" ref="R462:V462" si="243">SUM(R463:R464)</f>
        <v>23.865727888789088</v>
      </c>
      <c r="S462" s="123">
        <f t="shared" si="243"/>
        <v>24.910585122063591</v>
      </c>
      <c r="T462" s="123">
        <f t="shared" si="243"/>
        <v>21.707783498702486</v>
      </c>
      <c r="U462" s="123">
        <f t="shared" si="243"/>
        <v>19.37963027773765</v>
      </c>
      <c r="V462" s="123">
        <f t="shared" si="243"/>
        <v>18.692471853270352</v>
      </c>
      <c r="W462" s="123">
        <f t="shared" ref="W462:Y462" si="244">SUM(W463:W464)</f>
        <v>14.830722705442055</v>
      </c>
      <c r="X462" s="123">
        <f t="shared" si="244"/>
        <v>10.692611042824694</v>
      </c>
      <c r="Y462" s="123">
        <f t="shared" si="244"/>
        <v>9.7296371828641384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52.762614000372665</v>
      </c>
      <c r="D463" s="99">
        <v>46.871154163175511</v>
      </c>
      <c r="E463" s="99">
        <v>49.076292242970318</v>
      </c>
      <c r="F463" s="99">
        <v>47.719471674689956</v>
      </c>
      <c r="G463" s="99">
        <v>52.28942608989626</v>
      </c>
      <c r="H463" s="99">
        <v>53.395719918521216</v>
      </c>
      <c r="I463" s="99">
        <v>46.079431279228785</v>
      </c>
      <c r="J463" s="99">
        <v>47.246637848882401</v>
      </c>
      <c r="K463" s="99">
        <v>0</v>
      </c>
      <c r="L463" s="99">
        <v>38.372773931946035</v>
      </c>
      <c r="M463" s="99">
        <v>37.926672806622427</v>
      </c>
      <c r="N463" s="99">
        <v>36.045220377031484</v>
      </c>
      <c r="O463" s="99">
        <v>33.813002559333079</v>
      </c>
      <c r="P463" s="99">
        <v>34.192637695834676</v>
      </c>
      <c r="Q463" s="99">
        <v>24.69468102506179</v>
      </c>
      <c r="R463" s="99">
        <v>23.865727888789088</v>
      </c>
      <c r="S463" s="99">
        <v>24.910585122063591</v>
      </c>
      <c r="T463" s="99">
        <v>21.707783498702486</v>
      </c>
      <c r="U463" s="99">
        <v>19.37963027773765</v>
      </c>
      <c r="V463" s="99">
        <v>18.692471853270352</v>
      </c>
      <c r="W463" s="99">
        <v>14.830722705442055</v>
      </c>
      <c r="X463" s="99">
        <v>10.692611042824694</v>
      </c>
      <c r="Y463" s="99">
        <v>9.7296371828641384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0.61076402643949568</v>
      </c>
      <c r="D467" s="123">
        <v>0.15660276653837032</v>
      </c>
      <c r="E467" s="123">
        <v>0.35844336972960888</v>
      </c>
      <c r="F467" s="123">
        <v>0.31843931828343158</v>
      </c>
      <c r="G467" s="123">
        <v>0.32685694655151631</v>
      </c>
      <c r="H467" s="123">
        <v>0.21861830550124373</v>
      </c>
      <c r="I467" s="123">
        <v>0</v>
      </c>
      <c r="J467" s="123">
        <v>0</v>
      </c>
      <c r="K467" s="123">
        <v>0</v>
      </c>
      <c r="L467" s="123">
        <v>0.3092388737730567</v>
      </c>
      <c r="M467" s="123">
        <v>0</v>
      </c>
      <c r="N467" s="123">
        <v>0.28685960144923323</v>
      </c>
      <c r="O467" s="123">
        <v>0.2818760853611329</v>
      </c>
      <c r="P467" s="123">
        <v>0.1843440010549178</v>
      </c>
      <c r="Q467" s="123">
        <v>0</v>
      </c>
      <c r="R467" s="123">
        <v>0</v>
      </c>
      <c r="S467" s="123">
        <v>0</v>
      </c>
      <c r="T467" s="123">
        <v>0.52421114193249552</v>
      </c>
      <c r="U467" s="123">
        <v>0.2024127234908433</v>
      </c>
      <c r="V467" s="123">
        <v>0.17156612194612006</v>
      </c>
      <c r="W467" s="123">
        <v>0.19243222560958448</v>
      </c>
      <c r="X467" s="123">
        <v>0.20686112615902871</v>
      </c>
      <c r="Y467" s="123">
        <v>0.37170056159186288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8.1435203525266093</v>
      </c>
      <c r="D468" s="99">
        <v>7.830138326918517</v>
      </c>
      <c r="E468" s="99">
        <v>8.0649758189161993</v>
      </c>
      <c r="F468" s="99">
        <v>7.8017632979440741</v>
      </c>
      <c r="G468" s="99">
        <v>8.3348521370636668</v>
      </c>
      <c r="H468" s="99">
        <v>8.7447322200497499</v>
      </c>
      <c r="I468" s="99">
        <v>0</v>
      </c>
      <c r="J468" s="99">
        <v>0</v>
      </c>
      <c r="K468" s="99">
        <v>0</v>
      </c>
      <c r="L468" s="99">
        <v>6.4940163492341902</v>
      </c>
      <c r="M468" s="99">
        <v>0</v>
      </c>
      <c r="N468" s="99">
        <v>7.6017794384046793</v>
      </c>
      <c r="O468" s="99">
        <v>7.0469021340283229</v>
      </c>
      <c r="P468" s="99">
        <v>7.1894160411417944</v>
      </c>
      <c r="Q468" s="99">
        <v>0</v>
      </c>
      <c r="R468" s="99">
        <v>0</v>
      </c>
      <c r="S468" s="99">
        <v>0</v>
      </c>
      <c r="T468" s="99">
        <v>5.2421114193249547</v>
      </c>
      <c r="U468" s="99">
        <v>4.8579053637802385</v>
      </c>
      <c r="V468" s="99">
        <v>5.1469836583836015</v>
      </c>
      <c r="W468" s="99">
        <v>4.7466615650364172</v>
      </c>
      <c r="X468" s="99">
        <v>4.1785947484123804</v>
      </c>
      <c r="Y468" s="99">
        <v>5.1341140069876063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1.7219548279769969</v>
      </c>
      <c r="D476" s="123">
        <v>1.6019192392295691</v>
      </c>
      <c r="E476" s="123">
        <v>1.8183899313483305</v>
      </c>
      <c r="F476" s="123">
        <v>2.12780046633622</v>
      </c>
      <c r="G476" s="123">
        <v>2.1140029675742564</v>
      </c>
      <c r="H476" s="123">
        <v>1.8806250985311628</v>
      </c>
      <c r="I476" s="123">
        <v>0.98855654320348818</v>
      </c>
      <c r="J476" s="123">
        <v>0.90481366462519386</v>
      </c>
      <c r="K476" s="123">
        <v>0</v>
      </c>
      <c r="L476" s="123">
        <v>2.4750212759579164</v>
      </c>
      <c r="M476" s="123">
        <v>1.6507204943289462</v>
      </c>
      <c r="N476" s="123">
        <v>1.7385899279023349</v>
      </c>
      <c r="O476" s="123">
        <v>1.5037985170024752</v>
      </c>
      <c r="P476" s="123">
        <v>1.328312398901337</v>
      </c>
      <c r="Q476" s="123">
        <v>0.78200408489379891</v>
      </c>
      <c r="R476" s="123">
        <v>0.99317478376084223</v>
      </c>
      <c r="S476" s="123">
        <v>0.94361365641623829</v>
      </c>
      <c r="T476" s="123">
        <v>1.5146734136923152</v>
      </c>
      <c r="U476" s="123">
        <v>0.83172053079687824</v>
      </c>
      <c r="V476" s="123">
        <v>1.3980416321243105</v>
      </c>
      <c r="W476" s="123">
        <v>1.1427377378063743</v>
      </c>
      <c r="X476" s="123">
        <v>1.2706685785991167</v>
      </c>
      <c r="Y476" s="123">
        <v>2.0492187479582458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2.7551277247631947</v>
      </c>
      <c r="D477" s="99">
        <v>2.8605700700528023</v>
      </c>
      <c r="E477" s="99">
        <v>2.9224123896669596</v>
      </c>
      <c r="F477" s="99">
        <v>3.0665359661904348</v>
      </c>
      <c r="G477" s="99">
        <v>3.1710044513613846</v>
      </c>
      <c r="H477" s="99">
        <v>3.2706523452715879</v>
      </c>
      <c r="I477" s="99">
        <v>2.9656696296104643</v>
      </c>
      <c r="J477" s="99">
        <v>3.0160455487506463</v>
      </c>
      <c r="K477" s="99">
        <v>0</v>
      </c>
      <c r="L477" s="99">
        <v>2.7355498313219075</v>
      </c>
      <c r="M477" s="99">
        <v>2.7990477947316914</v>
      </c>
      <c r="N477" s="99">
        <v>2.7922807932976896</v>
      </c>
      <c r="O477" s="99">
        <v>2.6853544946472772</v>
      </c>
      <c r="P477" s="99">
        <v>2.8780101976195631</v>
      </c>
      <c r="Q477" s="99">
        <v>2.2678118461920169</v>
      </c>
      <c r="R477" s="99">
        <v>2.3174078287752984</v>
      </c>
      <c r="S477" s="99">
        <v>2.5949375551446554</v>
      </c>
      <c r="T477" s="99">
        <v>2.1638191624175933</v>
      </c>
      <c r="U477" s="99">
        <v>1.9961292739125081</v>
      </c>
      <c r="V477" s="99">
        <v>2.0459145835965522</v>
      </c>
      <c r="W477" s="99">
        <v>1.9665719208760863</v>
      </c>
      <c r="X477" s="99">
        <v>1.8599641512827649</v>
      </c>
      <c r="Y477" s="99">
        <v>2.4883370510921559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3790</v>
      </c>
      <c r="C5" s="120">
        <v>3891</v>
      </c>
      <c r="D5" s="120">
        <v>3736</v>
      </c>
      <c r="E5" s="120">
        <v>3615</v>
      </c>
      <c r="F5" s="120">
        <v>3810</v>
      </c>
      <c r="G5" s="120">
        <v>4337</v>
      </c>
      <c r="H5" s="120">
        <v>4852</v>
      </c>
      <c r="I5" s="120">
        <v>6093</v>
      </c>
      <c r="J5" s="120">
        <v>8522</v>
      </c>
      <c r="K5" s="120">
        <v>13230</v>
      </c>
      <c r="L5" s="120">
        <v>16824</v>
      </c>
      <c r="M5" s="120">
        <v>18809</v>
      </c>
      <c r="N5" s="120">
        <v>19212</v>
      </c>
      <c r="O5" s="120">
        <v>19838</v>
      </c>
      <c r="P5" s="120">
        <v>20566</v>
      </c>
      <c r="Q5" s="120">
        <v>21607</v>
      </c>
      <c r="R5" s="120">
        <v>22533</v>
      </c>
      <c r="S5" s="120">
        <v>23660</v>
      </c>
      <c r="T5" s="120">
        <v>24892</v>
      </c>
      <c r="U5" s="120">
        <v>25717</v>
      </c>
      <c r="V5" s="120">
        <v>25746</v>
      </c>
      <c r="W5" s="120">
        <v>26372</v>
      </c>
      <c r="X5" s="120">
        <v>26896</v>
      </c>
      <c r="Y5" s="120">
        <v>28434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3790</v>
      </c>
      <c r="C7" s="52">
        <v>3891</v>
      </c>
      <c r="D7" s="52">
        <v>3736</v>
      </c>
      <c r="E7" s="52">
        <v>3615</v>
      </c>
      <c r="F7" s="52">
        <v>3810</v>
      </c>
      <c r="G7" s="52">
        <v>4337</v>
      </c>
      <c r="H7" s="52">
        <v>4852</v>
      </c>
      <c r="I7" s="52">
        <v>6093</v>
      </c>
      <c r="J7" s="52">
        <v>8522</v>
      </c>
      <c r="K7" s="52">
        <v>13230</v>
      </c>
      <c r="L7" s="52">
        <v>16824</v>
      </c>
      <c r="M7" s="52">
        <v>18809</v>
      </c>
      <c r="N7" s="52">
        <v>19212</v>
      </c>
      <c r="O7" s="52">
        <v>19838</v>
      </c>
      <c r="P7" s="52">
        <v>20566</v>
      </c>
      <c r="Q7" s="52">
        <v>21607</v>
      </c>
      <c r="R7" s="52">
        <v>22533</v>
      </c>
      <c r="S7" s="52">
        <v>23660</v>
      </c>
      <c r="T7" s="52">
        <v>24892</v>
      </c>
      <c r="U7" s="52">
        <v>25717</v>
      </c>
      <c r="V7" s="52">
        <v>25746</v>
      </c>
      <c r="W7" s="52">
        <v>26372</v>
      </c>
      <c r="X7" s="52">
        <v>26896</v>
      </c>
      <c r="Y7" s="52">
        <v>28434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1</v>
      </c>
      <c r="H9" s="52">
        <v>7</v>
      </c>
      <c r="I9" s="52">
        <v>18</v>
      </c>
      <c r="J9" s="52">
        <v>39</v>
      </c>
      <c r="K9" s="52">
        <v>75</v>
      </c>
      <c r="L9" s="52">
        <v>118</v>
      </c>
      <c r="M9" s="52">
        <v>158</v>
      </c>
      <c r="N9" s="52">
        <v>180</v>
      </c>
      <c r="O9" s="52">
        <v>193</v>
      </c>
      <c r="P9" s="52">
        <v>198</v>
      </c>
      <c r="Q9" s="52">
        <v>214</v>
      </c>
      <c r="R9" s="52">
        <v>241</v>
      </c>
      <c r="S9" s="52">
        <v>273</v>
      </c>
      <c r="T9" s="52">
        <v>285</v>
      </c>
      <c r="U9" s="52">
        <v>306</v>
      </c>
      <c r="V9" s="52">
        <v>359</v>
      </c>
      <c r="W9" s="52">
        <v>400</v>
      </c>
      <c r="X9" s="52">
        <v>538</v>
      </c>
      <c r="Y9" s="52">
        <v>531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3658</v>
      </c>
      <c r="C11" s="52">
        <v>3756</v>
      </c>
      <c r="D11" s="52">
        <v>3608</v>
      </c>
      <c r="E11" s="52">
        <v>3493</v>
      </c>
      <c r="F11" s="52">
        <v>3682</v>
      </c>
      <c r="G11" s="52">
        <v>4193</v>
      </c>
      <c r="H11" s="52">
        <v>4692</v>
      </c>
      <c r="I11" s="52">
        <v>5895</v>
      </c>
      <c r="J11" s="52">
        <v>7750</v>
      </c>
      <c r="K11" s="52">
        <v>12783</v>
      </c>
      <c r="L11" s="52">
        <v>16244</v>
      </c>
      <c r="M11" s="52">
        <v>18189</v>
      </c>
      <c r="N11" s="52">
        <v>18594</v>
      </c>
      <c r="O11" s="52">
        <v>19217</v>
      </c>
      <c r="P11" s="52">
        <v>19923</v>
      </c>
      <c r="Q11" s="52">
        <v>20940</v>
      </c>
      <c r="R11" s="52">
        <v>21844</v>
      </c>
      <c r="S11" s="52">
        <v>22949</v>
      </c>
      <c r="T11" s="52">
        <v>24165</v>
      </c>
      <c r="U11" s="52">
        <v>24491</v>
      </c>
      <c r="V11" s="52">
        <v>24535</v>
      </c>
      <c r="W11" s="52">
        <v>25490</v>
      </c>
      <c r="X11" s="52">
        <v>26235</v>
      </c>
      <c r="Y11" s="52">
        <v>27779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132</v>
      </c>
      <c r="C13" s="52">
        <v>135</v>
      </c>
      <c r="D13" s="52">
        <v>128</v>
      </c>
      <c r="E13" s="52">
        <v>122</v>
      </c>
      <c r="F13" s="52">
        <v>128</v>
      </c>
      <c r="G13" s="52">
        <v>144</v>
      </c>
      <c r="H13" s="52">
        <v>160</v>
      </c>
      <c r="I13" s="52">
        <v>198</v>
      </c>
      <c r="J13" s="52">
        <v>772</v>
      </c>
      <c r="K13" s="52">
        <v>447</v>
      </c>
      <c r="L13" s="52">
        <v>580</v>
      </c>
      <c r="M13" s="52">
        <v>620</v>
      </c>
      <c r="N13" s="52">
        <v>618</v>
      </c>
      <c r="O13" s="52">
        <v>621</v>
      </c>
      <c r="P13" s="52">
        <v>643</v>
      </c>
      <c r="Q13" s="52">
        <v>667</v>
      </c>
      <c r="R13" s="52">
        <v>689</v>
      </c>
      <c r="S13" s="52">
        <v>711</v>
      </c>
      <c r="T13" s="52">
        <v>727</v>
      </c>
      <c r="U13" s="52">
        <v>1226</v>
      </c>
      <c r="V13" s="52">
        <v>1211</v>
      </c>
      <c r="W13" s="52">
        <v>882</v>
      </c>
      <c r="X13" s="52">
        <v>661</v>
      </c>
      <c r="Y13" s="52">
        <v>655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3055</v>
      </c>
      <c r="C16" s="52">
        <v>3018</v>
      </c>
      <c r="D16" s="52">
        <v>2788</v>
      </c>
      <c r="E16" s="52">
        <v>2610</v>
      </c>
      <c r="F16" s="52">
        <v>2685</v>
      </c>
      <c r="G16" s="52">
        <v>2954</v>
      </c>
      <c r="H16" s="52">
        <v>3092</v>
      </c>
      <c r="I16" s="52">
        <v>3319</v>
      </c>
      <c r="J16" s="52">
        <v>3770</v>
      </c>
      <c r="K16" s="52">
        <v>6202</v>
      </c>
      <c r="L16" s="52">
        <v>9622</v>
      </c>
      <c r="M16" s="52">
        <v>10814</v>
      </c>
      <c r="N16" s="52">
        <v>11188</v>
      </c>
      <c r="O16" s="52">
        <v>11647</v>
      </c>
      <c r="P16" s="52">
        <v>11927</v>
      </c>
      <c r="Q16" s="52">
        <v>11790</v>
      </c>
      <c r="R16" s="52">
        <v>11722</v>
      </c>
      <c r="S16" s="52">
        <v>11269</v>
      </c>
      <c r="T16" s="52">
        <v>12006</v>
      </c>
      <c r="U16" s="52">
        <v>11978</v>
      </c>
      <c r="V16" s="52">
        <v>12553</v>
      </c>
      <c r="W16" s="52">
        <v>13355</v>
      </c>
      <c r="X16" s="52">
        <v>14701</v>
      </c>
      <c r="Y16" s="52">
        <v>17736</v>
      </c>
      <c r="DA16" s="63" t="s">
        <v>1083</v>
      </c>
    </row>
    <row r="17" spans="1:105" ht="12" customHeight="1" x14ac:dyDescent="0.25">
      <c r="A17" s="109" t="s">
        <v>120</v>
      </c>
      <c r="B17" s="36">
        <v>735</v>
      </c>
      <c r="C17" s="36">
        <v>873</v>
      </c>
      <c r="D17" s="36">
        <v>948</v>
      </c>
      <c r="E17" s="36">
        <v>1005</v>
      </c>
      <c r="F17" s="36">
        <v>1125</v>
      </c>
      <c r="G17" s="36">
        <v>1383</v>
      </c>
      <c r="H17" s="36">
        <v>1760</v>
      </c>
      <c r="I17" s="36">
        <v>2774</v>
      </c>
      <c r="J17" s="36">
        <v>4752</v>
      </c>
      <c r="K17" s="36">
        <v>7028</v>
      </c>
      <c r="L17" s="36">
        <v>7202</v>
      </c>
      <c r="M17" s="36">
        <v>7995</v>
      </c>
      <c r="N17" s="36">
        <v>8024</v>
      </c>
      <c r="O17" s="36">
        <v>8191</v>
      </c>
      <c r="P17" s="36">
        <v>8639</v>
      </c>
      <c r="Q17" s="36">
        <v>9817</v>
      </c>
      <c r="R17" s="36">
        <v>10811</v>
      </c>
      <c r="S17" s="36">
        <v>12391</v>
      </c>
      <c r="T17" s="36">
        <v>12886</v>
      </c>
      <c r="U17" s="36">
        <v>13739</v>
      </c>
      <c r="V17" s="36">
        <v>13193</v>
      </c>
      <c r="W17" s="36">
        <v>13017</v>
      </c>
      <c r="X17" s="36">
        <v>12195</v>
      </c>
      <c r="Y17" s="36">
        <v>10698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296</v>
      </c>
      <c r="D21" s="52">
        <v>296</v>
      </c>
      <c r="E21" s="52">
        <v>297</v>
      </c>
      <c r="F21" s="52">
        <v>298</v>
      </c>
      <c r="G21" s="52">
        <v>300</v>
      </c>
      <c r="H21" s="52">
        <v>307</v>
      </c>
      <c r="I21" s="52">
        <v>311</v>
      </c>
      <c r="J21" s="52">
        <v>325</v>
      </c>
      <c r="K21" s="52">
        <v>342</v>
      </c>
      <c r="L21" s="52">
        <v>372</v>
      </c>
      <c r="M21" s="52">
        <v>417</v>
      </c>
      <c r="N21" s="52">
        <v>488</v>
      </c>
      <c r="O21" s="52">
        <v>528</v>
      </c>
      <c r="P21" s="52">
        <v>420</v>
      </c>
      <c r="Q21" s="52">
        <v>758</v>
      </c>
      <c r="R21" s="52">
        <v>587</v>
      </c>
      <c r="S21" s="52">
        <v>967</v>
      </c>
      <c r="T21" s="52">
        <v>1170</v>
      </c>
      <c r="U21" s="52">
        <v>1423</v>
      </c>
      <c r="V21" s="52">
        <v>1717</v>
      </c>
      <c r="W21" s="52">
        <v>1994</v>
      </c>
      <c r="X21" s="52">
        <v>2231</v>
      </c>
      <c r="Y21" s="52">
        <v>2498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2</v>
      </c>
      <c r="N23" s="52">
        <v>8</v>
      </c>
      <c r="O23" s="52">
        <v>10</v>
      </c>
      <c r="P23" s="52">
        <v>19</v>
      </c>
      <c r="Q23" s="52">
        <v>25</v>
      </c>
      <c r="R23" s="52">
        <v>33</v>
      </c>
      <c r="S23" s="52">
        <v>34</v>
      </c>
      <c r="T23" s="52">
        <v>38</v>
      </c>
      <c r="U23" s="52">
        <v>34</v>
      </c>
      <c r="V23" s="52">
        <v>33</v>
      </c>
      <c r="W23" s="52">
        <v>37</v>
      </c>
      <c r="X23" s="52">
        <v>41</v>
      </c>
      <c r="Y23" s="52">
        <v>55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286</v>
      </c>
      <c r="D25" s="52">
        <v>286</v>
      </c>
      <c r="E25" s="52">
        <v>286</v>
      </c>
      <c r="F25" s="52">
        <v>288</v>
      </c>
      <c r="G25" s="52">
        <v>290</v>
      </c>
      <c r="H25" s="52">
        <v>294</v>
      </c>
      <c r="I25" s="52">
        <v>304</v>
      </c>
      <c r="J25" s="52">
        <v>323</v>
      </c>
      <c r="K25" s="52">
        <v>339</v>
      </c>
      <c r="L25" s="52">
        <v>374</v>
      </c>
      <c r="M25" s="52">
        <v>418</v>
      </c>
      <c r="N25" s="52">
        <v>487</v>
      </c>
      <c r="O25" s="52">
        <v>525</v>
      </c>
      <c r="P25" s="52">
        <v>396</v>
      </c>
      <c r="Q25" s="52">
        <v>703</v>
      </c>
      <c r="R25" s="52">
        <v>599</v>
      </c>
      <c r="S25" s="52">
        <v>965</v>
      </c>
      <c r="T25" s="52">
        <v>1164</v>
      </c>
      <c r="U25" s="52">
        <v>1416</v>
      </c>
      <c r="V25" s="52">
        <v>1705</v>
      </c>
      <c r="W25" s="52">
        <v>1982</v>
      </c>
      <c r="X25" s="52">
        <v>2230</v>
      </c>
      <c r="Y25" s="52">
        <v>2493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21</v>
      </c>
      <c r="D27" s="52">
        <v>20</v>
      </c>
      <c r="E27" s="52">
        <v>21</v>
      </c>
      <c r="F27" s="52">
        <v>21</v>
      </c>
      <c r="G27" s="52">
        <v>23</v>
      </c>
      <c r="H27" s="52">
        <v>26</v>
      </c>
      <c r="I27" s="52">
        <v>16</v>
      </c>
      <c r="J27" s="52">
        <v>14</v>
      </c>
      <c r="K27" s="52">
        <v>325</v>
      </c>
      <c r="L27" s="52">
        <v>0</v>
      </c>
      <c r="M27" s="52">
        <v>0</v>
      </c>
      <c r="N27" s="52">
        <v>3</v>
      </c>
      <c r="O27" s="52">
        <v>8</v>
      </c>
      <c r="P27" s="52">
        <v>112</v>
      </c>
      <c r="Q27" s="52">
        <v>166</v>
      </c>
      <c r="R27" s="52">
        <v>223</v>
      </c>
      <c r="S27" s="52">
        <v>49</v>
      </c>
      <c r="T27" s="52">
        <v>77</v>
      </c>
      <c r="U27" s="52">
        <v>54</v>
      </c>
      <c r="V27" s="52">
        <v>72</v>
      </c>
      <c r="W27" s="52">
        <v>329</v>
      </c>
      <c r="X27" s="52">
        <v>221</v>
      </c>
      <c r="Y27" s="52">
        <v>47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477</v>
      </c>
      <c r="D30" s="52">
        <v>478</v>
      </c>
      <c r="E30" s="52">
        <v>484</v>
      </c>
      <c r="F30" s="52">
        <v>497</v>
      </c>
      <c r="G30" s="52">
        <v>523</v>
      </c>
      <c r="H30" s="52">
        <v>570</v>
      </c>
      <c r="I30" s="52">
        <v>351</v>
      </c>
      <c r="J30" s="52">
        <v>332</v>
      </c>
      <c r="K30" s="52">
        <v>414</v>
      </c>
      <c r="L30" s="52">
        <v>440</v>
      </c>
      <c r="M30" s="52">
        <v>585</v>
      </c>
      <c r="N30" s="52">
        <v>826</v>
      </c>
      <c r="O30" s="52">
        <v>1017</v>
      </c>
      <c r="P30" s="52">
        <v>1159</v>
      </c>
      <c r="Q30" s="52">
        <v>1556</v>
      </c>
      <c r="R30" s="52">
        <v>2012</v>
      </c>
      <c r="S30" s="52">
        <v>2558</v>
      </c>
      <c r="T30" s="52">
        <v>2330</v>
      </c>
      <c r="U30" s="52">
        <v>1569</v>
      </c>
      <c r="V30" s="52">
        <v>1466</v>
      </c>
      <c r="W30" s="52">
        <v>1609</v>
      </c>
      <c r="X30" s="52">
        <v>1736</v>
      </c>
      <c r="Y30" s="52">
        <v>1968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115</v>
      </c>
      <c r="D31" s="36">
        <v>115</v>
      </c>
      <c r="E31" s="36">
        <v>120</v>
      </c>
      <c r="F31" s="36">
        <v>125</v>
      </c>
      <c r="G31" s="36">
        <v>143</v>
      </c>
      <c r="H31" s="36">
        <v>169</v>
      </c>
      <c r="I31" s="36">
        <v>142</v>
      </c>
      <c r="J31" s="36">
        <v>194</v>
      </c>
      <c r="K31" s="36">
        <v>261</v>
      </c>
      <c r="L31" s="36">
        <v>313</v>
      </c>
      <c r="M31" s="36">
        <v>465</v>
      </c>
      <c r="N31" s="36">
        <v>690</v>
      </c>
      <c r="O31" s="36">
        <v>966</v>
      </c>
      <c r="P31" s="36">
        <v>1192</v>
      </c>
      <c r="Q31" s="36">
        <v>1566</v>
      </c>
      <c r="R31" s="36">
        <v>1704</v>
      </c>
      <c r="S31" s="36">
        <v>1498</v>
      </c>
      <c r="T31" s="36">
        <v>1058</v>
      </c>
      <c r="U31" s="36">
        <v>1369</v>
      </c>
      <c r="V31" s="36">
        <v>1471</v>
      </c>
      <c r="W31" s="36">
        <v>1869</v>
      </c>
      <c r="X31" s="36">
        <v>2255</v>
      </c>
      <c r="Y31" s="36">
        <v>2541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397</v>
      </c>
      <c r="D35" s="52">
        <v>141</v>
      </c>
      <c r="E35" s="52">
        <v>176</v>
      </c>
      <c r="F35" s="52">
        <v>493</v>
      </c>
      <c r="G35" s="52">
        <v>827</v>
      </c>
      <c r="H35" s="52">
        <v>822</v>
      </c>
      <c r="I35" s="52">
        <v>1552</v>
      </c>
      <c r="J35" s="52">
        <v>2754</v>
      </c>
      <c r="K35" s="52">
        <v>5050</v>
      </c>
      <c r="L35" s="52">
        <v>3966</v>
      </c>
      <c r="M35" s="52">
        <v>2402</v>
      </c>
      <c r="N35" s="52">
        <v>891</v>
      </c>
      <c r="O35" s="52">
        <v>1154</v>
      </c>
      <c r="P35" s="52">
        <v>1148</v>
      </c>
      <c r="Q35" s="52">
        <v>1799</v>
      </c>
      <c r="R35" s="52">
        <v>1513</v>
      </c>
      <c r="S35" s="52">
        <v>2094</v>
      </c>
      <c r="T35" s="52">
        <v>2402</v>
      </c>
      <c r="U35" s="52">
        <v>2248</v>
      </c>
      <c r="V35" s="52">
        <v>1746</v>
      </c>
      <c r="W35" s="52">
        <v>2620</v>
      </c>
      <c r="X35" s="52">
        <v>2755</v>
      </c>
      <c r="Y35" s="52">
        <v>4036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1</v>
      </c>
      <c r="H37" s="52">
        <v>6</v>
      </c>
      <c r="I37" s="52">
        <v>11</v>
      </c>
      <c r="J37" s="52">
        <v>21</v>
      </c>
      <c r="K37" s="52">
        <v>36</v>
      </c>
      <c r="L37" s="52">
        <v>43</v>
      </c>
      <c r="M37" s="52">
        <v>42</v>
      </c>
      <c r="N37" s="52">
        <v>30</v>
      </c>
      <c r="O37" s="52">
        <v>23</v>
      </c>
      <c r="P37" s="52">
        <v>24</v>
      </c>
      <c r="Q37" s="52">
        <v>41</v>
      </c>
      <c r="R37" s="52">
        <v>60</v>
      </c>
      <c r="S37" s="52">
        <v>66</v>
      </c>
      <c r="T37" s="52">
        <v>50</v>
      </c>
      <c r="U37" s="52">
        <v>55</v>
      </c>
      <c r="V37" s="52">
        <v>86</v>
      </c>
      <c r="W37" s="52">
        <v>78</v>
      </c>
      <c r="X37" s="52">
        <v>179</v>
      </c>
      <c r="Y37" s="52">
        <v>48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384</v>
      </c>
      <c r="D39" s="52">
        <v>138</v>
      </c>
      <c r="E39" s="52">
        <v>171</v>
      </c>
      <c r="F39" s="52">
        <v>477</v>
      </c>
      <c r="G39" s="52">
        <v>801</v>
      </c>
      <c r="H39" s="52">
        <v>793</v>
      </c>
      <c r="I39" s="52">
        <v>1507</v>
      </c>
      <c r="J39" s="52">
        <v>2178</v>
      </c>
      <c r="K39" s="52">
        <v>5372</v>
      </c>
      <c r="L39" s="52">
        <v>3835</v>
      </c>
      <c r="M39" s="52">
        <v>2363</v>
      </c>
      <c r="N39" s="52">
        <v>892</v>
      </c>
      <c r="O39" s="52">
        <v>1148</v>
      </c>
      <c r="P39" s="52">
        <v>1102</v>
      </c>
      <c r="Q39" s="52">
        <v>1720</v>
      </c>
      <c r="R39" s="52">
        <v>1503</v>
      </c>
      <c r="S39" s="52">
        <v>2070</v>
      </c>
      <c r="T39" s="52">
        <v>2380</v>
      </c>
      <c r="U39" s="52">
        <v>1742</v>
      </c>
      <c r="V39" s="52">
        <v>1749</v>
      </c>
      <c r="W39" s="52">
        <v>2937</v>
      </c>
      <c r="X39" s="52">
        <v>2975</v>
      </c>
      <c r="Y39" s="52">
        <v>4037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24</v>
      </c>
      <c r="D41" s="52">
        <v>13</v>
      </c>
      <c r="E41" s="52">
        <v>15</v>
      </c>
      <c r="F41" s="52">
        <v>27</v>
      </c>
      <c r="G41" s="52">
        <v>39</v>
      </c>
      <c r="H41" s="52">
        <v>42</v>
      </c>
      <c r="I41" s="52">
        <v>54</v>
      </c>
      <c r="J41" s="52">
        <v>588</v>
      </c>
      <c r="K41" s="52">
        <v>0</v>
      </c>
      <c r="L41" s="52">
        <v>133</v>
      </c>
      <c r="M41" s="52">
        <v>40</v>
      </c>
      <c r="N41" s="52">
        <v>1</v>
      </c>
      <c r="O41" s="52">
        <v>11</v>
      </c>
      <c r="P41" s="52">
        <v>134</v>
      </c>
      <c r="Q41" s="52">
        <v>190</v>
      </c>
      <c r="R41" s="52">
        <v>245</v>
      </c>
      <c r="S41" s="52">
        <v>71</v>
      </c>
      <c r="T41" s="52">
        <v>93</v>
      </c>
      <c r="U41" s="52">
        <v>553</v>
      </c>
      <c r="V41" s="52">
        <v>57</v>
      </c>
      <c r="W41" s="52">
        <v>0</v>
      </c>
      <c r="X41" s="52">
        <v>0</v>
      </c>
      <c r="Y41" s="52">
        <v>41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440</v>
      </c>
      <c r="D44" s="52">
        <v>248</v>
      </c>
      <c r="E44" s="52">
        <v>306</v>
      </c>
      <c r="F44" s="52">
        <v>572</v>
      </c>
      <c r="G44" s="52">
        <v>792</v>
      </c>
      <c r="H44" s="52">
        <v>708</v>
      </c>
      <c r="I44" s="52">
        <v>578</v>
      </c>
      <c r="J44" s="52">
        <v>783</v>
      </c>
      <c r="K44" s="52">
        <v>2846</v>
      </c>
      <c r="L44" s="52">
        <v>3860</v>
      </c>
      <c r="M44" s="52">
        <v>1777</v>
      </c>
      <c r="N44" s="52">
        <v>1200</v>
      </c>
      <c r="O44" s="52">
        <v>1476</v>
      </c>
      <c r="P44" s="52">
        <v>1439</v>
      </c>
      <c r="Q44" s="52">
        <v>1419</v>
      </c>
      <c r="R44" s="52">
        <v>1944</v>
      </c>
      <c r="S44" s="52">
        <v>2105</v>
      </c>
      <c r="T44" s="52">
        <v>3067</v>
      </c>
      <c r="U44" s="52">
        <v>1541</v>
      </c>
      <c r="V44" s="52">
        <v>2041</v>
      </c>
      <c r="W44" s="52">
        <v>2411</v>
      </c>
      <c r="X44" s="52">
        <v>3082</v>
      </c>
      <c r="Y44" s="52">
        <v>5003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253</v>
      </c>
      <c r="D45" s="36">
        <v>190</v>
      </c>
      <c r="E45" s="36">
        <v>177</v>
      </c>
      <c r="F45" s="36">
        <v>245</v>
      </c>
      <c r="G45" s="36">
        <v>401</v>
      </c>
      <c r="H45" s="36">
        <v>546</v>
      </c>
      <c r="I45" s="36">
        <v>1156</v>
      </c>
      <c r="J45" s="36">
        <v>2172</v>
      </c>
      <c r="K45" s="36">
        <v>2537</v>
      </c>
      <c r="L45" s="36">
        <v>487</v>
      </c>
      <c r="M45" s="36">
        <v>1258</v>
      </c>
      <c r="N45" s="36">
        <v>719</v>
      </c>
      <c r="O45" s="36">
        <v>1133</v>
      </c>
      <c r="P45" s="36">
        <v>1640</v>
      </c>
      <c r="Q45" s="36">
        <v>2744</v>
      </c>
      <c r="R45" s="36">
        <v>2698</v>
      </c>
      <c r="S45" s="36">
        <v>3078</v>
      </c>
      <c r="T45" s="36">
        <v>1553</v>
      </c>
      <c r="U45" s="36">
        <v>2222</v>
      </c>
      <c r="V45" s="36">
        <v>925</v>
      </c>
      <c r="W45" s="36">
        <v>1693</v>
      </c>
      <c r="X45" s="36">
        <v>1433</v>
      </c>
      <c r="Y45" s="36">
        <v>1044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120</v>
      </c>
      <c r="D49" s="52">
        <v>42</v>
      </c>
      <c r="E49" s="52">
        <v>57</v>
      </c>
      <c r="F49" s="52">
        <v>159</v>
      </c>
      <c r="G49" s="52">
        <v>254</v>
      </c>
      <c r="H49" s="52">
        <v>305</v>
      </c>
      <c r="I49" s="52">
        <v>476</v>
      </c>
      <c r="J49" s="52">
        <v>823</v>
      </c>
      <c r="K49" s="52">
        <v>1819</v>
      </c>
      <c r="L49" s="52">
        <v>1192</v>
      </c>
      <c r="M49" s="52">
        <v>578</v>
      </c>
      <c r="N49" s="52">
        <v>209</v>
      </c>
      <c r="O49" s="52">
        <v>290</v>
      </c>
      <c r="P49" s="52">
        <v>623</v>
      </c>
      <c r="Q49" s="52">
        <v>1024</v>
      </c>
      <c r="R49" s="52">
        <v>610</v>
      </c>
      <c r="S49" s="52">
        <v>859</v>
      </c>
      <c r="T49" s="52">
        <v>837</v>
      </c>
      <c r="U49" s="52">
        <v>736</v>
      </c>
      <c r="V49" s="52">
        <v>676</v>
      </c>
      <c r="W49" s="52">
        <v>735</v>
      </c>
      <c r="X49" s="52">
        <v>791</v>
      </c>
      <c r="Y49" s="52">
        <v>1544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</v>
      </c>
      <c r="H51" s="52">
        <v>2</v>
      </c>
      <c r="I51" s="52">
        <v>5</v>
      </c>
      <c r="J51" s="52">
        <v>13</v>
      </c>
      <c r="K51" s="52">
        <v>28</v>
      </c>
      <c r="L51" s="52">
        <v>27</v>
      </c>
      <c r="M51" s="52">
        <v>15</v>
      </c>
      <c r="N51" s="52">
        <v>5</v>
      </c>
      <c r="O51" s="52">
        <v>8</v>
      </c>
      <c r="P51" s="52">
        <v>14</v>
      </c>
      <c r="Q51" s="52">
        <v>21</v>
      </c>
      <c r="R51" s="52">
        <v>17</v>
      </c>
      <c r="S51" s="52">
        <v>18</v>
      </c>
      <c r="T51" s="52">
        <v>17</v>
      </c>
      <c r="U51" s="52">
        <v>17</v>
      </c>
      <c r="V51" s="52">
        <v>36</v>
      </c>
      <c r="W51" s="52">
        <v>26</v>
      </c>
      <c r="X51" s="52">
        <v>80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113</v>
      </c>
      <c r="D53" s="52">
        <v>38</v>
      </c>
      <c r="E53" s="52">
        <v>52</v>
      </c>
      <c r="F53" s="52">
        <v>150</v>
      </c>
      <c r="G53" s="52">
        <v>242</v>
      </c>
      <c r="H53" s="52">
        <v>289</v>
      </c>
      <c r="I53" s="52">
        <v>459</v>
      </c>
      <c r="J53" s="52">
        <v>647</v>
      </c>
      <c r="K53" s="52">
        <v>1819</v>
      </c>
      <c r="L53" s="52">
        <v>1152</v>
      </c>
      <c r="M53" s="52">
        <v>568</v>
      </c>
      <c r="N53" s="52">
        <v>209</v>
      </c>
      <c r="O53" s="52">
        <v>287</v>
      </c>
      <c r="P53" s="52">
        <v>551</v>
      </c>
      <c r="Q53" s="52">
        <v>915</v>
      </c>
      <c r="R53" s="52">
        <v>514</v>
      </c>
      <c r="S53" s="52">
        <v>829</v>
      </c>
      <c r="T53" s="52">
        <v>805</v>
      </c>
      <c r="U53" s="52">
        <v>555</v>
      </c>
      <c r="V53" s="52">
        <v>654</v>
      </c>
      <c r="W53" s="52">
        <v>735</v>
      </c>
      <c r="X53" s="52">
        <v>791</v>
      </c>
      <c r="Y53" s="52">
        <v>1528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7</v>
      </c>
      <c r="D55" s="52">
        <v>4</v>
      </c>
      <c r="E55" s="52">
        <v>5</v>
      </c>
      <c r="F55" s="52">
        <v>9</v>
      </c>
      <c r="G55" s="52">
        <v>12</v>
      </c>
      <c r="H55" s="52">
        <v>16</v>
      </c>
      <c r="I55" s="52">
        <v>17</v>
      </c>
      <c r="J55" s="52">
        <v>176</v>
      </c>
      <c r="K55" s="52">
        <v>0</v>
      </c>
      <c r="L55" s="52">
        <v>40</v>
      </c>
      <c r="M55" s="52">
        <v>10</v>
      </c>
      <c r="N55" s="52">
        <v>0</v>
      </c>
      <c r="O55" s="52">
        <v>3</v>
      </c>
      <c r="P55" s="52">
        <v>72</v>
      </c>
      <c r="Q55" s="52">
        <v>109</v>
      </c>
      <c r="R55" s="52">
        <v>96</v>
      </c>
      <c r="S55" s="52">
        <v>30</v>
      </c>
      <c r="T55" s="52">
        <v>32</v>
      </c>
      <c r="U55" s="52">
        <v>181</v>
      </c>
      <c r="V55" s="52">
        <v>22</v>
      </c>
      <c r="W55" s="52">
        <v>0</v>
      </c>
      <c r="X55" s="52">
        <v>0</v>
      </c>
      <c r="Y55" s="52">
        <v>16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76</v>
      </c>
      <c r="D58" s="52">
        <v>24</v>
      </c>
      <c r="E58" s="52">
        <v>36</v>
      </c>
      <c r="F58" s="52">
        <v>111</v>
      </c>
      <c r="G58" s="52">
        <v>169</v>
      </c>
      <c r="H58" s="52">
        <v>172</v>
      </c>
      <c r="I58" s="52">
        <v>159</v>
      </c>
      <c r="J58" s="52">
        <v>218</v>
      </c>
      <c r="K58" s="52">
        <v>961</v>
      </c>
      <c r="L58" s="52">
        <v>1058</v>
      </c>
      <c r="M58" s="52">
        <v>338</v>
      </c>
      <c r="N58" s="52">
        <v>130</v>
      </c>
      <c r="O58" s="52">
        <v>164</v>
      </c>
      <c r="P58" s="52">
        <v>292</v>
      </c>
      <c r="Q58" s="52">
        <v>351</v>
      </c>
      <c r="R58" s="52">
        <v>256</v>
      </c>
      <c r="S58" s="52">
        <v>350</v>
      </c>
      <c r="T58" s="52">
        <v>555</v>
      </c>
      <c r="U58" s="52">
        <v>302</v>
      </c>
      <c r="V58" s="52">
        <v>466</v>
      </c>
      <c r="W58" s="52">
        <v>431</v>
      </c>
      <c r="X58" s="52">
        <v>541</v>
      </c>
      <c r="Y58" s="52">
        <v>1274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44</v>
      </c>
      <c r="D59" s="36">
        <v>18</v>
      </c>
      <c r="E59" s="36">
        <v>21</v>
      </c>
      <c r="F59" s="36">
        <v>48</v>
      </c>
      <c r="G59" s="36">
        <v>85</v>
      </c>
      <c r="H59" s="36">
        <v>133</v>
      </c>
      <c r="I59" s="36">
        <v>317</v>
      </c>
      <c r="J59" s="36">
        <v>605</v>
      </c>
      <c r="K59" s="36">
        <v>858</v>
      </c>
      <c r="L59" s="36">
        <v>134</v>
      </c>
      <c r="M59" s="36">
        <v>240</v>
      </c>
      <c r="N59" s="36">
        <v>79</v>
      </c>
      <c r="O59" s="36">
        <v>126</v>
      </c>
      <c r="P59" s="36">
        <v>331</v>
      </c>
      <c r="Q59" s="36">
        <v>673</v>
      </c>
      <c r="R59" s="36">
        <v>354</v>
      </c>
      <c r="S59" s="36">
        <v>509</v>
      </c>
      <c r="T59" s="36">
        <v>282</v>
      </c>
      <c r="U59" s="36">
        <v>434</v>
      </c>
      <c r="V59" s="36">
        <v>210</v>
      </c>
      <c r="W59" s="36">
        <v>304</v>
      </c>
      <c r="X59" s="36">
        <v>250</v>
      </c>
      <c r="Y59" s="36">
        <v>270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277</v>
      </c>
      <c r="D63" s="52">
        <v>99</v>
      </c>
      <c r="E63" s="52">
        <v>119</v>
      </c>
      <c r="F63" s="52">
        <v>334</v>
      </c>
      <c r="G63" s="52">
        <v>573</v>
      </c>
      <c r="H63" s="52">
        <v>517</v>
      </c>
      <c r="I63" s="52">
        <v>1076</v>
      </c>
      <c r="J63" s="52">
        <v>1931</v>
      </c>
      <c r="K63" s="52">
        <v>3231</v>
      </c>
      <c r="L63" s="52">
        <v>2774</v>
      </c>
      <c r="M63" s="52">
        <v>1824</v>
      </c>
      <c r="N63" s="52">
        <v>682</v>
      </c>
      <c r="O63" s="52">
        <v>864</v>
      </c>
      <c r="P63" s="52">
        <v>525</v>
      </c>
      <c r="Q63" s="52">
        <v>775</v>
      </c>
      <c r="R63" s="52">
        <v>903</v>
      </c>
      <c r="S63" s="52">
        <v>1235</v>
      </c>
      <c r="T63" s="52">
        <v>1565</v>
      </c>
      <c r="U63" s="52">
        <v>1512</v>
      </c>
      <c r="V63" s="52">
        <v>1070</v>
      </c>
      <c r="W63" s="52">
        <v>1885</v>
      </c>
      <c r="X63" s="52">
        <v>1964</v>
      </c>
      <c r="Y63" s="52">
        <v>2492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4</v>
      </c>
      <c r="I65" s="52">
        <v>6</v>
      </c>
      <c r="J65" s="52">
        <v>8</v>
      </c>
      <c r="K65" s="52">
        <v>8</v>
      </c>
      <c r="L65" s="52">
        <v>16</v>
      </c>
      <c r="M65" s="52">
        <v>27</v>
      </c>
      <c r="N65" s="52">
        <v>25</v>
      </c>
      <c r="O65" s="52">
        <v>15</v>
      </c>
      <c r="P65" s="52">
        <v>10</v>
      </c>
      <c r="Q65" s="52">
        <v>20</v>
      </c>
      <c r="R65" s="52">
        <v>43</v>
      </c>
      <c r="S65" s="52">
        <v>48</v>
      </c>
      <c r="T65" s="52">
        <v>33</v>
      </c>
      <c r="U65" s="52">
        <v>38</v>
      </c>
      <c r="V65" s="52">
        <v>50</v>
      </c>
      <c r="W65" s="52">
        <v>52</v>
      </c>
      <c r="X65" s="52">
        <v>99</v>
      </c>
      <c r="Y65" s="52">
        <v>48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271</v>
      </c>
      <c r="D67" s="52">
        <f t="shared" si="0"/>
        <v>100</v>
      </c>
      <c r="E67" s="52">
        <f t="shared" si="0"/>
        <v>119</v>
      </c>
      <c r="F67" s="52">
        <f t="shared" si="0"/>
        <v>327</v>
      </c>
      <c r="G67" s="52">
        <f t="shared" si="0"/>
        <v>559</v>
      </c>
      <c r="H67" s="52">
        <f t="shared" si="0"/>
        <v>504</v>
      </c>
      <c r="I67" s="52">
        <f t="shared" si="0"/>
        <v>1048</v>
      </c>
      <c r="J67" s="52">
        <f t="shared" si="0"/>
        <v>1531</v>
      </c>
      <c r="K67" s="52">
        <f t="shared" si="0"/>
        <v>3553</v>
      </c>
      <c r="L67" s="52">
        <f t="shared" si="0"/>
        <v>2683</v>
      </c>
      <c r="M67" s="52">
        <f t="shared" si="0"/>
        <v>1795</v>
      </c>
      <c r="N67" s="52">
        <f t="shared" si="0"/>
        <v>683</v>
      </c>
      <c r="O67" s="52">
        <f t="shared" si="0"/>
        <v>861</v>
      </c>
      <c r="P67" s="52">
        <f t="shared" si="0"/>
        <v>551</v>
      </c>
      <c r="Q67" s="52">
        <f t="shared" si="0"/>
        <v>805</v>
      </c>
      <c r="R67" s="52">
        <f t="shared" ref="R67:V67" si="1">R39-R53</f>
        <v>989</v>
      </c>
      <c r="S67" s="52">
        <f t="shared" si="1"/>
        <v>1241</v>
      </c>
      <c r="T67" s="52">
        <f t="shared" si="1"/>
        <v>1575</v>
      </c>
      <c r="U67" s="52">
        <f t="shared" si="1"/>
        <v>1187</v>
      </c>
      <c r="V67" s="52">
        <f t="shared" si="1"/>
        <v>1095</v>
      </c>
      <c r="W67" s="52">
        <f t="shared" ref="W67:Y67" si="2">W39-W53</f>
        <v>2202</v>
      </c>
      <c r="X67" s="52">
        <f t="shared" si="2"/>
        <v>2184</v>
      </c>
      <c r="Y67" s="52">
        <f t="shared" si="2"/>
        <v>2509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</v>
      </c>
      <c r="D69" s="52">
        <f t="shared" si="6"/>
        <v>9</v>
      </c>
      <c r="E69" s="52">
        <f t="shared" si="6"/>
        <v>10</v>
      </c>
      <c r="F69" s="52">
        <f t="shared" si="6"/>
        <v>18</v>
      </c>
      <c r="G69" s="52">
        <f t="shared" si="6"/>
        <v>27</v>
      </c>
      <c r="H69" s="52">
        <f t="shared" si="6"/>
        <v>26</v>
      </c>
      <c r="I69" s="52">
        <f t="shared" si="6"/>
        <v>37</v>
      </c>
      <c r="J69" s="52">
        <f t="shared" si="6"/>
        <v>412</v>
      </c>
      <c r="K69" s="52">
        <f t="shared" si="6"/>
        <v>0</v>
      </c>
      <c r="L69" s="52">
        <f t="shared" si="6"/>
        <v>93</v>
      </c>
      <c r="M69" s="52">
        <f t="shared" si="6"/>
        <v>30</v>
      </c>
      <c r="N69" s="52">
        <f t="shared" si="6"/>
        <v>1</v>
      </c>
      <c r="O69" s="52">
        <f t="shared" si="6"/>
        <v>8</v>
      </c>
      <c r="P69" s="52">
        <f t="shared" si="6"/>
        <v>62</v>
      </c>
      <c r="Q69" s="52">
        <f t="shared" si="6"/>
        <v>81</v>
      </c>
      <c r="R69" s="52">
        <f t="shared" ref="R69:V69" si="7">R41-R55</f>
        <v>149</v>
      </c>
      <c r="S69" s="52">
        <f t="shared" si="7"/>
        <v>41</v>
      </c>
      <c r="T69" s="52">
        <f t="shared" si="7"/>
        <v>61</v>
      </c>
      <c r="U69" s="52">
        <f t="shared" si="7"/>
        <v>372</v>
      </c>
      <c r="V69" s="52">
        <f t="shared" si="7"/>
        <v>35</v>
      </c>
      <c r="W69" s="52">
        <f t="shared" ref="W69:Y69" si="8">W41-W55</f>
        <v>0</v>
      </c>
      <c r="X69" s="52">
        <f t="shared" si="8"/>
        <v>0</v>
      </c>
      <c r="Y69" s="52">
        <f t="shared" si="8"/>
        <v>25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364</v>
      </c>
      <c r="D72" s="52">
        <v>224</v>
      </c>
      <c r="E72" s="52">
        <v>270</v>
      </c>
      <c r="F72" s="52">
        <v>461</v>
      </c>
      <c r="G72" s="52">
        <v>623</v>
      </c>
      <c r="H72" s="52">
        <v>536</v>
      </c>
      <c r="I72" s="52">
        <v>419</v>
      </c>
      <c r="J72" s="52">
        <v>565</v>
      </c>
      <c r="K72" s="52">
        <v>1885</v>
      </c>
      <c r="L72" s="52">
        <v>2802</v>
      </c>
      <c r="M72" s="52">
        <v>1439</v>
      </c>
      <c r="N72" s="52">
        <v>1070</v>
      </c>
      <c r="O72" s="52">
        <v>1312</v>
      </c>
      <c r="P72" s="52">
        <v>1147</v>
      </c>
      <c r="Q72" s="52">
        <v>1068</v>
      </c>
      <c r="R72" s="52">
        <v>1688</v>
      </c>
      <c r="S72" s="52">
        <v>1755</v>
      </c>
      <c r="T72" s="52">
        <v>2512</v>
      </c>
      <c r="U72" s="52">
        <v>1239</v>
      </c>
      <c r="V72" s="52">
        <v>1575</v>
      </c>
      <c r="W72" s="52">
        <v>1980</v>
      </c>
      <c r="X72" s="52">
        <v>2541</v>
      </c>
      <c r="Y72" s="52">
        <v>3729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209</v>
      </c>
      <c r="D73" s="36">
        <v>172</v>
      </c>
      <c r="E73" s="36">
        <v>156</v>
      </c>
      <c r="F73" s="36">
        <v>197</v>
      </c>
      <c r="G73" s="36">
        <v>316</v>
      </c>
      <c r="H73" s="36">
        <v>413</v>
      </c>
      <c r="I73" s="36">
        <v>839</v>
      </c>
      <c r="J73" s="36">
        <v>1567</v>
      </c>
      <c r="K73" s="36">
        <v>1679</v>
      </c>
      <c r="L73" s="36">
        <v>353</v>
      </c>
      <c r="M73" s="36">
        <v>1018</v>
      </c>
      <c r="N73" s="36">
        <v>640</v>
      </c>
      <c r="O73" s="36">
        <v>1007</v>
      </c>
      <c r="P73" s="36">
        <v>1309</v>
      </c>
      <c r="Q73" s="36">
        <v>2071</v>
      </c>
      <c r="R73" s="36">
        <v>2344</v>
      </c>
      <c r="S73" s="36">
        <v>2569</v>
      </c>
      <c r="T73" s="36">
        <v>1271</v>
      </c>
      <c r="U73" s="36">
        <v>1788</v>
      </c>
      <c r="V73" s="36">
        <v>715</v>
      </c>
      <c r="W73" s="36">
        <v>1389</v>
      </c>
      <c r="X73" s="36">
        <v>1183</v>
      </c>
      <c r="Y73" s="36">
        <v>774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485</v>
      </c>
      <c r="K79" s="52">
        <f>RES_hhdet_numvin!K45</f>
        <v>1667</v>
      </c>
      <c r="L79" s="52">
        <f>RES_hhdet_numvin!L45</f>
        <v>1839</v>
      </c>
      <c r="M79" s="52">
        <f>RES_hhdet_numvin!M45</f>
        <v>1390</v>
      </c>
      <c r="N79" s="52">
        <f>RES_hhdet_numvin!N45</f>
        <v>602</v>
      </c>
      <c r="O79" s="52">
        <f>RES_hhdet_numvin!O45</f>
        <v>874</v>
      </c>
      <c r="P79" s="52">
        <f>RES_hhdet_numvin!P45</f>
        <v>945</v>
      </c>
      <c r="Q79" s="52">
        <f>RES_hhdet_numvin!Q45</f>
        <v>1577</v>
      </c>
      <c r="R79" s="52">
        <f>RES_hhdet_numvin!R45</f>
        <v>1386</v>
      </c>
      <c r="S79" s="52">
        <f>RES_hhdet_numvin!S45</f>
        <v>1983</v>
      </c>
      <c r="T79" s="52">
        <f>RES_hhdet_numvin!T45</f>
        <v>2328</v>
      </c>
      <c r="U79" s="52">
        <f>RES_hhdet_numvin!U45</f>
        <v>2215</v>
      </c>
      <c r="V79" s="52">
        <f>RES_hhdet_numvin!V45</f>
        <v>1735</v>
      </c>
      <c r="W79" s="52">
        <f>RES_hhdet_numvin!W45</f>
        <v>2617</v>
      </c>
      <c r="X79" s="52">
        <f>RES_hhdet_numvin!X45</f>
        <v>2755</v>
      </c>
      <c r="Y79" s="52">
        <f>RES_hhdet_numvin!Y45</f>
        <v>4036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20</v>
      </c>
      <c r="S82" s="138">
        <f>RES_hhdet_numvin!S48</f>
        <v>37</v>
      </c>
      <c r="T82" s="138">
        <f>RES_hhdet_numvin!T48</f>
        <v>38</v>
      </c>
      <c r="U82" s="138">
        <f>RES_hhdet_numvin!U48</f>
        <v>49</v>
      </c>
      <c r="V82" s="138">
        <f>RES_hhdet_numvin!V48</f>
        <v>82</v>
      </c>
      <c r="W82" s="138">
        <f>RES_hhdet_numvin!W48</f>
        <v>78</v>
      </c>
      <c r="X82" s="138">
        <f>RES_hhdet_numvin!X48</f>
        <v>179</v>
      </c>
      <c r="Y82" s="138">
        <f>RES_hhdet_numvin!Y48</f>
        <v>48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267</v>
      </c>
      <c r="K84" s="138">
        <f>RES_hhdet_numvin!K50</f>
        <v>1700</v>
      </c>
      <c r="L84" s="138">
        <f>RES_hhdet_numvin!L50</f>
        <v>1731</v>
      </c>
      <c r="M84" s="138">
        <f>RES_hhdet_numvin!M50</f>
        <v>1354</v>
      </c>
      <c r="N84" s="138">
        <f>RES_hhdet_numvin!N50</f>
        <v>603</v>
      </c>
      <c r="O84" s="138">
        <f>RES_hhdet_numvin!O50</f>
        <v>868</v>
      </c>
      <c r="P84" s="138">
        <f>RES_hhdet_numvin!P50</f>
        <v>866</v>
      </c>
      <c r="Q84" s="138">
        <f>RES_hhdet_numvin!Q50</f>
        <v>1451</v>
      </c>
      <c r="R84" s="138">
        <f>RES_hhdet_numvin!R50</f>
        <v>1278</v>
      </c>
      <c r="S84" s="138">
        <f>RES_hhdet_numvin!S50</f>
        <v>1959</v>
      </c>
      <c r="T84" s="138">
        <f>RES_hhdet_numvin!T50</f>
        <v>2306</v>
      </c>
      <c r="U84" s="138">
        <f>RES_hhdet_numvin!U50</f>
        <v>1716</v>
      </c>
      <c r="V84" s="138">
        <f>RES_hhdet_numvin!V50</f>
        <v>1738</v>
      </c>
      <c r="W84" s="138">
        <f>RES_hhdet_numvin!W50</f>
        <v>2931</v>
      </c>
      <c r="X84" s="138">
        <f>RES_hhdet_numvin!X50</f>
        <v>2974</v>
      </c>
      <c r="Y84" s="138">
        <f>RES_hhdet_numvin!Y50</f>
        <v>4037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73</v>
      </c>
      <c r="U88" s="138">
        <f>RES_hhdet_numvin!U54</f>
        <v>485</v>
      </c>
      <c r="V88" s="138">
        <f>RES_hhdet_numvin!V54</f>
        <v>56</v>
      </c>
      <c r="W88" s="138">
        <f>RES_hhdet_numvin!W54</f>
        <v>0</v>
      </c>
      <c r="X88" s="138">
        <f>RES_hhdet_numvin!X54</f>
        <v>0</v>
      </c>
      <c r="Y88" s="138">
        <f>RES_hhdet_numvin!Y54</f>
        <v>41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632</v>
      </c>
      <c r="S93" s="138">
        <f>RES_hhdet_numvin!S59</f>
        <v>1214</v>
      </c>
      <c r="T93" s="138">
        <f>RES_hhdet_numvin!T59</f>
        <v>2295</v>
      </c>
      <c r="U93" s="138">
        <f>RES_hhdet_numvin!U59</f>
        <v>1323</v>
      </c>
      <c r="V93" s="138">
        <f>RES_hhdet_numvin!V59</f>
        <v>1867</v>
      </c>
      <c r="W93" s="138">
        <f>RES_hhdet_numvin!W59</f>
        <v>2340</v>
      </c>
      <c r="X93" s="138">
        <f>RES_hhdet_numvin!X59</f>
        <v>3062</v>
      </c>
      <c r="Y93" s="138">
        <f>RES_hhdet_numvin!Y59</f>
        <v>5003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878</v>
      </c>
      <c r="S94" s="39">
        <f>RES_hhdet_numvin!S60</f>
        <v>1773</v>
      </c>
      <c r="T94" s="39">
        <f>RES_hhdet_numvin!T60</f>
        <v>1168</v>
      </c>
      <c r="U94" s="39">
        <f>RES_hhdet_numvin!U60</f>
        <v>1902</v>
      </c>
      <c r="V94" s="39">
        <f>RES_hhdet_numvin!V60</f>
        <v>854</v>
      </c>
      <c r="W94" s="39">
        <f>RES_hhdet_numvin!W60</f>
        <v>1648</v>
      </c>
      <c r="X94" s="39">
        <f>RES_hhdet_numvin!X60</f>
        <v>1431</v>
      </c>
      <c r="Y94" s="39">
        <f>RES_hhdet_numvin!Y60</f>
        <v>1044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6.5135004786107054</v>
      </c>
      <c r="C98" s="117">
        <f t="shared" si="12"/>
        <v>7.5439717789887473</v>
      </c>
      <c r="D98" s="117">
        <f t="shared" si="12"/>
        <v>7.5513345891213177</v>
      </c>
      <c r="E98" s="117">
        <f t="shared" si="12"/>
        <v>6.5305423622255594</v>
      </c>
      <c r="F98" s="117">
        <f t="shared" si="12"/>
        <v>6.5527846675492762</v>
      </c>
      <c r="G98" s="117">
        <f t="shared" si="12"/>
        <v>8.7215539347568374</v>
      </c>
      <c r="H98" s="117">
        <f t="shared" si="12"/>
        <v>9.8414584679703356</v>
      </c>
      <c r="I98" s="117">
        <f t="shared" si="12"/>
        <v>9.8943274005561808</v>
      </c>
      <c r="J98" s="117">
        <f t="shared" si="12"/>
        <v>10.317847462092651</v>
      </c>
      <c r="K98" s="117">
        <f t="shared" si="12"/>
        <v>27.89609025451</v>
      </c>
      <c r="L98" s="117">
        <f t="shared" si="12"/>
        <v>33.399627559972231</v>
      </c>
      <c r="M98" s="117">
        <f t="shared" si="12"/>
        <v>33.417762784731657</v>
      </c>
      <c r="N98" s="117">
        <f t="shared" si="12"/>
        <v>33.460153501513751</v>
      </c>
      <c r="O98" s="117">
        <f t="shared" si="12"/>
        <v>33.526722052966214</v>
      </c>
      <c r="P98" s="117">
        <f t="shared" si="12"/>
        <v>33.5582727774418</v>
      </c>
      <c r="Q98" s="117">
        <f t="shared" si="12"/>
        <v>32.441793538801846</v>
      </c>
      <c r="R98" s="117">
        <f t="shared" ref="R98:V98" si="13">R99+R102+R104+R113</f>
        <v>34.624909046816207</v>
      </c>
      <c r="S98" s="117">
        <f t="shared" si="13"/>
        <v>37.167943067523638</v>
      </c>
      <c r="T98" s="117">
        <f t="shared" si="13"/>
        <v>40.057793696055576</v>
      </c>
      <c r="U98" s="117">
        <f t="shared" si="13"/>
        <v>40.041142795357196</v>
      </c>
      <c r="V98" s="117">
        <f t="shared" si="13"/>
        <v>39.849937971726469</v>
      </c>
      <c r="W98" s="117">
        <f t="shared" ref="W98:Y98" si="14">W99+W102+W104+W113</f>
        <v>38.702953995570425</v>
      </c>
      <c r="X98" s="117">
        <f t="shared" si="14"/>
        <v>38.600041415398721</v>
      </c>
      <c r="Y98" s="117">
        <f t="shared" si="14"/>
        <v>39.112429940403963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5.4058604788795694</v>
      </c>
      <c r="C99" s="122">
        <f t="shared" si="15"/>
        <v>6.367828239602833</v>
      </c>
      <c r="D99" s="122">
        <f t="shared" si="15"/>
        <v>6.3468276418309078</v>
      </c>
      <c r="E99" s="122">
        <f t="shared" si="15"/>
        <v>5.4745224969542292</v>
      </c>
      <c r="F99" s="122">
        <f t="shared" si="15"/>
        <v>5.4823662138008977</v>
      </c>
      <c r="G99" s="122">
        <f t="shared" si="15"/>
        <v>7.2952758221566016</v>
      </c>
      <c r="H99" s="122">
        <f t="shared" si="15"/>
        <v>8.1696763588443577</v>
      </c>
      <c r="I99" s="122">
        <f t="shared" si="15"/>
        <v>8.139716555185263</v>
      </c>
      <c r="J99" s="122">
        <f t="shared" si="15"/>
        <v>8.0097495890534844</v>
      </c>
      <c r="K99" s="122">
        <f t="shared" si="15"/>
        <v>23.046384315690442</v>
      </c>
      <c r="L99" s="122">
        <f t="shared" si="15"/>
        <v>26.773854448232985</v>
      </c>
      <c r="M99" s="122">
        <f t="shared" si="15"/>
        <v>26.824872692058591</v>
      </c>
      <c r="N99" s="122">
        <f t="shared" si="15"/>
        <v>26.865375650039688</v>
      </c>
      <c r="O99" s="122">
        <f t="shared" si="15"/>
        <v>26.665182576392475</v>
      </c>
      <c r="P99" s="122">
        <f t="shared" si="15"/>
        <v>26.810194623152256</v>
      </c>
      <c r="Q99" s="122">
        <f t="shared" si="15"/>
        <v>25.502563333545513</v>
      </c>
      <c r="R99" s="122">
        <f t="shared" ref="R99:V99" si="16">SUM(R100:R101)</f>
        <v>27.076820741058008</v>
      </c>
      <c r="S99" s="122">
        <f t="shared" si="16"/>
        <v>29.855140523062534</v>
      </c>
      <c r="T99" s="122">
        <f t="shared" si="16"/>
        <v>32.332465607458289</v>
      </c>
      <c r="U99" s="122">
        <f t="shared" si="16"/>
        <v>32.330084697853785</v>
      </c>
      <c r="V99" s="122">
        <f t="shared" si="16"/>
        <v>31.536438003771625</v>
      </c>
      <c r="W99" s="122">
        <f t="shared" ref="W99:Y99" si="17">SUM(W100:W101)</f>
        <v>30.67756166337589</v>
      </c>
      <c r="X99" s="122">
        <f t="shared" si="17"/>
        <v>30.89005346898173</v>
      </c>
      <c r="Y99" s="122">
        <f t="shared" si="17"/>
        <v>31.017518328948562</v>
      </c>
      <c r="DA99" s="130" t="s">
        <v>1611</v>
      </c>
    </row>
    <row r="100" spans="1:105" ht="12" customHeight="1" x14ac:dyDescent="0.25">
      <c r="A100" s="97" t="s">
        <v>211</v>
      </c>
      <c r="B100" s="98">
        <v>5.3520227245096672</v>
      </c>
      <c r="C100" s="98">
        <v>6.3048357254563747</v>
      </c>
      <c r="D100" s="98">
        <v>6.2857133400200746</v>
      </c>
      <c r="E100" s="98">
        <v>5.4224210554829639</v>
      </c>
      <c r="F100" s="98">
        <v>5.4307201486713126</v>
      </c>
      <c r="G100" s="98">
        <v>7.2259088292705869</v>
      </c>
      <c r="H100" s="98">
        <v>8.0918963437640983</v>
      </c>
      <c r="I100" s="98">
        <v>8.0617675108526612</v>
      </c>
      <c r="J100" s="98">
        <v>7.9314199654880433</v>
      </c>
      <c r="K100" s="98">
        <v>22.816130080944088</v>
      </c>
      <c r="L100" s="98">
        <v>26.513592638498416</v>
      </c>
      <c r="M100" s="98">
        <v>26.560207157682626</v>
      </c>
      <c r="N100" s="98">
        <v>26.600256975515588</v>
      </c>
      <c r="O100" s="98">
        <v>26.401661528813637</v>
      </c>
      <c r="P100" s="98">
        <v>26.545615664729702</v>
      </c>
      <c r="Q100" s="98">
        <v>25.249360556876603</v>
      </c>
      <c r="R100" s="98">
        <v>26.80699431364139</v>
      </c>
      <c r="S100" s="98">
        <v>29.555722113721444</v>
      </c>
      <c r="T100" s="98">
        <v>32.003436297644363</v>
      </c>
      <c r="U100" s="98">
        <v>31.995426590919113</v>
      </c>
      <c r="V100" s="98">
        <v>31.204245199174178</v>
      </c>
      <c r="W100" s="98">
        <v>30.348987681285966</v>
      </c>
      <c r="X100" s="98">
        <v>30.550749641121175</v>
      </c>
      <c r="Y100" s="98">
        <v>30.662619221092093</v>
      </c>
      <c r="DA100" s="63" t="s">
        <v>1612</v>
      </c>
    </row>
    <row r="101" spans="1:105" ht="12" customHeight="1" x14ac:dyDescent="0.25">
      <c r="A101" s="97" t="s">
        <v>53</v>
      </c>
      <c r="B101" s="98">
        <v>5.3837754369901965E-2</v>
      </c>
      <c r="C101" s="98">
        <v>6.299251414645865E-2</v>
      </c>
      <c r="D101" s="98">
        <v>6.1114301810832682E-2</v>
      </c>
      <c r="E101" s="98">
        <v>5.2101441471265005E-2</v>
      </c>
      <c r="F101" s="98">
        <v>5.1646065129584716E-2</v>
      </c>
      <c r="G101" s="98">
        <v>6.9366992886014459E-2</v>
      </c>
      <c r="H101" s="98">
        <v>7.7780015080259932E-2</v>
      </c>
      <c r="I101" s="98">
        <v>7.7949044332602024E-2</v>
      </c>
      <c r="J101" s="98">
        <v>7.8329623565441264E-2</v>
      </c>
      <c r="K101" s="98">
        <v>0.23025423474635456</v>
      </c>
      <c r="L101" s="98">
        <v>0.26026180973456964</v>
      </c>
      <c r="M101" s="98">
        <v>0.26466553437596385</v>
      </c>
      <c r="N101" s="98">
        <v>0.26511867452409882</v>
      </c>
      <c r="O101" s="98">
        <v>0.26352104757883843</v>
      </c>
      <c r="P101" s="98">
        <v>0.26457895842255519</v>
      </c>
      <c r="Q101" s="98">
        <v>0.25320277666891017</v>
      </c>
      <c r="R101" s="98">
        <v>0.26982642741661717</v>
      </c>
      <c r="S101" s="98">
        <v>0.29941840934108854</v>
      </c>
      <c r="T101" s="98">
        <v>0.32902930981392409</v>
      </c>
      <c r="U101" s="98">
        <v>0.33465810693467324</v>
      </c>
      <c r="V101" s="98">
        <v>0.33219280459744904</v>
      </c>
      <c r="W101" s="98">
        <v>0.3285739820899245</v>
      </c>
      <c r="X101" s="98">
        <v>0.33930382786055308</v>
      </c>
      <c r="Y101" s="98">
        <v>0.35489910785646867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4.3562233283223382E-6</v>
      </c>
      <c r="H102" s="122">
        <f t="shared" si="18"/>
        <v>4.3386920355000667E-5</v>
      </c>
      <c r="I102" s="122">
        <f t="shared" si="18"/>
        <v>8.1522355176611995E-5</v>
      </c>
      <c r="J102" s="122">
        <f t="shared" si="18"/>
        <v>1.7118685681061384E-4</v>
      </c>
      <c r="K102" s="122">
        <f t="shared" si="18"/>
        <v>3.2341291843438299E-4</v>
      </c>
      <c r="L102" s="122">
        <f t="shared" si="18"/>
        <v>1.1694493890922174E-3</v>
      </c>
      <c r="M102" s="122">
        <f t="shared" si="18"/>
        <v>7.4502229496379744E-4</v>
      </c>
      <c r="N102" s="122">
        <f t="shared" si="18"/>
        <v>8.7415749927604377E-4</v>
      </c>
      <c r="O102" s="122">
        <f t="shared" si="18"/>
        <v>8.172294533281871E-4</v>
      </c>
      <c r="P102" s="122">
        <f t="shared" si="18"/>
        <v>1.1318891951924202E-3</v>
      </c>
      <c r="Q102" s="122">
        <f t="shared" si="18"/>
        <v>8.7182624784932735E-4</v>
      </c>
      <c r="R102" s="122">
        <f t="shared" si="18"/>
        <v>9.5843869486119749E-4</v>
      </c>
      <c r="S102" s="122">
        <f t="shared" si="18"/>
        <v>1.0384403645782025E-3</v>
      </c>
      <c r="T102" s="122">
        <f t="shared" si="18"/>
        <v>1.4268023171692015E-3</v>
      </c>
      <c r="U102" s="122">
        <f t="shared" si="18"/>
        <v>1.1010271850143874E-3</v>
      </c>
      <c r="V102" s="122">
        <f t="shared" si="18"/>
        <v>1.2469684335970714E-3</v>
      </c>
      <c r="W102" s="122">
        <f t="shared" si="18"/>
        <v>2.4067906750538906E-3</v>
      </c>
      <c r="X102" s="122">
        <f t="shared" si="18"/>
        <v>2.8058275875381226E-3</v>
      </c>
      <c r="Y102" s="122">
        <f t="shared" si="18"/>
        <v>3.1262651728612492E-3</v>
      </c>
      <c r="DA102" s="130" t="s">
        <v>1614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4.3562233283223382E-6</v>
      </c>
      <c r="H103" s="98">
        <v>4.3386920355000667E-5</v>
      </c>
      <c r="I103" s="98">
        <v>8.1522355176611995E-5</v>
      </c>
      <c r="J103" s="98">
        <v>1.7118685681061384E-4</v>
      </c>
      <c r="K103" s="98">
        <v>3.2341291843438299E-4</v>
      </c>
      <c r="L103" s="98">
        <v>1.1694493890922174E-3</v>
      </c>
      <c r="M103" s="98">
        <v>7.4502229496379744E-4</v>
      </c>
      <c r="N103" s="98">
        <v>8.7415749927604377E-4</v>
      </c>
      <c r="O103" s="98">
        <v>8.172294533281871E-4</v>
      </c>
      <c r="P103" s="98">
        <v>1.1318891951924202E-3</v>
      </c>
      <c r="Q103" s="98">
        <v>8.7182624784932735E-4</v>
      </c>
      <c r="R103" s="98">
        <v>9.5843869486119749E-4</v>
      </c>
      <c r="S103" s="98">
        <v>1.0384403645782025E-3</v>
      </c>
      <c r="T103" s="98">
        <v>1.4268023171692015E-3</v>
      </c>
      <c r="U103" s="98">
        <v>1.1010271850143874E-3</v>
      </c>
      <c r="V103" s="98">
        <v>1.2469684335970714E-3</v>
      </c>
      <c r="W103" s="98">
        <v>2.4067906750538906E-3</v>
      </c>
      <c r="X103" s="98">
        <v>2.8058275875381226E-3</v>
      </c>
      <c r="Y103" s="98">
        <v>3.1262651728612492E-3</v>
      </c>
      <c r="DA103" s="63" t="s">
        <v>1615</v>
      </c>
    </row>
    <row r="104" spans="1:105" ht="12" customHeight="1" x14ac:dyDescent="0.25">
      <c r="A104" s="121" t="s">
        <v>55</v>
      </c>
      <c r="B104" s="122">
        <v>0.86947304502097233</v>
      </c>
      <c r="C104" s="122">
        <v>0.93199432373662805</v>
      </c>
      <c r="D104" s="122">
        <v>0.95060338307112546</v>
      </c>
      <c r="E104" s="122">
        <v>0.79757529240598735</v>
      </c>
      <c r="F104" s="122">
        <v>0.78744781240733186</v>
      </c>
      <c r="G104" s="122">
        <v>1.0961820919227201</v>
      </c>
      <c r="H104" s="122">
        <v>1.2870596644754992</v>
      </c>
      <c r="I104" s="122">
        <v>1.3253105008964683</v>
      </c>
      <c r="J104" s="122">
        <v>1.6343579208546699</v>
      </c>
      <c r="K104" s="122">
        <v>3.8941261607065183</v>
      </c>
      <c r="L104" s="122">
        <v>5.298303268579807</v>
      </c>
      <c r="M104" s="122">
        <v>5.2383872810035896</v>
      </c>
      <c r="N104" s="122">
        <v>5.2033447401186681</v>
      </c>
      <c r="O104" s="122">
        <v>5.4187881984989321</v>
      </c>
      <c r="P104" s="122">
        <v>5.2579804214557804</v>
      </c>
      <c r="Q104" s="122">
        <v>5.5323474704695998</v>
      </c>
      <c r="R104" s="122">
        <v>6.0168405890701742</v>
      </c>
      <c r="S104" s="122">
        <v>5.8584608977375066</v>
      </c>
      <c r="T104" s="122">
        <v>6.3083986267480201</v>
      </c>
      <c r="U104" s="122">
        <v>6.3642334626081301</v>
      </c>
      <c r="V104" s="122">
        <v>6.7903958960177135</v>
      </c>
      <c r="W104" s="122">
        <v>6.4639416120944944</v>
      </c>
      <c r="X104" s="122">
        <v>6.1820378671739524</v>
      </c>
      <c r="Y104" s="122">
        <v>6.0562476603516036</v>
      </c>
      <c r="DA104" s="130" t="s">
        <v>1616</v>
      </c>
    </row>
    <row r="105" spans="1:105" ht="12" customHeight="1" x14ac:dyDescent="0.25">
      <c r="A105" s="97" t="s">
        <v>138</v>
      </c>
      <c r="B105" s="98">
        <v>0.84531175528396874</v>
      </c>
      <c r="C105" s="98">
        <v>0.90737407677922444</v>
      </c>
      <c r="D105" s="98">
        <v>0.92649646221552306</v>
      </c>
      <c r="E105" s="98">
        <v>0.77276381124102611</v>
      </c>
      <c r="F105" s="98">
        <v>0.76446471805267646</v>
      </c>
      <c r="G105" s="98">
        <v>1.0696199755445466</v>
      </c>
      <c r="H105" s="98">
        <v>1.2538474223579974</v>
      </c>
      <c r="I105" s="98">
        <v>1.2839762552694349</v>
      </c>
      <c r="J105" s="98">
        <v>1.4143238006340526</v>
      </c>
      <c r="K105" s="98">
        <v>3.7822362131229998</v>
      </c>
      <c r="L105" s="98">
        <v>5.1589782987328956</v>
      </c>
      <c r="M105" s="98">
        <v>5.1123637795486676</v>
      </c>
      <c r="N105" s="98">
        <v>5.07231396171571</v>
      </c>
      <c r="O105" s="98">
        <v>5.2709094084176726</v>
      </c>
      <c r="P105" s="98">
        <v>5.1269552725015934</v>
      </c>
      <c r="Q105" s="98">
        <v>5.3729954190477347</v>
      </c>
      <c r="R105" s="98">
        <v>5.8451123071668567</v>
      </c>
      <c r="S105" s="98">
        <v>5.7248453841289324</v>
      </c>
      <c r="T105" s="98">
        <v>6.1633736765602984</v>
      </c>
      <c r="U105" s="98">
        <v>6.1369035896484059</v>
      </c>
      <c r="V105" s="98">
        <v>6.5221520493210789</v>
      </c>
      <c r="W105" s="98">
        <v>6.259868724560965</v>
      </c>
      <c r="X105" s="98">
        <v>6.0479605910369933</v>
      </c>
      <c r="Y105" s="98">
        <v>5.9298141409027085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2.4161289737003599E-2</v>
      </c>
      <c r="C109" s="101">
        <v>2.4620246957403578E-2</v>
      </c>
      <c r="D109" s="101">
        <v>2.4106920855602381E-2</v>
      </c>
      <c r="E109" s="101">
        <v>2.4811481164961218E-2</v>
      </c>
      <c r="F109" s="101">
        <v>2.2983094354655408E-2</v>
      </c>
      <c r="G109" s="101">
        <v>2.6562116378173573E-2</v>
      </c>
      <c r="H109" s="101">
        <v>3.3212242117501817E-2</v>
      </c>
      <c r="I109" s="101">
        <v>4.1334245627033334E-2</v>
      </c>
      <c r="J109" s="101">
        <v>0.22003412022061719</v>
      </c>
      <c r="K109" s="101">
        <v>0.11188994758351853</v>
      </c>
      <c r="L109" s="101">
        <v>0.13932496984691184</v>
      </c>
      <c r="M109" s="101">
        <v>0.12602350145492183</v>
      </c>
      <c r="N109" s="101">
        <v>0.13103077840295768</v>
      </c>
      <c r="O109" s="101">
        <v>0.14787879008125959</v>
      </c>
      <c r="P109" s="101">
        <v>0.13102514895418713</v>
      </c>
      <c r="Q109" s="101">
        <v>0.15935205142186509</v>
      </c>
      <c r="R109" s="101">
        <v>0.17172828190331754</v>
      </c>
      <c r="S109" s="101">
        <v>0.13361551360857457</v>
      </c>
      <c r="T109" s="101">
        <v>0.14502495018772166</v>
      </c>
      <c r="U109" s="101">
        <v>0.22732987295972384</v>
      </c>
      <c r="V109" s="101">
        <v>0.26824384669663426</v>
      </c>
      <c r="W109" s="101">
        <v>0.20407288753352942</v>
      </c>
      <c r="X109" s="101">
        <v>0.13407727613695947</v>
      </c>
      <c r="Y109" s="101">
        <v>0.12643351944889547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1624</v>
      </c>
    </row>
    <row r="113" spans="1:105" ht="12" customHeight="1" x14ac:dyDescent="0.25">
      <c r="A113" s="121" t="s">
        <v>54</v>
      </c>
      <c r="B113" s="122">
        <v>0.23816695471016386</v>
      </c>
      <c r="C113" s="122">
        <v>0.24414921564928627</v>
      </c>
      <c r="D113" s="122">
        <v>0.25390356421928501</v>
      </c>
      <c r="E113" s="122">
        <v>0.25844457286534278</v>
      </c>
      <c r="F113" s="122">
        <v>0.28297064134104633</v>
      </c>
      <c r="G113" s="122">
        <v>0.33009166445418803</v>
      </c>
      <c r="H113" s="122">
        <v>0.3846790577301224</v>
      </c>
      <c r="I113" s="122">
        <v>0.42921882211927265</v>
      </c>
      <c r="J113" s="122">
        <v>0.6735687653276845</v>
      </c>
      <c r="K113" s="122">
        <v>0.95525636519460555</v>
      </c>
      <c r="L113" s="122">
        <v>1.3263003937703428</v>
      </c>
      <c r="M113" s="122">
        <v>1.3537577893745127</v>
      </c>
      <c r="N113" s="122">
        <v>1.3905589538561207</v>
      </c>
      <c r="O113" s="122">
        <v>1.4419340486214769</v>
      </c>
      <c r="P113" s="122">
        <v>1.4889658436385651</v>
      </c>
      <c r="Q113" s="122">
        <v>1.406010908538885</v>
      </c>
      <c r="R113" s="122">
        <v>1.5302892779931601</v>
      </c>
      <c r="S113" s="122">
        <v>1.4533032063590159</v>
      </c>
      <c r="T113" s="122">
        <v>1.4155026595320965</v>
      </c>
      <c r="U113" s="122">
        <v>1.3457236077102595</v>
      </c>
      <c r="V113" s="122">
        <v>1.5218571035035311</v>
      </c>
      <c r="W113" s="122">
        <v>1.5590439294249903</v>
      </c>
      <c r="X113" s="122">
        <v>1.5251442516555054</v>
      </c>
      <c r="Y113" s="122">
        <v>2.0355376859309429</v>
      </c>
      <c r="DA113" s="130" t="s">
        <v>1625</v>
      </c>
    </row>
    <row r="114" spans="1:105" ht="12" customHeight="1" x14ac:dyDescent="0.25">
      <c r="A114" s="97" t="s">
        <v>50</v>
      </c>
      <c r="B114" s="98">
        <v>0.20270383623761307</v>
      </c>
      <c r="C114" s="98">
        <v>0.19923663903065333</v>
      </c>
      <c r="D114" s="98">
        <v>0.19895129594119881</v>
      </c>
      <c r="E114" s="98">
        <v>0.19480595110462764</v>
      </c>
      <c r="F114" s="98">
        <v>0.21552757332243314</v>
      </c>
      <c r="G114" s="98">
        <v>0.24711013046167149</v>
      </c>
      <c r="H114" s="98">
        <v>0.26876372179676816</v>
      </c>
      <c r="I114" s="98">
        <v>0.26490611894445293</v>
      </c>
      <c r="J114" s="98">
        <v>0.31183810379861865</v>
      </c>
      <c r="K114" s="98">
        <v>0.47723213759119693</v>
      </c>
      <c r="L114" s="98">
        <v>0.74392805785066962</v>
      </c>
      <c r="M114" s="98">
        <v>0.86900985351203219</v>
      </c>
      <c r="N114" s="98">
        <v>0.9052416601995168</v>
      </c>
      <c r="O114" s="98">
        <v>0.9205159352966521</v>
      </c>
      <c r="P114" s="98">
        <v>1.0223596085161839</v>
      </c>
      <c r="Q114" s="98">
        <v>0.80946681721401981</v>
      </c>
      <c r="R114" s="98">
        <v>0.83698898828998858</v>
      </c>
      <c r="S114" s="98">
        <v>0.91595837362642196</v>
      </c>
      <c r="T114" s="98">
        <v>0.82612766845909635</v>
      </c>
      <c r="U114" s="98">
        <v>0.771037022881634</v>
      </c>
      <c r="V114" s="98">
        <v>0.83609140621132627</v>
      </c>
      <c r="W114" s="98">
        <v>0.86780925854589686</v>
      </c>
      <c r="X114" s="98">
        <v>0.91383423740305192</v>
      </c>
      <c r="Y114" s="98">
        <v>1.4843287689066311</v>
      </c>
      <c r="DA114" s="63" t="s">
        <v>1626</v>
      </c>
    </row>
    <row r="115" spans="1:105" ht="12" customHeight="1" x14ac:dyDescent="0.25">
      <c r="A115" s="109" t="s">
        <v>120</v>
      </c>
      <c r="B115" s="33">
        <v>3.5463118472550778E-2</v>
      </c>
      <c r="C115" s="33">
        <v>4.4912576618632946E-2</v>
      </c>
      <c r="D115" s="33">
        <v>5.4952268278086178E-2</v>
      </c>
      <c r="E115" s="33">
        <v>6.3638621760715136E-2</v>
      </c>
      <c r="F115" s="33">
        <v>6.7443068018613175E-2</v>
      </c>
      <c r="G115" s="33">
        <v>8.2981533992516565E-2</v>
      </c>
      <c r="H115" s="33">
        <v>0.11591533593335424</v>
      </c>
      <c r="I115" s="33">
        <v>0.16431270317481975</v>
      </c>
      <c r="J115" s="33">
        <v>0.36173066152906586</v>
      </c>
      <c r="K115" s="33">
        <v>0.47802422760340857</v>
      </c>
      <c r="L115" s="33">
        <v>0.58237233591967319</v>
      </c>
      <c r="M115" s="33">
        <v>0.48474793586248055</v>
      </c>
      <c r="N115" s="33">
        <v>0.48531729365660392</v>
      </c>
      <c r="O115" s="33">
        <v>0.52141811332482468</v>
      </c>
      <c r="P115" s="33">
        <v>0.46660623512238109</v>
      </c>
      <c r="Q115" s="33">
        <v>0.59654409132486519</v>
      </c>
      <c r="R115" s="33">
        <v>0.69330028970317148</v>
      </c>
      <c r="S115" s="33">
        <v>0.53734483273259392</v>
      </c>
      <c r="T115" s="33">
        <v>0.58937499107300007</v>
      </c>
      <c r="U115" s="33">
        <v>0.57468658482862556</v>
      </c>
      <c r="V115" s="33">
        <v>0.68576569729220482</v>
      </c>
      <c r="W115" s="33">
        <v>0.69123467087909352</v>
      </c>
      <c r="X115" s="33">
        <v>0.61131001425245357</v>
      </c>
      <c r="Y115" s="33">
        <v>0.55120891702431196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2.9705295459180263</v>
      </c>
      <c r="C117" s="117">
        <f t="shared" si="19"/>
        <v>3.4628838207574799</v>
      </c>
      <c r="D117" s="117">
        <f t="shared" si="19"/>
        <v>3.4834895371482011</v>
      </c>
      <c r="E117" s="117">
        <f t="shared" si="19"/>
        <v>3.0364941432731176</v>
      </c>
      <c r="F117" s="117">
        <f t="shared" si="19"/>
        <v>3.0925565382255948</v>
      </c>
      <c r="G117" s="117">
        <f t="shared" si="19"/>
        <v>4.1950915466235559</v>
      </c>
      <c r="H117" s="117">
        <f t="shared" si="19"/>
        <v>4.825645841027848</v>
      </c>
      <c r="I117" s="117">
        <f t="shared" si="19"/>
        <v>4.980930434154117</v>
      </c>
      <c r="J117" s="117">
        <f t="shared" si="19"/>
        <v>5.405228965455934</v>
      </c>
      <c r="K117" s="117">
        <f t="shared" si="19"/>
        <v>14.735823939762195</v>
      </c>
      <c r="L117" s="117">
        <f t="shared" si="19"/>
        <v>17.909271675317218</v>
      </c>
      <c r="M117" s="117">
        <f t="shared" si="19"/>
        <v>18.082187354984175</v>
      </c>
      <c r="N117" s="117">
        <f t="shared" si="19"/>
        <v>18.233685603080623</v>
      </c>
      <c r="O117" s="117">
        <f t="shared" si="19"/>
        <v>18.463326215963683</v>
      </c>
      <c r="P117" s="117">
        <f t="shared" si="19"/>
        <v>18.641511272189941</v>
      </c>
      <c r="Q117" s="117">
        <f t="shared" si="19"/>
        <v>18.34764435904232</v>
      </c>
      <c r="R117" s="117">
        <f t="shared" ref="R117:V117" si="20">R118+R121+R123+R132</f>
        <v>19.880339408628224</v>
      </c>
      <c r="S117" s="117">
        <f t="shared" si="20"/>
        <v>21.684114921611588</v>
      </c>
      <c r="T117" s="117">
        <f t="shared" si="20"/>
        <v>23.857020592218497</v>
      </c>
      <c r="U117" s="117">
        <f t="shared" si="20"/>
        <v>24.312437769727939</v>
      </c>
      <c r="V117" s="117">
        <f t="shared" si="20"/>
        <v>24.66945311393826</v>
      </c>
      <c r="W117" s="117">
        <f t="shared" ref="W117:Y117" si="21">W118+W121+W123+W132</f>
        <v>24.537250342526995</v>
      </c>
      <c r="X117" s="117">
        <f t="shared" si="21"/>
        <v>25.043456125359302</v>
      </c>
      <c r="Y117" s="117">
        <f t="shared" si="21"/>
        <v>26.047380876199842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2.3885386248632834</v>
      </c>
      <c r="C118" s="122">
        <f t="shared" si="22"/>
        <v>2.8423451355186744</v>
      </c>
      <c r="D118" s="122">
        <f t="shared" si="22"/>
        <v>2.8451776945874849</v>
      </c>
      <c r="E118" s="122">
        <f t="shared" si="22"/>
        <v>2.4695516699904712</v>
      </c>
      <c r="F118" s="122">
        <f t="shared" si="22"/>
        <v>2.5127181466218111</v>
      </c>
      <c r="G118" s="122">
        <f t="shared" si="22"/>
        <v>3.4214036915134485</v>
      </c>
      <c r="H118" s="122">
        <f t="shared" si="22"/>
        <v>3.9086037415402863</v>
      </c>
      <c r="I118" s="122">
        <f t="shared" si="22"/>
        <v>3.9990612627614519</v>
      </c>
      <c r="J118" s="122">
        <f t="shared" si="22"/>
        <v>4.0487061390787771</v>
      </c>
      <c r="K118" s="122">
        <f t="shared" si="22"/>
        <v>11.966929666825841</v>
      </c>
      <c r="L118" s="122">
        <f t="shared" si="22"/>
        <v>14.108717712992361</v>
      </c>
      <c r="M118" s="122">
        <f t="shared" si="22"/>
        <v>14.29419109400089</v>
      </c>
      <c r="N118" s="122">
        <f t="shared" si="22"/>
        <v>14.425170058181594</v>
      </c>
      <c r="O118" s="122">
        <f t="shared" si="22"/>
        <v>14.468750699980525</v>
      </c>
      <c r="P118" s="122">
        <f t="shared" si="22"/>
        <v>14.686356126159303</v>
      </c>
      <c r="Q118" s="122">
        <f t="shared" si="22"/>
        <v>14.198080408130084</v>
      </c>
      <c r="R118" s="122">
        <f t="shared" ref="R118:V118" si="23">SUM(R119:R120)</f>
        <v>15.288785132064302</v>
      </c>
      <c r="S118" s="122">
        <f t="shared" si="23"/>
        <v>17.17652136542182</v>
      </c>
      <c r="T118" s="122">
        <f t="shared" si="23"/>
        <v>18.977853696317815</v>
      </c>
      <c r="U118" s="122">
        <f t="shared" si="23"/>
        <v>19.335749276433926</v>
      </c>
      <c r="V118" s="122">
        <f t="shared" si="23"/>
        <v>19.176866944054982</v>
      </c>
      <c r="W118" s="122">
        <f t="shared" ref="W118:Y118" si="24">SUM(W119:W120)</f>
        <v>19.070596172372266</v>
      </c>
      <c r="X118" s="122">
        <f t="shared" si="24"/>
        <v>19.646735535066899</v>
      </c>
      <c r="Y118" s="122">
        <f t="shared" si="24"/>
        <v>20.251656636138499</v>
      </c>
      <c r="DA118" s="130" t="s">
        <v>1779</v>
      </c>
    </row>
    <row r="119" spans="1:105" ht="12" customHeight="1" x14ac:dyDescent="0.25">
      <c r="A119" s="97" t="s">
        <v>211</v>
      </c>
      <c r="B119" s="98">
        <v>2.3347008704933816</v>
      </c>
      <c r="C119" s="98">
        <v>2.7793526213722157</v>
      </c>
      <c r="D119" s="98">
        <v>2.7840633927766523</v>
      </c>
      <c r="E119" s="98">
        <v>2.4174502285192063</v>
      </c>
      <c r="F119" s="98">
        <v>2.4610720814922264</v>
      </c>
      <c r="G119" s="98">
        <v>3.3520366986274341</v>
      </c>
      <c r="H119" s="98">
        <v>3.8308237264600264</v>
      </c>
      <c r="I119" s="98">
        <v>3.92111221842885</v>
      </c>
      <c r="J119" s="98">
        <v>3.9703765155133359</v>
      </c>
      <c r="K119" s="98">
        <v>11.736675432079487</v>
      </c>
      <c r="L119" s="98">
        <v>13.848455903257792</v>
      </c>
      <c r="M119" s="98">
        <v>14.029525559624926</v>
      </c>
      <c r="N119" s="98">
        <v>14.160051383657496</v>
      </c>
      <c r="O119" s="98">
        <v>14.205229652401687</v>
      </c>
      <c r="P119" s="98">
        <v>14.421777167736748</v>
      </c>
      <c r="Q119" s="98">
        <v>13.944877631461173</v>
      </c>
      <c r="R119" s="98">
        <v>15.018958704647684</v>
      </c>
      <c r="S119" s="98">
        <v>16.87710295608073</v>
      </c>
      <c r="T119" s="98">
        <v>18.64882438650389</v>
      </c>
      <c r="U119" s="98">
        <v>19.001091169499254</v>
      </c>
      <c r="V119" s="98">
        <v>18.844674139457535</v>
      </c>
      <c r="W119" s="98">
        <v>18.742022190282341</v>
      </c>
      <c r="X119" s="98">
        <v>19.307431707206344</v>
      </c>
      <c r="Y119" s="98">
        <v>19.896757528282031</v>
      </c>
      <c r="DA119" s="63" t="s">
        <v>1780</v>
      </c>
    </row>
    <row r="120" spans="1:105" ht="12" customHeight="1" x14ac:dyDescent="0.25">
      <c r="A120" s="97" t="s">
        <v>53</v>
      </c>
      <c r="B120" s="98">
        <v>5.3837754369901965E-2</v>
      </c>
      <c r="C120" s="98">
        <v>6.299251414645865E-2</v>
      </c>
      <c r="D120" s="98">
        <v>6.1114301810832682E-2</v>
      </c>
      <c r="E120" s="98">
        <v>5.2101441471265005E-2</v>
      </c>
      <c r="F120" s="98">
        <v>5.1646065129584716E-2</v>
      </c>
      <c r="G120" s="98">
        <v>6.9366992886014459E-2</v>
      </c>
      <c r="H120" s="98">
        <v>7.7780015080259932E-2</v>
      </c>
      <c r="I120" s="98">
        <v>7.7949044332602024E-2</v>
      </c>
      <c r="J120" s="98">
        <v>7.8329623565441264E-2</v>
      </c>
      <c r="K120" s="98">
        <v>0.23025423474635456</v>
      </c>
      <c r="L120" s="98">
        <v>0.26026180973456964</v>
      </c>
      <c r="M120" s="98">
        <v>0.26466553437596385</v>
      </c>
      <c r="N120" s="98">
        <v>0.26511867452409882</v>
      </c>
      <c r="O120" s="98">
        <v>0.26352104757883843</v>
      </c>
      <c r="P120" s="98">
        <v>0.26457895842255519</v>
      </c>
      <c r="Q120" s="98">
        <v>0.25320277666891017</v>
      </c>
      <c r="R120" s="98">
        <v>0.26982642741661717</v>
      </c>
      <c r="S120" s="98">
        <v>0.29941840934108854</v>
      </c>
      <c r="T120" s="98">
        <v>0.32902930981392409</v>
      </c>
      <c r="U120" s="98">
        <v>0.33465810693467324</v>
      </c>
      <c r="V120" s="98">
        <v>0.33219280459744904</v>
      </c>
      <c r="W120" s="98">
        <v>0.3285739820899245</v>
      </c>
      <c r="X120" s="98">
        <v>0.33930382786055308</v>
      </c>
      <c r="Y120" s="98">
        <v>0.35489910785646867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1.3901367623335844E-5</v>
      </c>
      <c r="H121" s="122">
        <f t="shared" si="25"/>
        <v>1.4332069091592672E-4</v>
      </c>
      <c r="I121" s="122">
        <f t="shared" si="25"/>
        <v>2.7675820256234027E-4</v>
      </c>
      <c r="J121" s="122">
        <f t="shared" si="25"/>
        <v>5.9879815444834083E-4</v>
      </c>
      <c r="K121" s="122">
        <f t="shared" si="25"/>
        <v>1.1660613749122305E-3</v>
      </c>
      <c r="L121" s="122">
        <f t="shared" si="25"/>
        <v>4.3245085354953706E-3</v>
      </c>
      <c r="M121" s="122">
        <f t="shared" si="25"/>
        <v>2.8190170823409544E-3</v>
      </c>
      <c r="N121" s="122">
        <f t="shared" si="25"/>
        <v>3.3805340904610841E-3</v>
      </c>
      <c r="O121" s="122">
        <f t="shared" si="25"/>
        <v>3.2205559022239994E-3</v>
      </c>
      <c r="P121" s="122">
        <f t="shared" si="25"/>
        <v>4.5737947153988634E-3</v>
      </c>
      <c r="Q121" s="122">
        <f t="shared" si="25"/>
        <v>3.6693351956977693E-3</v>
      </c>
      <c r="R121" s="122">
        <f t="shared" si="25"/>
        <v>4.2269893903776048E-3</v>
      </c>
      <c r="S121" s="122">
        <f t="shared" si="25"/>
        <v>4.7634409359177702E-3</v>
      </c>
      <c r="T121" s="122">
        <f t="shared" si="25"/>
        <v>6.7278047941043348E-3</v>
      </c>
      <c r="U121" s="122">
        <f t="shared" si="25"/>
        <v>5.2841217571399273E-3</v>
      </c>
      <c r="V121" s="122">
        <f t="shared" si="25"/>
        <v>6.0473462087640203E-3</v>
      </c>
      <c r="W121" s="122">
        <f t="shared" si="25"/>
        <v>1.1740611708852546E-2</v>
      </c>
      <c r="X121" s="122">
        <f t="shared" si="25"/>
        <v>1.3792049878834936E-2</v>
      </c>
      <c r="Y121" s="122">
        <f t="shared" si="25"/>
        <v>1.5421998993705223E-2</v>
      </c>
      <c r="DA121" s="130" t="s">
        <v>1782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1.3901367623335844E-5</v>
      </c>
      <c r="H122" s="98">
        <v>1.4332069091592672E-4</v>
      </c>
      <c r="I122" s="98">
        <v>2.7675820256234027E-4</v>
      </c>
      <c r="J122" s="98">
        <v>5.9879815444834083E-4</v>
      </c>
      <c r="K122" s="98">
        <v>1.1660613749122305E-3</v>
      </c>
      <c r="L122" s="98">
        <v>4.3245085354953706E-3</v>
      </c>
      <c r="M122" s="98">
        <v>2.8190170823409544E-3</v>
      </c>
      <c r="N122" s="98">
        <v>3.3805340904610841E-3</v>
      </c>
      <c r="O122" s="98">
        <v>3.2205559022239994E-3</v>
      </c>
      <c r="P122" s="98">
        <v>4.5737947153988634E-3</v>
      </c>
      <c r="Q122" s="98">
        <v>3.6693351956977693E-3</v>
      </c>
      <c r="R122" s="98">
        <v>4.2269893903776048E-3</v>
      </c>
      <c r="S122" s="98">
        <v>4.7634409359177702E-3</v>
      </c>
      <c r="T122" s="98">
        <v>6.7278047941043348E-3</v>
      </c>
      <c r="U122" s="98">
        <v>5.2841217571399273E-3</v>
      </c>
      <c r="V122" s="98">
        <v>6.0473462087640203E-3</v>
      </c>
      <c r="W122" s="98">
        <v>1.1740611708852546E-2</v>
      </c>
      <c r="X122" s="98">
        <v>1.3792049878834936E-2</v>
      </c>
      <c r="Y122" s="98">
        <v>1.5421998993705223E-2</v>
      </c>
      <c r="DA122" s="63" t="s">
        <v>1783</v>
      </c>
    </row>
    <row r="123" spans="1:105" ht="12" customHeight="1" x14ac:dyDescent="0.25">
      <c r="A123" s="121" t="s">
        <v>55</v>
      </c>
      <c r="B123" s="122">
        <v>0.43772625425794537</v>
      </c>
      <c r="C123" s="122">
        <v>0.47095828135954587</v>
      </c>
      <c r="D123" s="122">
        <v>0.48116482447956893</v>
      </c>
      <c r="E123" s="122">
        <v>0.40541313100105791</v>
      </c>
      <c r="F123" s="122">
        <v>0.40285323593650046</v>
      </c>
      <c r="G123" s="122">
        <v>0.56585825974900494</v>
      </c>
      <c r="H123" s="122">
        <v>0.67083268469512936</v>
      </c>
      <c r="I123" s="122">
        <v>0.70064525223587892</v>
      </c>
      <c r="J123" s="122">
        <v>0.89674184882949881</v>
      </c>
      <c r="K123" s="122">
        <v>2.1214116169742354</v>
      </c>
      <c r="L123" s="122">
        <v>2.9121415693706405</v>
      </c>
      <c r="M123" s="122">
        <v>2.9007752153540567</v>
      </c>
      <c r="N123" s="122">
        <v>2.8981833961711172</v>
      </c>
      <c r="O123" s="122">
        <v>3.0464665583105401</v>
      </c>
      <c r="P123" s="122">
        <v>2.9854367134759827</v>
      </c>
      <c r="Q123" s="122">
        <v>3.2020047733401333</v>
      </c>
      <c r="R123" s="122">
        <v>3.544954537296733</v>
      </c>
      <c r="S123" s="122">
        <v>3.5291042225957137</v>
      </c>
      <c r="T123" s="122">
        <v>3.904294473474851</v>
      </c>
      <c r="U123" s="122">
        <v>4.0407085521158974</v>
      </c>
      <c r="V123" s="122">
        <v>4.4198635228570593</v>
      </c>
      <c r="W123" s="122">
        <v>4.3548357825086681</v>
      </c>
      <c r="X123" s="122">
        <v>4.3118668667442428</v>
      </c>
      <c r="Y123" s="122">
        <v>4.4019150911537812</v>
      </c>
      <c r="DA123" s="130" t="s">
        <v>1784</v>
      </c>
    </row>
    <row r="124" spans="1:105" ht="12" customHeight="1" x14ac:dyDescent="0.25">
      <c r="A124" s="97" t="s">
        <v>138</v>
      </c>
      <c r="B124" s="98">
        <v>0.4226052415234669</v>
      </c>
      <c r="C124" s="98">
        <v>0.45546601249353419</v>
      </c>
      <c r="D124" s="98">
        <v>0.46594007237148716</v>
      </c>
      <c r="E124" s="98">
        <v>0.38966748851066652</v>
      </c>
      <c r="F124" s="98">
        <v>0.3881625112622713</v>
      </c>
      <c r="G124" s="98">
        <v>0.54873627238744593</v>
      </c>
      <c r="H124" s="98">
        <v>0.64925817652650186</v>
      </c>
      <c r="I124" s="98">
        <v>0.67367410726289512</v>
      </c>
      <c r="J124" s="98">
        <v>0.75212705248170431</v>
      </c>
      <c r="K124" s="98">
        <v>2.0477189851097837</v>
      </c>
      <c r="L124" s="98">
        <v>2.8201938313875701</v>
      </c>
      <c r="M124" s="98">
        <v>2.8175217388046376</v>
      </c>
      <c r="N124" s="98">
        <v>2.8116191212344819</v>
      </c>
      <c r="O124" s="98">
        <v>2.9486889918619474</v>
      </c>
      <c r="P124" s="98">
        <v>2.897410204760158</v>
      </c>
      <c r="Q124" s="98">
        <v>3.0918256119178804</v>
      </c>
      <c r="R124" s="98">
        <v>3.4210065159169574</v>
      </c>
      <c r="S124" s="98">
        <v>3.431689865837745</v>
      </c>
      <c r="T124" s="98">
        <v>3.7969973555301011</v>
      </c>
      <c r="U124" s="98">
        <v>3.8679320458318891</v>
      </c>
      <c r="V124" s="98">
        <v>4.2150747944296905</v>
      </c>
      <c r="W124" s="98">
        <v>4.1966197385594572</v>
      </c>
      <c r="X124" s="98">
        <v>4.2069432418101504</v>
      </c>
      <c r="Y124" s="98">
        <v>4.3026180622876806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1.5121012734478455E-2</v>
      </c>
      <c r="C128" s="101">
        <v>1.5492268866011669E-2</v>
      </c>
      <c r="D128" s="101">
        <v>1.5224752108081753E-2</v>
      </c>
      <c r="E128" s="101">
        <v>1.5745642490391384E-2</v>
      </c>
      <c r="F128" s="101">
        <v>1.4690724674229163E-2</v>
      </c>
      <c r="G128" s="101">
        <v>1.7121987361558982E-2</v>
      </c>
      <c r="H128" s="101">
        <v>2.1574508168627448E-2</v>
      </c>
      <c r="I128" s="101">
        <v>2.6971144972983824E-2</v>
      </c>
      <c r="J128" s="101">
        <v>0.14461479634779453</v>
      </c>
      <c r="K128" s="101">
        <v>7.3692631864451907E-2</v>
      </c>
      <c r="L128" s="101">
        <v>9.1947737983070571E-2</v>
      </c>
      <c r="M128" s="101">
        <v>8.3253476549418975E-2</v>
      </c>
      <c r="N128" s="101">
        <v>8.6564274936635252E-2</v>
      </c>
      <c r="O128" s="101">
        <v>9.777756644859277E-2</v>
      </c>
      <c r="P128" s="101">
        <v>8.8026508715824903E-2</v>
      </c>
      <c r="Q128" s="101">
        <v>0.11017916142225306</v>
      </c>
      <c r="R128" s="101">
        <v>0.1239480213797758</v>
      </c>
      <c r="S128" s="101">
        <v>9.7414356757968765E-2</v>
      </c>
      <c r="T128" s="101">
        <v>0.10729711794475005</v>
      </c>
      <c r="U128" s="101">
        <v>0.17277650628400848</v>
      </c>
      <c r="V128" s="101">
        <v>0.20478872842736903</v>
      </c>
      <c r="W128" s="101">
        <v>0.15821604394921049</v>
      </c>
      <c r="X128" s="101">
        <v>0.10492362493409212</v>
      </c>
      <c r="Y128" s="101">
        <v>9.9297028866100728E-2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1792</v>
      </c>
    </row>
    <row r="132" spans="1:105" ht="12" customHeight="1" x14ac:dyDescent="0.25">
      <c r="A132" s="121" t="s">
        <v>54</v>
      </c>
      <c r="B132" s="122">
        <v>0.1442646667967975</v>
      </c>
      <c r="C132" s="122">
        <v>0.14958040387925964</v>
      </c>
      <c r="D132" s="122">
        <v>0.15714701808114753</v>
      </c>
      <c r="E132" s="122">
        <v>0.16152934228158877</v>
      </c>
      <c r="F132" s="122">
        <v>0.17698515566728301</v>
      </c>
      <c r="G132" s="122">
        <v>0.20781569399347938</v>
      </c>
      <c r="H132" s="122">
        <v>0.24606609410151625</v>
      </c>
      <c r="I132" s="122">
        <v>0.28094716095422323</v>
      </c>
      <c r="J132" s="122">
        <v>0.45918217939320966</v>
      </c>
      <c r="K132" s="122">
        <v>0.64631659458720647</v>
      </c>
      <c r="L132" s="122">
        <v>0.88408788441872144</v>
      </c>
      <c r="M132" s="122">
        <v>0.88440202854688743</v>
      </c>
      <c r="N132" s="122">
        <v>0.906951614637448</v>
      </c>
      <c r="O132" s="122">
        <v>0.94488840177039302</v>
      </c>
      <c r="P132" s="122">
        <v>0.9651446378392543</v>
      </c>
      <c r="Q132" s="122">
        <v>0.94388984237640616</v>
      </c>
      <c r="R132" s="122">
        <v>1.0423727498768116</v>
      </c>
      <c r="S132" s="122">
        <v>0.97372589265813914</v>
      </c>
      <c r="T132" s="122">
        <v>0.96814461763172588</v>
      </c>
      <c r="U132" s="122">
        <v>0.93069581942097501</v>
      </c>
      <c r="V132" s="122">
        <v>1.0666753008174559</v>
      </c>
      <c r="W132" s="122">
        <v>1.1000777759372071</v>
      </c>
      <c r="X132" s="122">
        <v>1.0710616736693259</v>
      </c>
      <c r="Y132" s="122">
        <v>1.3783871499138545</v>
      </c>
      <c r="DA132" s="130" t="s">
        <v>1793</v>
      </c>
    </row>
    <row r="133" spans="1:105" ht="12" customHeight="1" x14ac:dyDescent="0.25">
      <c r="A133" s="97" t="s">
        <v>50</v>
      </c>
      <c r="B133" s="98">
        <v>0.11802972424851911</v>
      </c>
      <c r="C133" s="98">
        <v>0.11619150646857423</v>
      </c>
      <c r="D133" s="98">
        <v>0.11615724608243289</v>
      </c>
      <c r="E133" s="98">
        <v>0.11391525735489952</v>
      </c>
      <c r="F133" s="98">
        <v>0.12634921892822254</v>
      </c>
      <c r="G133" s="98">
        <v>0.14527172035653771</v>
      </c>
      <c r="H133" s="98">
        <v>0.15839134503173735</v>
      </c>
      <c r="I133" s="98">
        <v>0.15630444583763714</v>
      </c>
      <c r="J133" s="98">
        <v>0.18410010474614724</v>
      </c>
      <c r="K133" s="98">
        <v>0.2820716516422464</v>
      </c>
      <c r="L133" s="98">
        <v>0.44005946715234229</v>
      </c>
      <c r="M133" s="98">
        <v>0.51423689362557579</v>
      </c>
      <c r="N133" s="98">
        <v>0.53583336170610352</v>
      </c>
      <c r="O133" s="98">
        <v>0.54503140175812148</v>
      </c>
      <c r="P133" s="98">
        <v>0.60549180962507176</v>
      </c>
      <c r="Q133" s="98">
        <v>0.4796344689561472</v>
      </c>
      <c r="R133" s="98">
        <v>0.49665535532367183</v>
      </c>
      <c r="S133" s="98">
        <v>0.54512218448818961</v>
      </c>
      <c r="T133" s="98">
        <v>0.49433764321999762</v>
      </c>
      <c r="U133" s="98">
        <v>0.46303395519661789</v>
      </c>
      <c r="V133" s="98">
        <v>0.50439198344557379</v>
      </c>
      <c r="W133" s="98">
        <v>0.52607585151965286</v>
      </c>
      <c r="X133" s="98">
        <v>0.55654219726804832</v>
      </c>
      <c r="Y133" s="98">
        <v>0.90783018391647752</v>
      </c>
      <c r="DA133" s="63" t="s">
        <v>1794</v>
      </c>
    </row>
    <row r="134" spans="1:105" ht="12" customHeight="1" x14ac:dyDescent="0.25">
      <c r="A134" s="109" t="s">
        <v>120</v>
      </c>
      <c r="B134" s="33">
        <v>2.6234942548278385E-2</v>
      </c>
      <c r="C134" s="33">
        <v>3.3388897410685396E-2</v>
      </c>
      <c r="D134" s="33">
        <v>4.098977199871464E-2</v>
      </c>
      <c r="E134" s="33">
        <v>4.7614084926689268E-2</v>
      </c>
      <c r="F134" s="33">
        <v>5.0635936739060486E-2</v>
      </c>
      <c r="G134" s="33">
        <v>6.2543973636941683E-2</v>
      </c>
      <c r="H134" s="33">
        <v>8.7674749069778901E-2</v>
      </c>
      <c r="I134" s="33">
        <v>0.12464271511658609</v>
      </c>
      <c r="J134" s="33">
        <v>0.27508207464706241</v>
      </c>
      <c r="K134" s="33">
        <v>0.36424494294496002</v>
      </c>
      <c r="L134" s="33">
        <v>0.44402841726637909</v>
      </c>
      <c r="M134" s="33">
        <v>0.37016513492131164</v>
      </c>
      <c r="N134" s="33">
        <v>0.37111825293134448</v>
      </c>
      <c r="O134" s="33">
        <v>0.39985700001227154</v>
      </c>
      <c r="P134" s="33">
        <v>0.35965282821418254</v>
      </c>
      <c r="Q134" s="33">
        <v>0.46425537342025902</v>
      </c>
      <c r="R134" s="33">
        <v>0.54571739455313972</v>
      </c>
      <c r="S134" s="33">
        <v>0.42860370816994953</v>
      </c>
      <c r="T134" s="33">
        <v>0.47380697441172825</v>
      </c>
      <c r="U134" s="33">
        <v>0.46766186422435713</v>
      </c>
      <c r="V134" s="33">
        <v>0.56228331737188197</v>
      </c>
      <c r="W134" s="33">
        <v>0.57400192441755415</v>
      </c>
      <c r="X134" s="33">
        <v>0.51451947640127771</v>
      </c>
      <c r="Y134" s="33">
        <v>0.47055696599737695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0.45605731598128696</v>
      </c>
      <c r="C136" s="119">
        <f t="shared" si="26"/>
        <v>0.45902661385905552</v>
      </c>
      <c r="D136" s="119">
        <f t="shared" si="26"/>
        <v>0.46130779877859235</v>
      </c>
      <c r="E136" s="119">
        <f t="shared" si="26"/>
        <v>0.46496814121244034</v>
      </c>
      <c r="F136" s="119">
        <f t="shared" si="26"/>
        <v>0.47194539346616476</v>
      </c>
      <c r="G136" s="119">
        <f t="shared" si="26"/>
        <v>0.48100276372831002</v>
      </c>
      <c r="H136" s="119">
        <f t="shared" si="26"/>
        <v>0.49033848557439175</v>
      </c>
      <c r="I136" s="119">
        <f t="shared" si="26"/>
        <v>0.50341273666304276</v>
      </c>
      <c r="J136" s="119">
        <f t="shared" si="26"/>
        <v>0.52387176543504099</v>
      </c>
      <c r="K136" s="119">
        <f t="shared" si="26"/>
        <v>0.52823975708853443</v>
      </c>
      <c r="L136" s="119">
        <f t="shared" si="26"/>
        <v>0.5362117180246817</v>
      </c>
      <c r="M136" s="119">
        <f t="shared" si="26"/>
        <v>0.5410950898019361</v>
      </c>
      <c r="N136" s="119">
        <f t="shared" si="26"/>
        <v>0.54493729690318737</v>
      </c>
      <c r="O136" s="119">
        <f t="shared" si="26"/>
        <v>0.55070478368851372</v>
      </c>
      <c r="P136" s="119">
        <f t="shared" si="26"/>
        <v>0.5554967442996932</v>
      </c>
      <c r="Q136" s="119">
        <f t="shared" si="26"/>
        <v>0.56555579570832637</v>
      </c>
      <c r="R136" s="119">
        <f t="shared" ref="R136:V136" si="27">IF(R117=0,"",R117/R98)</f>
        <v>0.57416293517906702</v>
      </c>
      <c r="S136" s="119">
        <f t="shared" si="27"/>
        <v>0.58340906523176939</v>
      </c>
      <c r="T136" s="119">
        <f t="shared" si="27"/>
        <v>0.59556501721580479</v>
      </c>
      <c r="U136" s="119">
        <f t="shared" si="27"/>
        <v>0.6071864105873368</v>
      </c>
      <c r="V136" s="119">
        <f t="shared" si="27"/>
        <v>0.61905875817024447</v>
      </c>
      <c r="W136" s="119">
        <f t="shared" ref="W136:Y136" si="28">IF(W117=0,"",W117/W98)</f>
        <v>0.63398908376180529</v>
      </c>
      <c r="X136" s="119">
        <f t="shared" si="28"/>
        <v>0.64879350402377323</v>
      </c>
      <c r="Y136" s="119">
        <f t="shared" si="28"/>
        <v>0.66596171385640113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0.44184244750584778</v>
      </c>
      <c r="C137" s="124">
        <f t="shared" si="29"/>
        <v>0.4463602076829814</v>
      </c>
      <c r="D137" s="124">
        <f t="shared" si="29"/>
        <v>0.44828343467772497</v>
      </c>
      <c r="E137" s="124">
        <f t="shared" si="29"/>
        <v>0.45109900842756884</v>
      </c>
      <c r="F137" s="124">
        <f t="shared" si="29"/>
        <v>0.45832730770456065</v>
      </c>
      <c r="G137" s="124">
        <f t="shared" si="29"/>
        <v>0.46898894228539617</v>
      </c>
      <c r="H137" s="124">
        <f t="shared" si="29"/>
        <v>0.47842822284005121</v>
      </c>
      <c r="I137" s="124">
        <f t="shared" si="29"/>
        <v>0.49130227516508795</v>
      </c>
      <c r="J137" s="124">
        <f t="shared" si="29"/>
        <v>0.50547224904657906</v>
      </c>
      <c r="K137" s="124">
        <f t="shared" si="29"/>
        <v>0.51925410523847393</v>
      </c>
      <c r="L137" s="124">
        <f t="shared" si="29"/>
        <v>0.52695878138395968</v>
      </c>
      <c r="M137" s="124">
        <f t="shared" si="29"/>
        <v>0.5328707896620376</v>
      </c>
      <c r="N137" s="124">
        <f t="shared" si="29"/>
        <v>0.53694280125058602</v>
      </c>
      <c r="O137" s="124">
        <f t="shared" si="29"/>
        <v>0.54260834924078738</v>
      </c>
      <c r="P137" s="124">
        <f t="shared" si="29"/>
        <v>0.54778998558543579</v>
      </c>
      <c r="Q137" s="124">
        <f t="shared" si="29"/>
        <v>0.55673150272914873</v>
      </c>
      <c r="R137" s="124">
        <f t="shared" ref="R137:V137" si="30">IF(R118=0,"",R118/R99)</f>
        <v>0.56464476676470043</v>
      </c>
      <c r="S137" s="124">
        <f t="shared" si="30"/>
        <v>0.57532877301827734</v>
      </c>
      <c r="T137" s="124">
        <f t="shared" si="30"/>
        <v>0.58695968092022344</v>
      </c>
      <c r="U137" s="124">
        <f t="shared" si="30"/>
        <v>0.59807295456041654</v>
      </c>
      <c r="V137" s="124">
        <f t="shared" si="30"/>
        <v>0.60808601598447831</v>
      </c>
      <c r="W137" s="124">
        <f t="shared" ref="W137:Y137" si="31">IF(W118=0,"",W118/W99)</f>
        <v>0.62164641315478186</v>
      </c>
      <c r="X137" s="124">
        <f t="shared" si="31"/>
        <v>0.63602141559240688</v>
      </c>
      <c r="Y137" s="124">
        <f t="shared" si="31"/>
        <v>0.65291028190471589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0.4362277573676181</v>
      </c>
      <c r="C138" s="111">
        <f t="shared" si="32"/>
        <v>0.44082871345090163</v>
      </c>
      <c r="D138" s="111">
        <f t="shared" si="32"/>
        <v>0.44291924276135713</v>
      </c>
      <c r="E138" s="111">
        <f t="shared" si="32"/>
        <v>0.44582488224051958</v>
      </c>
      <c r="F138" s="111">
        <f t="shared" si="32"/>
        <v>0.45317600872774777</v>
      </c>
      <c r="G138" s="111">
        <f t="shared" si="32"/>
        <v>0.46389136340179959</v>
      </c>
      <c r="H138" s="111">
        <f t="shared" si="32"/>
        <v>0.47341482932022416</v>
      </c>
      <c r="I138" s="111">
        <f t="shared" si="32"/>
        <v>0.48638368858321612</v>
      </c>
      <c r="J138" s="111">
        <f t="shared" si="32"/>
        <v>0.50058836031752441</v>
      </c>
      <c r="K138" s="111">
        <f t="shared" si="32"/>
        <v>0.51440254725238865</v>
      </c>
      <c r="L138" s="111">
        <f t="shared" si="32"/>
        <v>0.52231533055801271</v>
      </c>
      <c r="M138" s="111">
        <f t="shared" si="32"/>
        <v>0.52821596896193035</v>
      </c>
      <c r="N138" s="111">
        <f t="shared" si="32"/>
        <v>0.53232761610879265</v>
      </c>
      <c r="O138" s="111">
        <f t="shared" si="32"/>
        <v>0.53804301812212507</v>
      </c>
      <c r="P138" s="111">
        <f t="shared" si="32"/>
        <v>0.54328282869319522</v>
      </c>
      <c r="Q138" s="111">
        <f t="shared" si="32"/>
        <v>0.55228636780915696</v>
      </c>
      <c r="R138" s="111">
        <f t="shared" ref="R138:V138" si="33">IF(R119=0,"",R119/R100)</f>
        <v>0.56026268849562599</v>
      </c>
      <c r="S138" s="111">
        <f t="shared" si="33"/>
        <v>0.57102658128746653</v>
      </c>
      <c r="T138" s="111">
        <f t="shared" si="33"/>
        <v>0.58271318782966286</v>
      </c>
      <c r="U138" s="111">
        <f t="shared" si="33"/>
        <v>0.59386897422683882</v>
      </c>
      <c r="V138" s="111">
        <f t="shared" si="33"/>
        <v>0.60391379503569154</v>
      </c>
      <c r="W138" s="111">
        <f t="shared" ref="W138:Y138" si="34">IF(W119=0,"",W119/W100)</f>
        <v>0.6175501597319899</v>
      </c>
      <c r="X138" s="111">
        <f t="shared" si="34"/>
        <v>0.63197898362594107</v>
      </c>
      <c r="Y138" s="111">
        <f t="shared" si="34"/>
        <v>0.64889295284323001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>
        <f t="shared" si="38"/>
        <v>3.1911512738465402</v>
      </c>
      <c r="H140" s="124">
        <f t="shared" si="38"/>
        <v>3.3033156016432481</v>
      </c>
      <c r="I140" s="124">
        <f t="shared" si="38"/>
        <v>3.3948749635945212</v>
      </c>
      <c r="J140" s="124">
        <f t="shared" si="38"/>
        <v>3.4979213101085134</v>
      </c>
      <c r="K140" s="124">
        <f t="shared" si="38"/>
        <v>3.60548793337336</v>
      </c>
      <c r="L140" s="124">
        <f t="shared" si="38"/>
        <v>3.6979014020027505</v>
      </c>
      <c r="M140" s="124">
        <f t="shared" si="38"/>
        <v>3.7838023122219955</v>
      </c>
      <c r="N140" s="124">
        <f t="shared" si="38"/>
        <v>3.867191087716757</v>
      </c>
      <c r="O140" s="124">
        <f t="shared" si="38"/>
        <v>3.9408221144113273</v>
      </c>
      <c r="P140" s="124">
        <f t="shared" si="38"/>
        <v>4.0408502305928646</v>
      </c>
      <c r="Q140" s="124">
        <f t="shared" si="38"/>
        <v>4.2087918375358653</v>
      </c>
      <c r="R140" s="124">
        <f t="shared" ref="R140:V140" si="39">IF(R121=0,"",R121/R102)</f>
        <v>4.4102866600036048</v>
      </c>
      <c r="S140" s="124">
        <f t="shared" si="39"/>
        <v>4.5871107272034841</v>
      </c>
      <c r="T140" s="124">
        <f t="shared" si="39"/>
        <v>4.7153026828919131</v>
      </c>
      <c r="U140" s="124">
        <f t="shared" si="39"/>
        <v>4.7992654759663163</v>
      </c>
      <c r="V140" s="124">
        <f t="shared" si="39"/>
        <v>4.8496385680907128</v>
      </c>
      <c r="W140" s="124">
        <f t="shared" ref="W140:Y140" si="40">IF(W121=0,"",W121/W102)</f>
        <v>4.8781191611479304</v>
      </c>
      <c r="X140" s="124">
        <f t="shared" si="40"/>
        <v>4.9155015582893666</v>
      </c>
      <c r="Y140" s="124">
        <f t="shared" si="40"/>
        <v>4.9330425095036192</v>
      </c>
      <c r="DA140" s="130" t="s">
        <v>1950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>
        <f t="shared" si="41"/>
        <v>3.1911512738465402</v>
      </c>
      <c r="H141" s="111">
        <f t="shared" si="41"/>
        <v>3.3033156016432481</v>
      </c>
      <c r="I141" s="111">
        <f t="shared" si="41"/>
        <v>3.3948749635945212</v>
      </c>
      <c r="J141" s="111">
        <f t="shared" si="41"/>
        <v>3.4979213101085134</v>
      </c>
      <c r="K141" s="111">
        <f t="shared" si="41"/>
        <v>3.60548793337336</v>
      </c>
      <c r="L141" s="111">
        <f t="shared" si="41"/>
        <v>3.6979014020027505</v>
      </c>
      <c r="M141" s="111">
        <f t="shared" si="41"/>
        <v>3.7838023122219955</v>
      </c>
      <c r="N141" s="111">
        <f t="shared" si="41"/>
        <v>3.867191087716757</v>
      </c>
      <c r="O141" s="111">
        <f t="shared" si="41"/>
        <v>3.9408221144113273</v>
      </c>
      <c r="P141" s="111">
        <f t="shared" si="41"/>
        <v>4.0408502305928646</v>
      </c>
      <c r="Q141" s="111">
        <f t="shared" si="41"/>
        <v>4.2087918375358653</v>
      </c>
      <c r="R141" s="111">
        <f t="shared" ref="R141:V141" si="42">IF(R122=0,"",R122/R103)</f>
        <v>4.4102866600036048</v>
      </c>
      <c r="S141" s="111">
        <f t="shared" si="42"/>
        <v>4.5871107272034841</v>
      </c>
      <c r="T141" s="111">
        <f t="shared" si="42"/>
        <v>4.7153026828919131</v>
      </c>
      <c r="U141" s="111">
        <f t="shared" si="42"/>
        <v>4.7992654759663163</v>
      </c>
      <c r="V141" s="111">
        <f t="shared" si="42"/>
        <v>4.8496385680907128</v>
      </c>
      <c r="W141" s="111">
        <f t="shared" ref="W141:Y141" si="43">IF(W122=0,"",W122/W103)</f>
        <v>4.8781191611479304</v>
      </c>
      <c r="X141" s="111">
        <f t="shared" si="43"/>
        <v>4.9155015582893666</v>
      </c>
      <c r="Y141" s="111">
        <f t="shared" si="43"/>
        <v>4.9330425095036192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0.50343855599041265</v>
      </c>
      <c r="C142" s="124">
        <f t="shared" si="44"/>
        <v>0.50532312200286944</v>
      </c>
      <c r="D142" s="124">
        <f t="shared" si="44"/>
        <v>0.50616780147053986</v>
      </c>
      <c r="E142" s="124">
        <f t="shared" si="44"/>
        <v>0.50830703365707031</v>
      </c>
      <c r="F142" s="124">
        <f t="shared" si="44"/>
        <v>0.51159356796601541</v>
      </c>
      <c r="G142" s="124">
        <f t="shared" si="44"/>
        <v>0.51620826860661528</v>
      </c>
      <c r="H142" s="124">
        <f t="shared" si="44"/>
        <v>0.52121335413654357</v>
      </c>
      <c r="I142" s="124">
        <f t="shared" si="44"/>
        <v>0.5286649821018905</v>
      </c>
      <c r="J142" s="124">
        <f t="shared" si="44"/>
        <v>0.54868143470100927</v>
      </c>
      <c r="K142" s="124">
        <f t="shared" si="44"/>
        <v>0.54477218493335711</v>
      </c>
      <c r="L142" s="124">
        <f t="shared" si="44"/>
        <v>0.54963663304068111</v>
      </c>
      <c r="M142" s="124">
        <f t="shared" si="44"/>
        <v>0.55375348551898507</v>
      </c>
      <c r="N142" s="124">
        <f t="shared" si="44"/>
        <v>0.55698469752073754</v>
      </c>
      <c r="O142" s="124">
        <f t="shared" si="44"/>
        <v>0.5622043982369429</v>
      </c>
      <c r="P142" s="124">
        <f t="shared" si="44"/>
        <v>0.56779152339433836</v>
      </c>
      <c r="Q142" s="124">
        <f t="shared" si="44"/>
        <v>0.57877868127981824</v>
      </c>
      <c r="R142" s="124">
        <f t="shared" ref="R142:V142" si="45">IF(R123=0,"",R123/R104)</f>
        <v>0.58917208870985904</v>
      </c>
      <c r="S142" s="124">
        <f t="shared" si="45"/>
        <v>0.60239443160892769</v>
      </c>
      <c r="T142" s="124">
        <f t="shared" si="45"/>
        <v>0.61890421079612645</v>
      </c>
      <c r="U142" s="124">
        <f t="shared" si="45"/>
        <v>0.6349089133603173</v>
      </c>
      <c r="V142" s="124">
        <f t="shared" si="45"/>
        <v>0.65089923924010473</v>
      </c>
      <c r="W142" s="124">
        <f t="shared" ref="W142:Y142" si="46">IF(W123=0,"",W123/W104)</f>
        <v>0.67371211620483407</v>
      </c>
      <c r="X142" s="124">
        <f t="shared" si="46"/>
        <v>0.69748308881119214</v>
      </c>
      <c r="Y142" s="124">
        <f t="shared" si="46"/>
        <v>0.72683868593613987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0.49994009769981201</v>
      </c>
      <c r="C143" s="111">
        <f t="shared" si="47"/>
        <v>0.50196057408895411</v>
      </c>
      <c r="D143" s="111">
        <f t="shared" si="47"/>
        <v>0.50290539831883296</v>
      </c>
      <c r="E143" s="111">
        <f t="shared" si="47"/>
        <v>0.50425172975540478</v>
      </c>
      <c r="F143" s="111">
        <f t="shared" si="47"/>
        <v>0.50775726085964956</v>
      </c>
      <c r="G143" s="111">
        <f t="shared" si="47"/>
        <v>0.51301984343372298</v>
      </c>
      <c r="H143" s="111">
        <f t="shared" si="47"/>
        <v>0.51781274575298863</v>
      </c>
      <c r="I143" s="111">
        <f t="shared" si="47"/>
        <v>0.52467801059259345</v>
      </c>
      <c r="J143" s="111">
        <f t="shared" si="47"/>
        <v>0.53179268576581951</v>
      </c>
      <c r="K143" s="111">
        <f t="shared" si="47"/>
        <v>0.54140430944131279</v>
      </c>
      <c r="L143" s="111">
        <f t="shared" si="47"/>
        <v>0.54665743255408583</v>
      </c>
      <c r="M143" s="111">
        <f t="shared" si="47"/>
        <v>0.55111918093069967</v>
      </c>
      <c r="N143" s="111">
        <f t="shared" si="47"/>
        <v>0.55430699725130028</v>
      </c>
      <c r="O143" s="111">
        <f t="shared" si="47"/>
        <v>0.5594269913182105</v>
      </c>
      <c r="P143" s="111">
        <f t="shared" si="47"/>
        <v>0.5651327251283832</v>
      </c>
      <c r="Q143" s="111">
        <f t="shared" si="47"/>
        <v>0.57543797654416207</v>
      </c>
      <c r="R143" s="111">
        <f t="shared" ref="R143:V143" si="48">IF(R124=0,"",R124/R105)</f>
        <v>0.58527643886711378</v>
      </c>
      <c r="S143" s="111">
        <f t="shared" si="48"/>
        <v>0.59943799973209166</v>
      </c>
      <c r="T143" s="111">
        <f t="shared" si="48"/>
        <v>0.61605827502725063</v>
      </c>
      <c r="U143" s="111">
        <f t="shared" si="48"/>
        <v>0.6302742073960933</v>
      </c>
      <c r="V143" s="111">
        <f t="shared" si="48"/>
        <v>0.64627055035744796</v>
      </c>
      <c r="W143" s="111">
        <f t="shared" ref="W143:Y143" si="49">IF(W124=0,"",W124/W105)</f>
        <v>0.67040059835340826</v>
      </c>
      <c r="X143" s="111">
        <f t="shared" si="49"/>
        <v>0.69559699976299305</v>
      </c>
      <c r="Y143" s="111">
        <f t="shared" si="49"/>
        <v>0.72559071162265532</v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0.62583632327045269</v>
      </c>
      <c r="C147" s="112">
        <f t="shared" si="59"/>
        <v>0.62924912543791411</v>
      </c>
      <c r="D147" s="112">
        <f t="shared" si="59"/>
        <v>0.63155108855569841</v>
      </c>
      <c r="E147" s="112">
        <f t="shared" si="59"/>
        <v>0.63461114577179645</v>
      </c>
      <c r="F147" s="112">
        <f t="shared" si="59"/>
        <v>0.63919698746976772</v>
      </c>
      <c r="G147" s="112">
        <f t="shared" si="59"/>
        <v>0.64460177486566306</v>
      </c>
      <c r="H147" s="112">
        <f t="shared" si="59"/>
        <v>0.64959505270071349</v>
      </c>
      <c r="I147" s="112">
        <f t="shared" si="59"/>
        <v>0.65251329893254939</v>
      </c>
      <c r="J147" s="112">
        <f t="shared" si="59"/>
        <v>0.65723805109315103</v>
      </c>
      <c r="K147" s="112">
        <f t="shared" si="59"/>
        <v>0.65861709166898286</v>
      </c>
      <c r="L147" s="112">
        <f t="shared" si="59"/>
        <v>0.65995160870374747</v>
      </c>
      <c r="M147" s="112">
        <f t="shared" si="59"/>
        <v>0.6606186591252462</v>
      </c>
      <c r="N147" s="112">
        <f t="shared" si="59"/>
        <v>0.66064077456996384</v>
      </c>
      <c r="O147" s="112">
        <f t="shared" si="59"/>
        <v>0.66120074687427366</v>
      </c>
      <c r="P147" s="112">
        <f t="shared" si="59"/>
        <v>0.67182910623214265</v>
      </c>
      <c r="Q147" s="112">
        <f t="shared" si="59"/>
        <v>0.69141978681257887</v>
      </c>
      <c r="R147" s="112">
        <f t="shared" ref="R147:V147" si="60">IF(R128=0,"",R128/R109)</f>
        <v>0.72176824927159133</v>
      </c>
      <c r="S147" s="112">
        <f t="shared" si="60"/>
        <v>0.72906471806367656</v>
      </c>
      <c r="T147" s="112">
        <f t="shared" si="60"/>
        <v>0.73985281709018802</v>
      </c>
      <c r="U147" s="112">
        <f t="shared" si="60"/>
        <v>0.76002552605402363</v>
      </c>
      <c r="V147" s="112">
        <f t="shared" si="60"/>
        <v>0.7634424086490651</v>
      </c>
      <c r="W147" s="112">
        <f t="shared" ref="W147:Y147" si="61">IF(W128=0,"",W128/W109)</f>
        <v>0.77529183744810493</v>
      </c>
      <c r="X147" s="112">
        <f t="shared" si="61"/>
        <v>0.7825608332534516</v>
      </c>
      <c r="Y147" s="112">
        <f t="shared" si="61"/>
        <v>0.78536949140482215</v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0.605729149001211</v>
      </c>
      <c r="C151" s="124">
        <f t="shared" si="71"/>
        <v>0.61265977644641645</v>
      </c>
      <c r="D151" s="124">
        <f t="shared" si="71"/>
        <v>0.6189240334784224</v>
      </c>
      <c r="E151" s="124">
        <f t="shared" si="71"/>
        <v>0.62500574297511102</v>
      </c>
      <c r="F151" s="124">
        <f t="shared" si="71"/>
        <v>0.62545412777989995</v>
      </c>
      <c r="G151" s="124">
        <f t="shared" si="71"/>
        <v>0.62956965101529005</v>
      </c>
      <c r="H151" s="124">
        <f t="shared" si="71"/>
        <v>0.63966594790337605</v>
      </c>
      <c r="I151" s="124">
        <f t="shared" si="71"/>
        <v>0.65455461521245395</v>
      </c>
      <c r="J151" s="124">
        <f t="shared" si="71"/>
        <v>0.68171536898659801</v>
      </c>
      <c r="K151" s="124">
        <f t="shared" si="71"/>
        <v>0.6765896759615293</v>
      </c>
      <c r="L151" s="124">
        <f t="shared" si="71"/>
        <v>0.66658193616717476</v>
      </c>
      <c r="M151" s="124">
        <f t="shared" si="71"/>
        <v>0.65329413835211581</v>
      </c>
      <c r="N151" s="124">
        <f t="shared" si="71"/>
        <v>0.65222090161830637</v>
      </c>
      <c r="O151" s="124">
        <f t="shared" si="71"/>
        <v>0.65529238502532672</v>
      </c>
      <c r="P151" s="124">
        <f t="shared" si="71"/>
        <v>0.648197970398531</v>
      </c>
      <c r="Q151" s="124">
        <f t="shared" si="71"/>
        <v>0.67132469360233393</v>
      </c>
      <c r="R151" s="124">
        <f t="shared" ref="R151:V151" si="72">IF(R132=0,"",R132/R113)</f>
        <v>0.68116059157376563</v>
      </c>
      <c r="S151" s="124">
        <f t="shared" si="72"/>
        <v>0.67000876926269948</v>
      </c>
      <c r="T151" s="124">
        <f t="shared" si="72"/>
        <v>0.68395817634970202</v>
      </c>
      <c r="U151" s="124">
        <f t="shared" si="72"/>
        <v>0.69159507501287598</v>
      </c>
      <c r="V151" s="124">
        <f t="shared" si="72"/>
        <v>0.70090371715045907</v>
      </c>
      <c r="W151" s="124">
        <f t="shared" ref="W151:Y151" si="73">IF(W132=0,"",W132/W113)</f>
        <v>0.7056105060124509</v>
      </c>
      <c r="X151" s="124">
        <f t="shared" si="73"/>
        <v>0.7022690952063817</v>
      </c>
      <c r="Y151" s="124">
        <f t="shared" si="73"/>
        <v>0.67716120386317291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0.58227671680649673</v>
      </c>
      <c r="C152" s="111">
        <f t="shared" si="74"/>
        <v>0.58318342968382297</v>
      </c>
      <c r="D152" s="111">
        <f t="shared" si="74"/>
        <v>0.58384764739991346</v>
      </c>
      <c r="E152" s="111">
        <f t="shared" si="74"/>
        <v>0.58476271750916464</v>
      </c>
      <c r="F152" s="111">
        <f t="shared" si="74"/>
        <v>0.58623227172516734</v>
      </c>
      <c r="G152" s="111">
        <f t="shared" si="74"/>
        <v>0.58788249629883294</v>
      </c>
      <c r="H152" s="111">
        <f t="shared" si="74"/>
        <v>0.58933305422637583</v>
      </c>
      <c r="I152" s="111">
        <f t="shared" si="74"/>
        <v>0.59003712885322956</v>
      </c>
      <c r="J152" s="111">
        <f t="shared" si="74"/>
        <v>0.59037078055424841</v>
      </c>
      <c r="K152" s="111">
        <f t="shared" si="74"/>
        <v>0.5910575366235552</v>
      </c>
      <c r="L152" s="111">
        <f t="shared" si="74"/>
        <v>0.59153497775543828</v>
      </c>
      <c r="M152" s="111">
        <f t="shared" si="74"/>
        <v>0.59175035996120118</v>
      </c>
      <c r="N152" s="111">
        <f t="shared" si="74"/>
        <v>0.59192300273498788</v>
      </c>
      <c r="O152" s="111">
        <f t="shared" si="74"/>
        <v>0.59209339117250126</v>
      </c>
      <c r="P152" s="111">
        <f t="shared" si="74"/>
        <v>0.59224934610225932</v>
      </c>
      <c r="Q152" s="111">
        <f t="shared" si="74"/>
        <v>0.59253135367170184</v>
      </c>
      <c r="R152" s="111">
        <f t="shared" ref="R152:V152" si="75">IF(R133=0,"",R133/R114)</f>
        <v>0.5933833805130031</v>
      </c>
      <c r="S152" s="111">
        <f t="shared" si="75"/>
        <v>0.59513860038198674</v>
      </c>
      <c r="T152" s="111">
        <f t="shared" si="75"/>
        <v>0.59837923615612876</v>
      </c>
      <c r="U152" s="111">
        <f t="shared" si="75"/>
        <v>0.60053400998320239</v>
      </c>
      <c r="V152" s="111">
        <f t="shared" si="75"/>
        <v>0.60327373263071937</v>
      </c>
      <c r="W152" s="111">
        <f t="shared" ref="W152:Y152" si="76">IF(W133=0,"",W133/W114)</f>
        <v>0.60621138382545803</v>
      </c>
      <c r="X152" s="111">
        <f t="shared" si="76"/>
        <v>0.6090187634571872</v>
      </c>
      <c r="Y152" s="111">
        <f t="shared" si="76"/>
        <v>0.61160990943077442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0.73978103670112372</v>
      </c>
      <c r="C153" s="45">
        <f t="shared" si="77"/>
        <v>0.74341977068475062</v>
      </c>
      <c r="D153" s="45">
        <f t="shared" si="77"/>
        <v>0.74591592454902378</v>
      </c>
      <c r="E153" s="45">
        <f t="shared" si="77"/>
        <v>0.74819478501154468</v>
      </c>
      <c r="F153" s="45">
        <f t="shared" si="77"/>
        <v>0.75079527409823354</v>
      </c>
      <c r="G153" s="45">
        <f t="shared" si="77"/>
        <v>0.75370953786636452</v>
      </c>
      <c r="H153" s="45">
        <f t="shared" si="77"/>
        <v>0.75636884769231638</v>
      </c>
      <c r="I153" s="45">
        <f t="shared" si="77"/>
        <v>0.75857016961112889</v>
      </c>
      <c r="J153" s="45">
        <f t="shared" si="77"/>
        <v>0.76046103884107419</v>
      </c>
      <c r="K153" s="45">
        <f t="shared" si="77"/>
        <v>0.761980087852691</v>
      </c>
      <c r="L153" s="45">
        <f t="shared" si="77"/>
        <v>0.76244764711424085</v>
      </c>
      <c r="M153" s="45">
        <f t="shared" si="77"/>
        <v>0.76362395285438578</v>
      </c>
      <c r="N153" s="45">
        <f t="shared" si="77"/>
        <v>0.76469200208211974</v>
      </c>
      <c r="O153" s="45">
        <f t="shared" si="77"/>
        <v>0.76686442184100923</v>
      </c>
      <c r="P153" s="45">
        <f t="shared" si="77"/>
        <v>0.7707844455182925</v>
      </c>
      <c r="Q153" s="45">
        <f t="shared" si="77"/>
        <v>0.77824150833376615</v>
      </c>
      <c r="R153" s="45">
        <f t="shared" ref="R153:V153" si="78">IF(R134=0,"",R134/R115)</f>
        <v>0.78712990987899678</v>
      </c>
      <c r="S153" s="45">
        <f t="shared" si="78"/>
        <v>0.79763251093407517</v>
      </c>
      <c r="T153" s="45">
        <f t="shared" si="78"/>
        <v>0.80391428477331239</v>
      </c>
      <c r="U153" s="45">
        <f t="shared" si="78"/>
        <v>0.81376854196764703</v>
      </c>
      <c r="V153" s="45">
        <f t="shared" si="78"/>
        <v>0.81993502969322918</v>
      </c>
      <c r="W153" s="45">
        <f t="shared" ref="W153:Y153" si="79">IF(W134=0,"",W134/W115)</f>
        <v>0.83040094572738088</v>
      </c>
      <c r="X153" s="45">
        <f t="shared" si="79"/>
        <v>0.84166701739781391</v>
      </c>
      <c r="Y153" s="45">
        <f t="shared" si="79"/>
        <v>0.85368170119175024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19.128638586004133</v>
      </c>
      <c r="C155" s="117">
        <f t="shared" si="80"/>
        <v>22.268046978945218</v>
      </c>
      <c r="D155" s="117">
        <f t="shared" si="80"/>
        <v>22.267293139369201</v>
      </c>
      <c r="E155" s="117">
        <f t="shared" si="80"/>
        <v>19.101536393889543</v>
      </c>
      <c r="F155" s="117">
        <f t="shared" si="80"/>
        <v>19.1562802425554</v>
      </c>
      <c r="G155" s="117">
        <f t="shared" si="80"/>
        <v>25.333765238050873</v>
      </c>
      <c r="H155" s="117">
        <f t="shared" si="80"/>
        <v>28.438119948714206</v>
      </c>
      <c r="I155" s="117">
        <f t="shared" si="80"/>
        <v>28.427928660380669</v>
      </c>
      <c r="J155" s="117">
        <f t="shared" si="80"/>
        <v>28.551916900752936</v>
      </c>
      <c r="K155" s="117">
        <f t="shared" si="80"/>
        <v>82.513727049123816</v>
      </c>
      <c r="L155" s="117">
        <f t="shared" si="80"/>
        <v>98.960611093336468</v>
      </c>
      <c r="M155" s="117">
        <f t="shared" si="80"/>
        <v>99.291061036905731</v>
      </c>
      <c r="N155" s="117">
        <f t="shared" si="80"/>
        <v>99.386780789024655</v>
      </c>
      <c r="O155" s="117">
        <f t="shared" si="80"/>
        <v>99.427133450394962</v>
      </c>
      <c r="P155" s="117">
        <f t="shared" si="80"/>
        <v>99.696191276838348</v>
      </c>
      <c r="Q155" s="117">
        <f t="shared" si="80"/>
        <v>96.086607307966716</v>
      </c>
      <c r="R155" s="117">
        <f t="shared" ref="R155:V155" si="81">R156+R159+R161+R170</f>
        <v>102.45645388808482</v>
      </c>
      <c r="S155" s="117">
        <f t="shared" si="81"/>
        <v>110.8196672412991</v>
      </c>
      <c r="T155" s="117">
        <f t="shared" si="81"/>
        <v>119.53667904437424</v>
      </c>
      <c r="U155" s="117">
        <f t="shared" si="81"/>
        <v>119.28416591647</v>
      </c>
      <c r="V155" s="117">
        <f t="shared" si="81"/>
        <v>118.19665723220059</v>
      </c>
      <c r="W155" s="117">
        <f t="shared" ref="W155:Y155" si="82">W156+W159+W161+W170</f>
        <v>114.91762222012204</v>
      </c>
      <c r="X155" s="117">
        <f t="shared" si="82"/>
        <v>115.00773658783527</v>
      </c>
      <c r="Y155" s="117">
        <f t="shared" si="82"/>
        <v>116.49669739217427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16.057033506985565</v>
      </c>
      <c r="C156" s="122">
        <f t="shared" si="83"/>
        <v>19.00634958996698</v>
      </c>
      <c r="D156" s="122">
        <f t="shared" si="83"/>
        <v>18.948703878258911</v>
      </c>
      <c r="E156" s="122">
        <f t="shared" si="83"/>
        <v>16.268426952058977</v>
      </c>
      <c r="F156" s="122">
        <f t="shared" si="83"/>
        <v>16.2933260128146</v>
      </c>
      <c r="G156" s="122">
        <f t="shared" si="83"/>
        <v>21.498589191214684</v>
      </c>
      <c r="H156" s="122">
        <f t="shared" si="83"/>
        <v>24.008015009943275</v>
      </c>
      <c r="I156" s="122">
        <f t="shared" si="83"/>
        <v>23.918625150997869</v>
      </c>
      <c r="J156" s="122">
        <f t="shared" si="83"/>
        <v>23.531894316508794</v>
      </c>
      <c r="K156" s="122">
        <f t="shared" si="83"/>
        <v>69.698930375857188</v>
      </c>
      <c r="L156" s="122">
        <f t="shared" si="83"/>
        <v>81.196203881778587</v>
      </c>
      <c r="M156" s="122">
        <f t="shared" si="83"/>
        <v>81.338957904409085</v>
      </c>
      <c r="N156" s="122">
        <f t="shared" si="83"/>
        <v>81.461607943524172</v>
      </c>
      <c r="O156" s="122">
        <f t="shared" si="83"/>
        <v>80.853421923611108</v>
      </c>
      <c r="P156" s="122">
        <f t="shared" si="83"/>
        <v>81.294272378275409</v>
      </c>
      <c r="Q156" s="122">
        <f t="shared" si="83"/>
        <v>77.463976531986589</v>
      </c>
      <c r="R156" s="122">
        <f t="shared" ref="R156:V156" si="84">SUM(R157:R158)</f>
        <v>82.300157005274187</v>
      </c>
      <c r="S156" s="122">
        <f t="shared" si="84"/>
        <v>90.81019069523191</v>
      </c>
      <c r="T156" s="122">
        <f t="shared" si="84"/>
        <v>98.403200941074573</v>
      </c>
      <c r="U156" s="122">
        <f t="shared" si="84"/>
        <v>98.377773032287607</v>
      </c>
      <c r="V156" s="122">
        <f t="shared" si="84"/>
        <v>95.935800453860082</v>
      </c>
      <c r="W156" s="122">
        <f t="shared" ref="W156:Y156" si="85">SUM(W157:W158)</f>
        <v>93.366866255752797</v>
      </c>
      <c r="X156" s="122">
        <f t="shared" si="85"/>
        <v>93.987354975929193</v>
      </c>
      <c r="Y156" s="122">
        <f t="shared" si="85"/>
        <v>94.33243466818584</v>
      </c>
      <c r="DA156" s="130" t="s">
        <v>2115</v>
      </c>
    </row>
    <row r="157" spans="1:105" ht="12" customHeight="1" x14ac:dyDescent="0.25">
      <c r="A157" s="97" t="s">
        <v>211</v>
      </c>
      <c r="B157" s="98">
        <v>16.057033506985565</v>
      </c>
      <c r="C157" s="98">
        <v>19.00634958996698</v>
      </c>
      <c r="D157" s="98">
        <v>18.948703878258911</v>
      </c>
      <c r="E157" s="98">
        <v>16.268426952058977</v>
      </c>
      <c r="F157" s="98">
        <v>16.2933260128146</v>
      </c>
      <c r="G157" s="98">
        <v>21.498589191214684</v>
      </c>
      <c r="H157" s="98">
        <v>24.008015009943275</v>
      </c>
      <c r="I157" s="98">
        <v>23.918625150997869</v>
      </c>
      <c r="J157" s="98">
        <v>23.531894316508794</v>
      </c>
      <c r="K157" s="98">
        <v>69.698930375857188</v>
      </c>
      <c r="L157" s="98">
        <v>81.196203881778587</v>
      </c>
      <c r="M157" s="98">
        <v>81.338957904409085</v>
      </c>
      <c r="N157" s="98">
        <v>81.461607943524172</v>
      </c>
      <c r="O157" s="98">
        <v>80.853421923611108</v>
      </c>
      <c r="P157" s="98">
        <v>81.294272378275409</v>
      </c>
      <c r="Q157" s="98">
        <v>77.463976531986589</v>
      </c>
      <c r="R157" s="98">
        <v>82.300157005274187</v>
      </c>
      <c r="S157" s="98">
        <v>90.81019069523191</v>
      </c>
      <c r="T157" s="98">
        <v>98.403200941074573</v>
      </c>
      <c r="U157" s="98">
        <v>98.377773032287607</v>
      </c>
      <c r="V157" s="98">
        <v>95.935800453860082</v>
      </c>
      <c r="W157" s="98">
        <v>93.366866255752797</v>
      </c>
      <c r="X157" s="98">
        <v>93.987354975929193</v>
      </c>
      <c r="Y157" s="98">
        <v>94.33243466818584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2.5360877330144365</v>
      </c>
      <c r="C161" s="122">
        <v>2.735339930033013</v>
      </c>
      <c r="D161" s="122">
        <v>2.792985641741081</v>
      </c>
      <c r="E161" s="122">
        <v>2.3184572879410217</v>
      </c>
      <c r="F161" s="122">
        <v>2.2935582271854082</v>
      </c>
      <c r="G161" s="122">
        <v>3.1823430087853111</v>
      </c>
      <c r="H161" s="122">
        <v>3.7200659100567264</v>
      </c>
      <c r="I161" s="122">
        <v>3.809455769002124</v>
      </c>
      <c r="J161" s="122">
        <v>4.1961866034912019</v>
      </c>
      <c r="K161" s="122">
        <v>11.55401102414287</v>
      </c>
      <c r="L161" s="122">
        <v>15.799045398221484</v>
      </c>
      <c r="M161" s="122">
        <v>15.656291375590923</v>
      </c>
      <c r="N161" s="122">
        <v>15.533641336475851</v>
      </c>
      <c r="O161" s="122">
        <v>16.141827356388944</v>
      </c>
      <c r="P161" s="122">
        <v>15.700976901724601</v>
      </c>
      <c r="Q161" s="122">
        <v>16.484124028013468</v>
      </c>
      <c r="R161" s="122">
        <v>17.945080114725766</v>
      </c>
      <c r="S161" s="122">
        <v>17.589632864768049</v>
      </c>
      <c r="T161" s="122">
        <v>18.950955538925495</v>
      </c>
      <c r="U161" s="122">
        <v>18.869412687712465</v>
      </c>
      <c r="V161" s="122">
        <v>20.052011306139878</v>
      </c>
      <c r="W161" s="122">
        <v>19.25811602424718</v>
      </c>
      <c r="X161" s="122">
        <v>18.606149624070685</v>
      </c>
      <c r="Y161" s="122">
        <v>18.242857891814058</v>
      </c>
      <c r="DA161" s="130" t="s">
        <v>2120</v>
      </c>
    </row>
    <row r="162" spans="1:105" ht="12" customHeight="1" x14ac:dyDescent="0.25">
      <c r="A162" s="97" t="s">
        <v>138</v>
      </c>
      <c r="B162" s="98">
        <v>2.5360877330144365</v>
      </c>
      <c r="C162" s="98">
        <v>2.735339930033013</v>
      </c>
      <c r="D162" s="98">
        <v>2.792985641741081</v>
      </c>
      <c r="E162" s="98">
        <v>2.3184572879410217</v>
      </c>
      <c r="F162" s="98">
        <v>2.2935582271854082</v>
      </c>
      <c r="G162" s="98">
        <v>3.1823430087853111</v>
      </c>
      <c r="H162" s="98">
        <v>3.7200659100567264</v>
      </c>
      <c r="I162" s="98">
        <v>3.809455769002124</v>
      </c>
      <c r="J162" s="98">
        <v>4.1961866034912019</v>
      </c>
      <c r="K162" s="98">
        <v>11.55401102414287</v>
      </c>
      <c r="L162" s="98">
        <v>15.799045398221484</v>
      </c>
      <c r="M162" s="98">
        <v>15.656291375590923</v>
      </c>
      <c r="N162" s="98">
        <v>15.533641336475851</v>
      </c>
      <c r="O162" s="98">
        <v>16.141827356388944</v>
      </c>
      <c r="P162" s="98">
        <v>15.700976901724601</v>
      </c>
      <c r="Q162" s="98">
        <v>16.484124028013468</v>
      </c>
      <c r="R162" s="98">
        <v>17.945080114725766</v>
      </c>
      <c r="S162" s="98">
        <v>17.589632864768049</v>
      </c>
      <c r="T162" s="98">
        <v>18.950955538925495</v>
      </c>
      <c r="U162" s="98">
        <v>18.869412687712465</v>
      </c>
      <c r="V162" s="98">
        <v>20.052011306139878</v>
      </c>
      <c r="W162" s="98">
        <v>19.25811602424718</v>
      </c>
      <c r="X162" s="98">
        <v>18.606149624070685</v>
      </c>
      <c r="Y162" s="98">
        <v>18.242857891814058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0.53551734600413192</v>
      </c>
      <c r="C170" s="122">
        <v>0.52635745894522346</v>
      </c>
      <c r="D170" s="122">
        <v>0.52560361936921174</v>
      </c>
      <c r="E170" s="122">
        <v>0.51465215388954355</v>
      </c>
      <c r="F170" s="122">
        <v>0.56939600255539513</v>
      </c>
      <c r="G170" s="122">
        <v>0.65283303805088055</v>
      </c>
      <c r="H170" s="122">
        <v>0.71003902871420543</v>
      </c>
      <c r="I170" s="122">
        <v>0.6998477403806771</v>
      </c>
      <c r="J170" s="122">
        <v>0.82383598075293984</v>
      </c>
      <c r="K170" s="122">
        <v>1.2607856491237657</v>
      </c>
      <c r="L170" s="122">
        <v>1.965361813336395</v>
      </c>
      <c r="M170" s="122">
        <v>2.2958117569057155</v>
      </c>
      <c r="N170" s="122">
        <v>2.3915315090246261</v>
      </c>
      <c r="O170" s="122">
        <v>2.4318841703949148</v>
      </c>
      <c r="P170" s="122">
        <v>2.7009419968383379</v>
      </c>
      <c r="Q170" s="122">
        <v>2.1385067479666566</v>
      </c>
      <c r="R170" s="122">
        <v>2.2112167680848631</v>
      </c>
      <c r="S170" s="122">
        <v>2.4198436812991346</v>
      </c>
      <c r="T170" s="122">
        <v>2.1825225643741679</v>
      </c>
      <c r="U170" s="122">
        <v>2.036980196469921</v>
      </c>
      <c r="V170" s="122">
        <v>2.2088454722006419</v>
      </c>
      <c r="W170" s="122">
        <v>2.2926399401220556</v>
      </c>
      <c r="X170" s="122">
        <v>2.4142319878353913</v>
      </c>
      <c r="Y170" s="122">
        <v>3.9214048321743773</v>
      </c>
      <c r="DA170" s="130" t="s">
        <v>2129</v>
      </c>
    </row>
    <row r="171" spans="1:105" ht="12" customHeight="1" x14ac:dyDescent="0.25">
      <c r="A171" s="97" t="s">
        <v>50</v>
      </c>
      <c r="B171" s="98">
        <v>0.53551734600413192</v>
      </c>
      <c r="C171" s="98">
        <v>0.52635745894522346</v>
      </c>
      <c r="D171" s="98">
        <v>0.52560361936921174</v>
      </c>
      <c r="E171" s="98">
        <v>0.51465215388954355</v>
      </c>
      <c r="F171" s="98">
        <v>0.56939600255539513</v>
      </c>
      <c r="G171" s="98">
        <v>0.65283303805088055</v>
      </c>
      <c r="H171" s="98">
        <v>0.71003902871420543</v>
      </c>
      <c r="I171" s="98">
        <v>0.6998477403806771</v>
      </c>
      <c r="J171" s="98">
        <v>0.82383598075293984</v>
      </c>
      <c r="K171" s="98">
        <v>1.2607856491237657</v>
      </c>
      <c r="L171" s="98">
        <v>1.965361813336395</v>
      </c>
      <c r="M171" s="98">
        <v>2.2958117569057155</v>
      </c>
      <c r="N171" s="98">
        <v>2.3915315090246261</v>
      </c>
      <c r="O171" s="98">
        <v>2.4318841703949148</v>
      </c>
      <c r="P171" s="98">
        <v>2.7009419968383379</v>
      </c>
      <c r="Q171" s="98">
        <v>2.1385067479666566</v>
      </c>
      <c r="R171" s="98">
        <v>2.2112167680848631</v>
      </c>
      <c r="S171" s="98">
        <v>2.4198436812991346</v>
      </c>
      <c r="T171" s="98">
        <v>2.1825225643741679</v>
      </c>
      <c r="U171" s="98">
        <v>2.036980196469921</v>
      </c>
      <c r="V171" s="98">
        <v>2.2088454722006419</v>
      </c>
      <c r="W171" s="98">
        <v>2.2926399401220556</v>
      </c>
      <c r="X171" s="98">
        <v>2.4142319878353913</v>
      </c>
      <c r="Y171" s="98">
        <v>3.9214048321743773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19987.337880275067</v>
      </c>
      <c r="C174" s="117">
        <f t="shared" si="87"/>
        <v>22548.545821032931</v>
      </c>
      <c r="D174" s="117">
        <f t="shared" si="87"/>
        <v>23506.96500842637</v>
      </c>
      <c r="E174" s="117">
        <f t="shared" si="87"/>
        <v>21009.739328543084</v>
      </c>
      <c r="F174" s="117">
        <f t="shared" si="87"/>
        <v>20002.332200419438</v>
      </c>
      <c r="G174" s="117">
        <f t="shared" si="87"/>
        <v>23387.519543744991</v>
      </c>
      <c r="H174" s="117">
        <f t="shared" si="87"/>
        <v>23589.481035139117</v>
      </c>
      <c r="I174" s="117">
        <f t="shared" si="87"/>
        <v>18885.775097401671</v>
      </c>
      <c r="J174" s="117">
        <f t="shared" si="87"/>
        <v>14080.798636955822</v>
      </c>
      <c r="K174" s="117">
        <f t="shared" si="87"/>
        <v>24522.41342856775</v>
      </c>
      <c r="L174" s="117">
        <f t="shared" si="87"/>
        <v>23088.30649800743</v>
      </c>
      <c r="M174" s="117">
        <f t="shared" si="87"/>
        <v>20662.905055368661</v>
      </c>
      <c r="N174" s="117">
        <f t="shared" si="87"/>
        <v>20255.131439860757</v>
      </c>
      <c r="O174" s="117">
        <f t="shared" si="87"/>
        <v>19654.994327855482</v>
      </c>
      <c r="P174" s="117">
        <f t="shared" si="87"/>
        <v>18977.084138950115</v>
      </c>
      <c r="Q174" s="117">
        <f t="shared" si="87"/>
        <v>17461.84379396795</v>
      </c>
      <c r="R174" s="117">
        <f t="shared" ref="R174:V174" si="88">R175+R178+R180+R189</f>
        <v>17871.019935848421</v>
      </c>
      <c r="S174" s="117">
        <f t="shared" si="88"/>
        <v>18269.787737755698</v>
      </c>
      <c r="T174" s="117">
        <f t="shared" si="88"/>
        <v>18715.737613897087</v>
      </c>
      <c r="U174" s="117">
        <f t="shared" si="88"/>
        <v>18107.807703464794</v>
      </c>
      <c r="V174" s="117">
        <f t="shared" si="88"/>
        <v>18001.040107635316</v>
      </c>
      <c r="W174" s="117">
        <f t="shared" ref="W174:Y174" si="89">W175+W178+W180+W189</f>
        <v>17067.926398016232</v>
      </c>
      <c r="X174" s="117">
        <f t="shared" si="89"/>
        <v>16690.90131101603</v>
      </c>
      <c r="Y174" s="117">
        <f t="shared" si="89"/>
        <v>15997.663368041716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16588.432023580313</v>
      </c>
      <c r="C175" s="122">
        <f t="shared" si="90"/>
        <v>19033.112934099448</v>
      </c>
      <c r="D175" s="122">
        <f t="shared" si="90"/>
        <v>19757.389045635293</v>
      </c>
      <c r="E175" s="122">
        <f t="shared" si="90"/>
        <v>17612.36421565081</v>
      </c>
      <c r="F175" s="122">
        <f t="shared" si="90"/>
        <v>16734.886894095649</v>
      </c>
      <c r="G175" s="122">
        <f t="shared" si="90"/>
        <v>19562.844780189367</v>
      </c>
      <c r="H175" s="122">
        <f t="shared" si="90"/>
        <v>19582.303391046968</v>
      </c>
      <c r="I175" s="122">
        <f t="shared" si="90"/>
        <v>15536.665605909177</v>
      </c>
      <c r="J175" s="122">
        <f t="shared" si="90"/>
        <v>10930.930265277169</v>
      </c>
      <c r="K175" s="122">
        <f t="shared" si="90"/>
        <v>20259.217656196513</v>
      </c>
      <c r="L175" s="122">
        <f t="shared" si="90"/>
        <v>18508.079364773515</v>
      </c>
      <c r="M175" s="122">
        <f t="shared" si="90"/>
        <v>16586.38255136591</v>
      </c>
      <c r="N175" s="122">
        <f t="shared" si="90"/>
        <v>16262.977243908055</v>
      </c>
      <c r="O175" s="122">
        <f t="shared" si="90"/>
        <v>15632.426321375364</v>
      </c>
      <c r="P175" s="122">
        <f t="shared" si="90"/>
        <v>15161.069895325332</v>
      </c>
      <c r="Q175" s="122">
        <f t="shared" si="90"/>
        <v>13726.792778689052</v>
      </c>
      <c r="R175" s="122">
        <f t="shared" ref="R175:V175" si="91">SUM(R176:R177)</f>
        <v>13975.210811632034</v>
      </c>
      <c r="S175" s="122">
        <f t="shared" si="91"/>
        <v>14675.202209772497</v>
      </c>
      <c r="T175" s="122">
        <f t="shared" si="91"/>
        <v>15106.322312981676</v>
      </c>
      <c r="U175" s="122">
        <f t="shared" si="91"/>
        <v>14620.635573202142</v>
      </c>
      <c r="V175" s="122">
        <f t="shared" si="91"/>
        <v>14245.660451482328</v>
      </c>
      <c r="W175" s="122">
        <f t="shared" ref="W175:Y175" si="92">SUM(W176:W177)</f>
        <v>13528.744203892826</v>
      </c>
      <c r="X175" s="122">
        <f t="shared" si="92"/>
        <v>13357.05390557174</v>
      </c>
      <c r="Y175" s="122">
        <f t="shared" si="92"/>
        <v>12686.703881468375</v>
      </c>
      <c r="DA175" s="130" t="s">
        <v>2283</v>
      </c>
    </row>
    <row r="176" spans="1:105" ht="12" customHeight="1" x14ac:dyDescent="0.25">
      <c r="A176" s="97" t="s">
        <v>211</v>
      </c>
      <c r="B176" s="98">
        <v>16423.225405289559</v>
      </c>
      <c r="C176" s="98">
        <v>18844.831530983716</v>
      </c>
      <c r="D176" s="98">
        <v>19567.142972278765</v>
      </c>
      <c r="E176" s="98">
        <v>17444.746023586962</v>
      </c>
      <c r="F176" s="98">
        <v>16577.237619172534</v>
      </c>
      <c r="G176" s="98">
        <v>19376.831838694245</v>
      </c>
      <c r="H176" s="98">
        <v>19395.868606343047</v>
      </c>
      <c r="I176" s="98">
        <v>15387.880543445995</v>
      </c>
      <c r="J176" s="98">
        <v>10824.033583504572</v>
      </c>
      <c r="K176" s="98">
        <v>20056.809738577456</v>
      </c>
      <c r="L176" s="98">
        <v>18328.167046227805</v>
      </c>
      <c r="M176" s="98">
        <v>16422.734289108881</v>
      </c>
      <c r="N176" s="98">
        <v>16102.487436250587</v>
      </c>
      <c r="O176" s="98">
        <v>15477.937472532643</v>
      </c>
      <c r="P176" s="98">
        <v>15011.451433473036</v>
      </c>
      <c r="Q176" s="98">
        <v>13590.506006223673</v>
      </c>
      <c r="R176" s="98">
        <v>13835.944786209087</v>
      </c>
      <c r="S176" s="98">
        <v>14528.024014479308</v>
      </c>
      <c r="T176" s="98">
        <v>14952.593770753814</v>
      </c>
      <c r="U176" s="98">
        <v>14469.293123318786</v>
      </c>
      <c r="V176" s="98">
        <v>14095.602099992064</v>
      </c>
      <c r="W176" s="98">
        <v>13383.843725669489</v>
      </c>
      <c r="X176" s="98">
        <v>13210.336790832811</v>
      </c>
      <c r="Y176" s="98">
        <v>12541.5439804917</v>
      </c>
      <c r="DA176" s="63" t="s">
        <v>2284</v>
      </c>
    </row>
    <row r="177" spans="1:105" ht="12" customHeight="1" x14ac:dyDescent="0.25">
      <c r="A177" s="97" t="s">
        <v>53</v>
      </c>
      <c r="B177" s="98">
        <v>165.20661829075456</v>
      </c>
      <c r="C177" s="98">
        <v>188.28140311573225</v>
      </c>
      <c r="D177" s="98">
        <v>190.24607335652681</v>
      </c>
      <c r="E177" s="98">
        <v>167.6181920638484</v>
      </c>
      <c r="F177" s="98">
        <v>157.64927492311554</v>
      </c>
      <c r="G177" s="98">
        <v>186.01294149512293</v>
      </c>
      <c r="H177" s="98">
        <v>186.43478470392066</v>
      </c>
      <c r="I177" s="98">
        <v>148.78506246318096</v>
      </c>
      <c r="J177" s="98">
        <v>106.89668177259821</v>
      </c>
      <c r="K177" s="98">
        <v>202.40791761905547</v>
      </c>
      <c r="L177" s="98">
        <v>179.91231854571117</v>
      </c>
      <c r="M177" s="98">
        <v>163.64826225702905</v>
      </c>
      <c r="N177" s="98">
        <v>160.48980765746768</v>
      </c>
      <c r="O177" s="98">
        <v>154.48884884272059</v>
      </c>
      <c r="P177" s="98">
        <v>149.61846185229589</v>
      </c>
      <c r="Q177" s="98">
        <v>136.28677246537814</v>
      </c>
      <c r="R177" s="98">
        <v>139.26602542294668</v>
      </c>
      <c r="S177" s="98">
        <v>147.17819529318933</v>
      </c>
      <c r="T177" s="98">
        <v>153.72854222786185</v>
      </c>
      <c r="U177" s="98">
        <v>151.34244988335536</v>
      </c>
      <c r="V177" s="98">
        <v>150.05835149026382</v>
      </c>
      <c r="W177" s="98">
        <v>144.90047822333619</v>
      </c>
      <c r="X177" s="98">
        <v>146.71711473892893</v>
      </c>
      <c r="Y177" s="98">
        <v>145.15990097667338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1.1681548837534885E-2</v>
      </c>
      <c r="H178" s="122">
        <f t="shared" si="93"/>
        <v>0.1039962662260218</v>
      </c>
      <c r="I178" s="122">
        <f t="shared" si="93"/>
        <v>0.15560561147283727</v>
      </c>
      <c r="J178" s="122">
        <f t="shared" si="93"/>
        <v>0.23361923782063357</v>
      </c>
      <c r="K178" s="122">
        <f t="shared" si="93"/>
        <v>0.28430024500316509</v>
      </c>
      <c r="L178" s="122">
        <f t="shared" si="93"/>
        <v>0.80841038963043788</v>
      </c>
      <c r="M178" s="122">
        <f t="shared" si="93"/>
        <v>0.46066294276298397</v>
      </c>
      <c r="N178" s="122">
        <f t="shared" si="93"/>
        <v>0.52917196109621023</v>
      </c>
      <c r="O178" s="122">
        <f t="shared" si="93"/>
        <v>0.47909963414693091</v>
      </c>
      <c r="P178" s="122">
        <f t="shared" si="93"/>
        <v>0.64007932218651398</v>
      </c>
      <c r="Q178" s="122">
        <f t="shared" si="93"/>
        <v>0.4692617791682176</v>
      </c>
      <c r="R178" s="122">
        <f t="shared" si="93"/>
        <v>0.49468078024389678</v>
      </c>
      <c r="S178" s="122">
        <f t="shared" si="93"/>
        <v>0.51044215722926867</v>
      </c>
      <c r="T178" s="122">
        <f t="shared" si="93"/>
        <v>0.66662827208250897</v>
      </c>
      <c r="U178" s="122">
        <f t="shared" si="93"/>
        <v>0.49791757054544955</v>
      </c>
      <c r="V178" s="122">
        <f t="shared" si="93"/>
        <v>0.56328139838164926</v>
      </c>
      <c r="W178" s="122">
        <f t="shared" si="93"/>
        <v>1.0613899420171677</v>
      </c>
      <c r="X178" s="122">
        <f t="shared" si="93"/>
        <v>1.2132575417559623</v>
      </c>
      <c r="Y178" s="122">
        <f t="shared" si="93"/>
        <v>1.2786967700772429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1.1681548837534885E-2</v>
      </c>
      <c r="H179" s="98">
        <f>RES_hhdet_fech!H48</f>
        <v>0.1039962662260218</v>
      </c>
      <c r="I179" s="98">
        <f>RES_hhdet_fech!I48</f>
        <v>0.15560561147283727</v>
      </c>
      <c r="J179" s="98">
        <f>RES_hhdet_fech!J48</f>
        <v>0.23361923782063357</v>
      </c>
      <c r="K179" s="98">
        <f>RES_hhdet_fech!K48</f>
        <v>0.28430024500316509</v>
      </c>
      <c r="L179" s="98">
        <f>RES_hhdet_fech!L48</f>
        <v>0.80841038963043788</v>
      </c>
      <c r="M179" s="98">
        <f>RES_hhdet_fech!M48</f>
        <v>0.46066294276298397</v>
      </c>
      <c r="N179" s="98">
        <f>RES_hhdet_fech!N48</f>
        <v>0.52917196109621023</v>
      </c>
      <c r="O179" s="98">
        <f>RES_hhdet_fech!O48</f>
        <v>0.47909963414693091</v>
      </c>
      <c r="P179" s="98">
        <f>RES_hhdet_fech!P48</f>
        <v>0.64007932218651398</v>
      </c>
      <c r="Q179" s="98">
        <f>RES_hhdet_fech!Q48</f>
        <v>0.4692617791682176</v>
      </c>
      <c r="R179" s="98">
        <f>RES_hhdet_fech!R48</f>
        <v>0.49468078024389678</v>
      </c>
      <c r="S179" s="98">
        <f>RES_hhdet_fech!S48</f>
        <v>0.51044215722926867</v>
      </c>
      <c r="T179" s="98">
        <f>RES_hhdet_fech!T48</f>
        <v>0.66662827208250897</v>
      </c>
      <c r="U179" s="98">
        <f>RES_hhdet_fech!U48</f>
        <v>0.49791757054544955</v>
      </c>
      <c r="V179" s="98">
        <f>RES_hhdet_fech!V48</f>
        <v>0.56328139838164926</v>
      </c>
      <c r="W179" s="98">
        <f>RES_hhdet_fech!W48</f>
        <v>1.0613899420171677</v>
      </c>
      <c r="X179" s="98">
        <f>RES_hhdet_fech!X48</f>
        <v>1.2132575417559623</v>
      </c>
      <c r="Y179" s="98">
        <f>RES_hhdet_fech!Y48</f>
        <v>1.2786967700772429</v>
      </c>
      <c r="DA179" s="63" t="s">
        <v>2287</v>
      </c>
    </row>
    <row r="180" spans="1:105" ht="12" customHeight="1" x14ac:dyDescent="0.25">
      <c r="A180" s="121" t="s">
        <v>55</v>
      </c>
      <c r="B180" s="122">
        <v>2668.0663624258332</v>
      </c>
      <c r="C180" s="122">
        <v>2785.6833680434297</v>
      </c>
      <c r="D180" s="122">
        <v>2959.1855848814744</v>
      </c>
      <c r="E180" s="122">
        <v>2565.9199586947811</v>
      </c>
      <c r="F180" s="122">
        <v>2403.6792803929839</v>
      </c>
      <c r="G180" s="122">
        <v>2939.4968247777806</v>
      </c>
      <c r="H180" s="122">
        <v>3085.0172913953124</v>
      </c>
      <c r="I180" s="122">
        <v>2529.6834277738267</v>
      </c>
      <c r="J180" s="122">
        <v>2230.4133559657139</v>
      </c>
      <c r="K180" s="122">
        <v>3423.181197960454</v>
      </c>
      <c r="L180" s="122">
        <v>3662.5812537793131</v>
      </c>
      <c r="M180" s="122">
        <v>3239.0049485922564</v>
      </c>
      <c r="N180" s="122">
        <v>3149.8490176754167</v>
      </c>
      <c r="O180" s="122">
        <v>3176.7570696916314</v>
      </c>
      <c r="P180" s="122">
        <v>2973.3692648804204</v>
      </c>
      <c r="Q180" s="122">
        <v>2977.7942834063706</v>
      </c>
      <c r="R180" s="122">
        <v>3105.4833378105945</v>
      </c>
      <c r="S180" s="122">
        <v>2879.70837872727</v>
      </c>
      <c r="T180" s="122">
        <v>2947.3998083351871</v>
      </c>
      <c r="U180" s="122">
        <v>2878.097568539587</v>
      </c>
      <c r="V180" s="122">
        <v>3067.3620861759505</v>
      </c>
      <c r="W180" s="122">
        <v>2850.5855054094864</v>
      </c>
      <c r="X180" s="122">
        <v>2673.1521562772555</v>
      </c>
      <c r="Y180" s="122">
        <v>2477.1105117074326</v>
      </c>
      <c r="DA180" s="130" t="s">
        <v>2288</v>
      </c>
    </row>
    <row r="181" spans="1:105" ht="12" customHeight="1" x14ac:dyDescent="0.25">
      <c r="A181" s="97" t="s">
        <v>138</v>
      </c>
      <c r="B181" s="98">
        <v>2687.5275325184684</v>
      </c>
      <c r="C181" s="98">
        <v>2809.5741514756073</v>
      </c>
      <c r="D181" s="98">
        <v>2986.4617116315226</v>
      </c>
      <c r="E181" s="98">
        <v>2572.9296091420365</v>
      </c>
      <c r="F181" s="98">
        <v>2414.6454836916423</v>
      </c>
      <c r="G181" s="98">
        <v>2966.773268681869</v>
      </c>
      <c r="H181" s="98">
        <v>3107.895465051899</v>
      </c>
      <c r="I181" s="98">
        <v>2533.1032822363918</v>
      </c>
      <c r="J181" s="98">
        <v>2122.3981679192302</v>
      </c>
      <c r="K181" s="98">
        <v>3441.0863771118275</v>
      </c>
      <c r="L181" s="98">
        <v>3693.6048765244755</v>
      </c>
      <c r="M181" s="98">
        <v>3268.8323028286882</v>
      </c>
      <c r="N181" s="98">
        <v>3172.5831652551205</v>
      </c>
      <c r="O181" s="98">
        <v>3189.9191559503324</v>
      </c>
      <c r="P181" s="98">
        <v>2992.8469517238132</v>
      </c>
      <c r="Q181" s="98">
        <v>2984.1421548961393</v>
      </c>
      <c r="R181" s="98">
        <v>3112.005865791547</v>
      </c>
      <c r="S181" s="98">
        <v>2901.2136396975679</v>
      </c>
      <c r="T181" s="98">
        <v>2966.2750200039836</v>
      </c>
      <c r="U181" s="98">
        <v>2914.2210913237905</v>
      </c>
      <c r="V181" s="98">
        <v>3091.6090618954213</v>
      </c>
      <c r="W181" s="98">
        <v>2856.1111520848972</v>
      </c>
      <c r="X181" s="98">
        <v>2681.0665779973401</v>
      </c>
      <c r="Y181" s="98">
        <v>2482.5853507577126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2128.7560578890293</v>
      </c>
      <c r="C185" s="101">
        <v>2120.9886823303973</v>
      </c>
      <c r="D185" s="101">
        <v>2190.3397621144977</v>
      </c>
      <c r="E185" s="101">
        <v>2365.2256225286797</v>
      </c>
      <c r="F185" s="101">
        <v>2088.2295886300185</v>
      </c>
      <c r="G185" s="101">
        <v>2145.259815820546</v>
      </c>
      <c r="H185" s="101">
        <v>2414.1148489159132</v>
      </c>
      <c r="I185" s="101">
        <v>2427.8650335474631</v>
      </c>
      <c r="J185" s="101">
        <v>3314.7627178313182</v>
      </c>
      <c r="K185" s="101">
        <v>2911.1411418262201</v>
      </c>
      <c r="L185" s="101">
        <v>2793.7058608958359</v>
      </c>
      <c r="M185" s="101">
        <v>2363.9569708399044</v>
      </c>
      <c r="N185" s="101">
        <v>2465.8381113695759</v>
      </c>
      <c r="O185" s="101">
        <v>2769.4530251933156</v>
      </c>
      <c r="P185" s="101">
        <v>2369.8638916597142</v>
      </c>
      <c r="Q185" s="101">
        <v>2778.5072834127304</v>
      </c>
      <c r="R185" s="101">
        <v>2898.693640835389</v>
      </c>
      <c r="S185" s="101">
        <v>2185.581467324504</v>
      </c>
      <c r="T185" s="101">
        <v>2320.0002347774453</v>
      </c>
      <c r="U185" s="101">
        <v>2156.4815844384898</v>
      </c>
      <c r="V185" s="101">
        <v>2576.1155549808886</v>
      </c>
      <c r="W185" s="101">
        <v>2690.8930635090105</v>
      </c>
      <c r="X185" s="101">
        <v>2359.0298358136743</v>
      </c>
      <c r="Y185" s="101">
        <v>2244.918826245274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2296</v>
      </c>
    </row>
    <row r="189" spans="1:105" ht="12" customHeight="1" x14ac:dyDescent="0.25">
      <c r="A189" s="121" t="s">
        <v>54</v>
      </c>
      <c r="B189" s="122">
        <v>730.83949426891979</v>
      </c>
      <c r="C189" s="122">
        <v>729.74951889005376</v>
      </c>
      <c r="D189" s="122">
        <v>790.39037790960504</v>
      </c>
      <c r="E189" s="122">
        <v>831.45515419749279</v>
      </c>
      <c r="F189" s="122">
        <v>863.76602593080543</v>
      </c>
      <c r="G189" s="122">
        <v>885.16625722900778</v>
      </c>
      <c r="H189" s="122">
        <v>922.05635643061089</v>
      </c>
      <c r="I189" s="122">
        <v>819.27045810719528</v>
      </c>
      <c r="J189" s="122">
        <v>919.22139647511972</v>
      </c>
      <c r="K189" s="122">
        <v>839.73027416577963</v>
      </c>
      <c r="L189" s="122">
        <v>916.83746906497186</v>
      </c>
      <c r="M189" s="122">
        <v>837.05689246773261</v>
      </c>
      <c r="N189" s="122">
        <v>841.77600631619214</v>
      </c>
      <c r="O189" s="122">
        <v>845.33183715433893</v>
      </c>
      <c r="P189" s="122">
        <v>842.00489942217791</v>
      </c>
      <c r="Q189" s="122">
        <v>756.78747009336018</v>
      </c>
      <c r="R189" s="122">
        <v>789.83110562554714</v>
      </c>
      <c r="S189" s="122">
        <v>714.36670709870475</v>
      </c>
      <c r="T189" s="122">
        <v>661.34886430814254</v>
      </c>
      <c r="U189" s="122">
        <v>608.5766441525185</v>
      </c>
      <c r="V189" s="122">
        <v>687.45428857865568</v>
      </c>
      <c r="W189" s="122">
        <v>687.5352987719034</v>
      </c>
      <c r="X189" s="122">
        <v>659.48199162527987</v>
      </c>
      <c r="Y189" s="122">
        <v>832.57027809583121</v>
      </c>
      <c r="DA189" s="130" t="s">
        <v>2297</v>
      </c>
    </row>
    <row r="190" spans="1:105" ht="12" customHeight="1" x14ac:dyDescent="0.25">
      <c r="A190" s="97" t="s">
        <v>50</v>
      </c>
      <c r="B190" s="98">
        <v>771.66795922862195</v>
      </c>
      <c r="C190" s="98">
        <v>767.76743271255748</v>
      </c>
      <c r="D190" s="98">
        <v>829.91519791827193</v>
      </c>
      <c r="E190" s="98">
        <v>868.04337599495</v>
      </c>
      <c r="F190" s="98">
        <v>933.55146284539933</v>
      </c>
      <c r="G190" s="98">
        <v>972.88111620488814</v>
      </c>
      <c r="H190" s="98">
        <v>1010.9062369005218</v>
      </c>
      <c r="I190" s="98">
        <v>928.24891935040296</v>
      </c>
      <c r="J190" s="98">
        <v>961.98332816390837</v>
      </c>
      <c r="K190" s="98">
        <v>894.90644311280562</v>
      </c>
      <c r="L190" s="98">
        <v>899.17723059689115</v>
      </c>
      <c r="M190" s="98">
        <v>934.58337306685155</v>
      </c>
      <c r="N190" s="98">
        <v>941.00469325351992</v>
      </c>
      <c r="O190" s="98">
        <v>919.17234717095084</v>
      </c>
      <c r="P190" s="98">
        <v>996.90133705401342</v>
      </c>
      <c r="Q190" s="98">
        <v>798.48168653087794</v>
      </c>
      <c r="R190" s="98">
        <v>830.41988856957585</v>
      </c>
      <c r="S190" s="98">
        <v>945.30090383133268</v>
      </c>
      <c r="T190" s="98">
        <v>800.25527104608454</v>
      </c>
      <c r="U190" s="98">
        <v>748.63588045695462</v>
      </c>
      <c r="V190" s="98">
        <v>774.61507641501817</v>
      </c>
      <c r="W190" s="98">
        <v>755.71858306917113</v>
      </c>
      <c r="X190" s="98">
        <v>722.93668328668082</v>
      </c>
      <c r="Y190" s="98">
        <v>973.31662056744005</v>
      </c>
      <c r="DA190" s="63" t="s">
        <v>2298</v>
      </c>
    </row>
    <row r="191" spans="1:105" ht="12" customHeight="1" x14ac:dyDescent="0.25">
      <c r="A191" s="109" t="s">
        <v>120</v>
      </c>
      <c r="B191" s="33">
        <v>561.13750725954492</v>
      </c>
      <c r="C191" s="33">
        <v>598.31989241088343</v>
      </c>
      <c r="D191" s="33">
        <v>674.15071737778715</v>
      </c>
      <c r="E191" s="33">
        <v>736.43499609663388</v>
      </c>
      <c r="F191" s="33">
        <v>697.21144982797443</v>
      </c>
      <c r="G191" s="33">
        <v>697.81289973461139</v>
      </c>
      <c r="H191" s="33">
        <v>765.96327096869868</v>
      </c>
      <c r="I191" s="33">
        <v>688.88130422608276</v>
      </c>
      <c r="J191" s="33">
        <v>885.29621077084073</v>
      </c>
      <c r="K191" s="33">
        <v>791.03895376033608</v>
      </c>
      <c r="L191" s="33">
        <v>940.43186153093575</v>
      </c>
      <c r="M191" s="33">
        <v>705.14302615142572</v>
      </c>
      <c r="N191" s="33">
        <v>703.41975638413544</v>
      </c>
      <c r="O191" s="33">
        <v>740.33605884113183</v>
      </c>
      <c r="P191" s="33">
        <v>628.15493858933814</v>
      </c>
      <c r="Q191" s="33">
        <v>706.71363778223304</v>
      </c>
      <c r="R191" s="33">
        <v>745.8220672692521</v>
      </c>
      <c r="S191" s="33">
        <v>504.34350776209084</v>
      </c>
      <c r="T191" s="33">
        <v>531.92853842767283</v>
      </c>
      <c r="U191" s="33">
        <v>486.46953792538864</v>
      </c>
      <c r="V191" s="33">
        <v>604.5217205721475</v>
      </c>
      <c r="W191" s="33">
        <v>617.58156428699829</v>
      </c>
      <c r="X191" s="33">
        <v>582.9877380693755</v>
      </c>
      <c r="Y191" s="33">
        <v>599.22973499651789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9115.3716672893534</v>
      </c>
      <c r="C193" s="117">
        <f t="shared" si="94"/>
        <v>10350.382635674503</v>
      </c>
      <c r="D193" s="117">
        <f t="shared" si="94"/>
        <v>10843.946284002566</v>
      </c>
      <c r="E193" s="117">
        <f t="shared" si="94"/>
        <v>9768.8594429505865</v>
      </c>
      <c r="F193" s="117">
        <f t="shared" si="94"/>
        <v>9440.008540567891</v>
      </c>
      <c r="G193" s="117">
        <f t="shared" si="94"/>
        <v>11249.461537291205</v>
      </c>
      <c r="H193" s="117">
        <f t="shared" si="94"/>
        <v>11566.830406255953</v>
      </c>
      <c r="I193" s="117">
        <f t="shared" si="94"/>
        <v>9507.3397257857177</v>
      </c>
      <c r="J193" s="117">
        <f t="shared" si="94"/>
        <v>7376.532840677366</v>
      </c>
      <c r="K193" s="117">
        <f t="shared" si="94"/>
        <v>12953.713712731242</v>
      </c>
      <c r="L193" s="117">
        <f t="shared" si="94"/>
        <v>12380.22049357699</v>
      </c>
      <c r="M193" s="117">
        <f t="shared" si="94"/>
        <v>11180.596466503586</v>
      </c>
      <c r="N193" s="117">
        <f t="shared" si="94"/>
        <v>11037.77657525649</v>
      </c>
      <c r="O193" s="117">
        <f t="shared" si="94"/>
        <v>10824.099399720617</v>
      </c>
      <c r="P193" s="117">
        <f t="shared" si="94"/>
        <v>10541.708455488135</v>
      </c>
      <c r="Q193" s="117">
        <f t="shared" si="94"/>
        <v>9875.6469614320449</v>
      </c>
      <c r="R193" s="117">
        <f t="shared" ref="R193:V193" si="95">R194+R197+R199+R208</f>
        <v>10260.877261010352</v>
      </c>
      <c r="S193" s="117">
        <f t="shared" si="95"/>
        <v>10658.759786066894</v>
      </c>
      <c r="T193" s="117">
        <f t="shared" si="95"/>
        <v>11146.438594227107</v>
      </c>
      <c r="U193" s="117">
        <f t="shared" si="95"/>
        <v>10994.814763072518</v>
      </c>
      <c r="V193" s="117">
        <f t="shared" si="95"/>
        <v>11143.701534805485</v>
      </c>
      <c r="W193" s="117">
        <f t="shared" ref="W193:Y193" si="96">W194+W197+W199+W208</f>
        <v>10820.87901879224</v>
      </c>
      <c r="X193" s="117">
        <f t="shared" si="96"/>
        <v>10828.948346889079</v>
      </c>
      <c r="Y193" s="117">
        <f t="shared" si="96"/>
        <v>10653.831314278827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7329.4734055831104</v>
      </c>
      <c r="C194" s="122">
        <f t="shared" si="97"/>
        <v>8495.6242421182687</v>
      </c>
      <c r="D194" s="122">
        <f t="shared" si="97"/>
        <v>8856.9102216414485</v>
      </c>
      <c r="E194" s="122">
        <f t="shared" si="97"/>
        <v>7944.9200337452785</v>
      </c>
      <c r="F194" s="122">
        <f t="shared" si="97"/>
        <v>7670.055654911198</v>
      </c>
      <c r="G194" s="122">
        <f t="shared" si="97"/>
        <v>9174.757881554393</v>
      </c>
      <c r="H194" s="122">
        <f t="shared" si="97"/>
        <v>9368.7266104933096</v>
      </c>
      <c r="I194" s="122">
        <f t="shared" si="97"/>
        <v>7633.1991606623487</v>
      </c>
      <c r="J194" s="122">
        <f t="shared" si="97"/>
        <v>5525.2819053609701</v>
      </c>
      <c r="K194" s="122">
        <f t="shared" si="97"/>
        <v>10519.681936899813</v>
      </c>
      <c r="L194" s="122">
        <f t="shared" si="97"/>
        <v>9752.9949478186627</v>
      </c>
      <c r="M194" s="122">
        <f t="shared" si="97"/>
        <v>8838.3987677829955</v>
      </c>
      <c r="N194" s="122">
        <f t="shared" si="97"/>
        <v>8732.2885580185302</v>
      </c>
      <c r="O194" s="122">
        <f t="shared" si="97"/>
        <v>8482.2850408697195</v>
      </c>
      <c r="P194" s="122">
        <f t="shared" si="97"/>
        <v>8305.0822594200472</v>
      </c>
      <c r="Q194" s="122">
        <f t="shared" si="97"/>
        <v>7642.1379713311817</v>
      </c>
      <c r="R194" s="122">
        <f t="shared" ref="R194:V194" si="98">SUM(R195:R196)</f>
        <v>7891.0296492214902</v>
      </c>
      <c r="S194" s="122">
        <f t="shared" si="98"/>
        <v>8443.0660811435209</v>
      </c>
      <c r="T194" s="122">
        <f t="shared" si="98"/>
        <v>8866.8021247057768</v>
      </c>
      <c r="U194" s="122">
        <f t="shared" si="98"/>
        <v>8744.2067148161368</v>
      </c>
      <c r="V194" s="122">
        <f t="shared" si="98"/>
        <v>8662.5869090095348</v>
      </c>
      <c r="W194" s="122">
        <f t="shared" ref="W194:Y194" si="99">SUM(W195:W196)</f>
        <v>8410.0953088385213</v>
      </c>
      <c r="X194" s="122">
        <f t="shared" si="99"/>
        <v>8495.3723331658257</v>
      </c>
      <c r="Y194" s="122">
        <f t="shared" si="99"/>
        <v>8283.2794076911705</v>
      </c>
      <c r="DA194" s="130" t="s">
        <v>2451</v>
      </c>
    </row>
    <row r="195" spans="1:105" ht="12" customHeight="1" x14ac:dyDescent="0.25">
      <c r="A195" s="97" t="s">
        <v>211</v>
      </c>
      <c r="B195" s="98">
        <v>7164.2667872923557</v>
      </c>
      <c r="C195" s="98">
        <v>8307.3428390025365</v>
      </c>
      <c r="D195" s="98">
        <v>8666.6641482849209</v>
      </c>
      <c r="E195" s="98">
        <v>7777.3018416814302</v>
      </c>
      <c r="F195" s="98">
        <v>7512.4063799880823</v>
      </c>
      <c r="G195" s="98">
        <v>8988.7449400592704</v>
      </c>
      <c r="H195" s="98">
        <v>9182.2918257893889</v>
      </c>
      <c r="I195" s="98">
        <v>7484.4140981991677</v>
      </c>
      <c r="J195" s="98">
        <v>5418.3852235883714</v>
      </c>
      <c r="K195" s="98">
        <v>10317.274019280758</v>
      </c>
      <c r="L195" s="98">
        <v>9573.0826292729507</v>
      </c>
      <c r="M195" s="98">
        <v>8674.7505055259662</v>
      </c>
      <c r="N195" s="98">
        <v>8571.798750361062</v>
      </c>
      <c r="O195" s="98">
        <v>8327.7961920269991</v>
      </c>
      <c r="P195" s="98">
        <v>8155.4637975677515</v>
      </c>
      <c r="Q195" s="98">
        <v>7505.8511988658038</v>
      </c>
      <c r="R195" s="98">
        <v>7751.7636237985434</v>
      </c>
      <c r="S195" s="98">
        <v>8295.8878858503322</v>
      </c>
      <c r="T195" s="98">
        <v>8713.0735824779149</v>
      </c>
      <c r="U195" s="98">
        <v>8592.8642649327812</v>
      </c>
      <c r="V195" s="98">
        <v>8512.5285575192702</v>
      </c>
      <c r="W195" s="98">
        <v>8265.1948306151844</v>
      </c>
      <c r="X195" s="98">
        <v>8348.6552184268967</v>
      </c>
      <c r="Y195" s="98">
        <v>8138.1195067144963</v>
      </c>
      <c r="DA195" s="63" t="s">
        <v>2452</v>
      </c>
    </row>
    <row r="196" spans="1:105" ht="12" customHeight="1" x14ac:dyDescent="0.25">
      <c r="A196" s="97" t="s">
        <v>53</v>
      </c>
      <c r="B196" s="98">
        <v>165.20661829075456</v>
      </c>
      <c r="C196" s="98">
        <v>188.28140311573225</v>
      </c>
      <c r="D196" s="98">
        <v>190.24607335652681</v>
      </c>
      <c r="E196" s="98">
        <v>167.6181920638484</v>
      </c>
      <c r="F196" s="98">
        <v>157.64927492311554</v>
      </c>
      <c r="G196" s="98">
        <v>186.01294149512293</v>
      </c>
      <c r="H196" s="98">
        <v>186.43478470392066</v>
      </c>
      <c r="I196" s="98">
        <v>148.78506246318096</v>
      </c>
      <c r="J196" s="98">
        <v>106.89668177259821</v>
      </c>
      <c r="K196" s="98">
        <v>202.40791761905547</v>
      </c>
      <c r="L196" s="98">
        <v>179.91231854571117</v>
      </c>
      <c r="M196" s="98">
        <v>163.64826225702905</v>
      </c>
      <c r="N196" s="98">
        <v>160.48980765746768</v>
      </c>
      <c r="O196" s="98">
        <v>154.48884884272059</v>
      </c>
      <c r="P196" s="98">
        <v>149.61846185229589</v>
      </c>
      <c r="Q196" s="98">
        <v>136.28677246537814</v>
      </c>
      <c r="R196" s="98">
        <v>139.26602542294668</v>
      </c>
      <c r="S196" s="98">
        <v>147.17819529318933</v>
      </c>
      <c r="T196" s="98">
        <v>153.72854222786185</v>
      </c>
      <c r="U196" s="98">
        <v>151.34244988335536</v>
      </c>
      <c r="V196" s="98">
        <v>150.05835149026382</v>
      </c>
      <c r="W196" s="98">
        <v>144.90047822333619</v>
      </c>
      <c r="X196" s="98">
        <v>146.71711473892893</v>
      </c>
      <c r="Y196" s="98">
        <v>145.15990097667338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3.7277589453400019E-2</v>
      </c>
      <c r="H197" s="122">
        <f t="shared" si="100"/>
        <v>0.3435324887370626</v>
      </c>
      <c r="I197" s="122">
        <f t="shared" si="100"/>
        <v>0.52826159458395172</v>
      </c>
      <c r="J197" s="122">
        <f t="shared" si="100"/>
        <v>0.8171817104241027</v>
      </c>
      <c r="K197" s="122">
        <f t="shared" si="100"/>
        <v>1.0250411028140016</v>
      </c>
      <c r="L197" s="122">
        <f t="shared" si="100"/>
        <v>2.9894219132079858</v>
      </c>
      <c r="M197" s="122">
        <f t="shared" si="100"/>
        <v>1.7430575079815673</v>
      </c>
      <c r="N197" s="122">
        <f t="shared" si="100"/>
        <v>2.0464090918208622</v>
      </c>
      <c r="O197" s="122">
        <f t="shared" si="100"/>
        <v>1.8880464332526019</v>
      </c>
      <c r="P197" s="122">
        <f t="shared" si="100"/>
        <v>2.5864646766550998</v>
      </c>
      <c r="Q197" s="122">
        <f t="shared" si="100"/>
        <v>1.9750251458307519</v>
      </c>
      <c r="R197" s="122">
        <f t="shared" si="100"/>
        <v>2.1816840460698326</v>
      </c>
      <c r="S197" s="122">
        <f t="shared" si="100"/>
        <v>2.3414546950432658</v>
      </c>
      <c r="T197" s="122">
        <f t="shared" si="100"/>
        <v>3.1433540798422555</v>
      </c>
      <c r="U197" s="122">
        <f t="shared" si="100"/>
        <v>2.389638606195799</v>
      </c>
      <c r="V197" s="122">
        <f t="shared" si="100"/>
        <v>2.7317111942797156</v>
      </c>
      <c r="W197" s="122">
        <f t="shared" si="100"/>
        <v>5.177586613603637</v>
      </c>
      <c r="X197" s="122">
        <f t="shared" si="100"/>
        <v>5.9637693371077596</v>
      </c>
      <c r="Y197" s="122">
        <f t="shared" si="100"/>
        <v>6.3078655235560159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3.7277589453400019E-2</v>
      </c>
      <c r="H198" s="98">
        <f>RES_hhdet_tesh!H48</f>
        <v>0.3435324887370626</v>
      </c>
      <c r="I198" s="98">
        <f>RES_hhdet_tesh!I48</f>
        <v>0.52826159458395172</v>
      </c>
      <c r="J198" s="98">
        <f>RES_hhdet_tesh!J48</f>
        <v>0.8171817104241027</v>
      </c>
      <c r="K198" s="98">
        <f>RES_hhdet_tesh!K48</f>
        <v>1.0250411028140016</v>
      </c>
      <c r="L198" s="98">
        <f>RES_hhdet_tesh!L48</f>
        <v>2.9894219132079858</v>
      </c>
      <c r="M198" s="98">
        <f>RES_hhdet_tesh!M48</f>
        <v>1.7430575079815673</v>
      </c>
      <c r="N198" s="98">
        <f>RES_hhdet_tesh!N48</f>
        <v>2.0464090918208622</v>
      </c>
      <c r="O198" s="98">
        <f>RES_hhdet_tesh!O48</f>
        <v>1.8880464332526019</v>
      </c>
      <c r="P198" s="98">
        <f>RES_hhdet_tesh!P48</f>
        <v>2.5864646766550998</v>
      </c>
      <c r="Q198" s="98">
        <f>RES_hhdet_tesh!Q48</f>
        <v>1.9750251458307519</v>
      </c>
      <c r="R198" s="98">
        <f>RES_hhdet_tesh!R48</f>
        <v>2.1816840460698326</v>
      </c>
      <c r="S198" s="98">
        <f>RES_hhdet_tesh!S48</f>
        <v>2.3414546950432658</v>
      </c>
      <c r="T198" s="98">
        <f>RES_hhdet_tesh!T48</f>
        <v>3.1433540798422555</v>
      </c>
      <c r="U198" s="98">
        <f>RES_hhdet_tesh!U48</f>
        <v>2.389638606195799</v>
      </c>
      <c r="V198" s="98">
        <f>RES_hhdet_tesh!V48</f>
        <v>2.7317111942797156</v>
      </c>
      <c r="W198" s="98">
        <f>RES_hhdet_tesh!W48</f>
        <v>5.177586613603637</v>
      </c>
      <c r="X198" s="98">
        <f>RES_hhdet_tesh!X48</f>
        <v>5.9637693371077596</v>
      </c>
      <c r="Y198" s="98">
        <f>RES_hhdet_tesh!Y48</f>
        <v>6.3078655235560159</v>
      </c>
      <c r="DA198" s="63" t="s">
        <v>2455</v>
      </c>
    </row>
    <row r="199" spans="1:105" ht="12" customHeight="1" x14ac:dyDescent="0.25">
      <c r="A199" s="121" t="s">
        <v>55</v>
      </c>
      <c r="B199" s="122">
        <v>1343.2074767862548</v>
      </c>
      <c r="C199" s="122">
        <v>1407.6702164511739</v>
      </c>
      <c r="D199" s="122">
        <v>1497.8444616427696</v>
      </c>
      <c r="E199" s="122">
        <v>1304.2751628056167</v>
      </c>
      <c r="F199" s="122">
        <v>1229.7068593022311</v>
      </c>
      <c r="G199" s="122">
        <v>1517.3925664931812</v>
      </c>
      <c r="H199" s="122">
        <v>1607.9522100173856</v>
      </c>
      <c r="I199" s="122">
        <v>1337.355044067499</v>
      </c>
      <c r="J199" s="122">
        <v>1223.7864001275605</v>
      </c>
      <c r="K199" s="122">
        <v>1864.8539006357037</v>
      </c>
      <c r="L199" s="122">
        <v>2013.0888285651777</v>
      </c>
      <c r="M199" s="122">
        <v>1793.6102798962027</v>
      </c>
      <c r="N199" s="122">
        <v>1754.4177023459345</v>
      </c>
      <c r="O199" s="122">
        <v>1785.9867967109376</v>
      </c>
      <c r="P199" s="122">
        <v>1688.2538645203581</v>
      </c>
      <c r="Q199" s="122">
        <v>1723.4838484725205</v>
      </c>
      <c r="R199" s="122">
        <v>1829.6641045915328</v>
      </c>
      <c r="S199" s="122">
        <v>1734.7202920028803</v>
      </c>
      <c r="T199" s="122">
        <v>1824.1581522783433</v>
      </c>
      <c r="U199" s="122">
        <v>1827.3297997864404</v>
      </c>
      <c r="V199" s="122">
        <v>1996.5436483658666</v>
      </c>
      <c r="W199" s="122">
        <v>1920.4739932722512</v>
      </c>
      <c r="X199" s="122">
        <v>1864.4784228225587</v>
      </c>
      <c r="Y199" s="122">
        <v>1800.4597492480298</v>
      </c>
      <c r="DA199" s="130" t="s">
        <v>2456</v>
      </c>
    </row>
    <row r="200" spans="1:105" ht="12" customHeight="1" x14ac:dyDescent="0.25">
      <c r="A200" s="97" t="s">
        <v>138</v>
      </c>
      <c r="B200" s="98">
        <v>1343.6027771782178</v>
      </c>
      <c r="C200" s="98">
        <v>1410.2954540201818</v>
      </c>
      <c r="D200" s="98">
        <v>1501.9077166519944</v>
      </c>
      <c r="E200" s="98">
        <v>1297.4042059487695</v>
      </c>
      <c r="F200" s="98">
        <v>1226.0537767463918</v>
      </c>
      <c r="G200" s="98">
        <v>1522.013557802527</v>
      </c>
      <c r="H200" s="98">
        <v>1609.3078842717855</v>
      </c>
      <c r="I200" s="98">
        <v>1329.0635907493588</v>
      </c>
      <c r="J200" s="98">
        <v>1128.675821982222</v>
      </c>
      <c r="K200" s="98">
        <v>1863.0189937281377</v>
      </c>
      <c r="L200" s="98">
        <v>2019.1365586701208</v>
      </c>
      <c r="M200" s="98">
        <v>1801.5161813347593</v>
      </c>
      <c r="N200" s="98">
        <v>1758.5850478625914</v>
      </c>
      <c r="O200" s="98">
        <v>1784.5268759616199</v>
      </c>
      <c r="P200" s="98">
        <v>1691.3557537198531</v>
      </c>
      <c r="Q200" s="98">
        <v>1717.1887233335699</v>
      </c>
      <c r="R200" s="98">
        <v>1821.3837108640455</v>
      </c>
      <c r="S200" s="98">
        <v>1739.097700975771</v>
      </c>
      <c r="T200" s="98">
        <v>1827.3982720800775</v>
      </c>
      <c r="U200" s="98">
        <v>1836.7583885110805</v>
      </c>
      <c r="V200" s="98">
        <v>1998.015889921227</v>
      </c>
      <c r="W200" s="98">
        <v>1914.7386253215568</v>
      </c>
      <c r="X200" s="98">
        <v>1864.9418678197846</v>
      </c>
      <c r="Y200" s="98">
        <v>1801.340871320268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1332.252864408973</v>
      </c>
      <c r="C204" s="101">
        <v>1334.6302734201163</v>
      </c>
      <c r="D204" s="101">
        <v>1383.3114610702405</v>
      </c>
      <c r="E204" s="101">
        <v>1500.9985423217361</v>
      </c>
      <c r="F204" s="101">
        <v>1334.7900621975405</v>
      </c>
      <c r="G204" s="101">
        <v>1382.8382848259093</v>
      </c>
      <c r="H204" s="101">
        <v>1568.1970625071076</v>
      </c>
      <c r="I204" s="101">
        <v>1584.2142224030397</v>
      </c>
      <c r="J204" s="101">
        <v>2178.588188503692</v>
      </c>
      <c r="K204" s="101">
        <v>1917.3273122675071</v>
      </c>
      <c r="L204" s="101">
        <v>1843.7106771432943</v>
      </c>
      <c r="M204" s="101">
        <v>1561.6740843060365</v>
      </c>
      <c r="N204" s="101">
        <v>1629.0331998593333</v>
      </c>
      <c r="O204" s="101">
        <v>1831.1644086910369</v>
      </c>
      <c r="P204" s="101">
        <v>1592.1435402255734</v>
      </c>
      <c r="Q204" s="101">
        <v>1921.1149135544276</v>
      </c>
      <c r="R204" s="101">
        <v>2092.1850343204537</v>
      </c>
      <c r="S204" s="101">
        <v>1593.4303362801359</v>
      </c>
      <c r="T204" s="101">
        <v>1716.4587093499906</v>
      </c>
      <c r="U204" s="101">
        <v>1638.9810506386775</v>
      </c>
      <c r="V204" s="101">
        <v>1966.7158642529332</v>
      </c>
      <c r="W204" s="101">
        <v>2086.2274275842606</v>
      </c>
      <c r="X204" s="101">
        <v>1846.0843539841019</v>
      </c>
      <c r="Y204" s="101">
        <v>1763.0907568133609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2464</v>
      </c>
    </row>
    <row r="208" spans="1:105" ht="12" customHeight="1" x14ac:dyDescent="0.25">
      <c r="A208" s="121" t="s">
        <v>54</v>
      </c>
      <c r="B208" s="122">
        <v>442.69078491998806</v>
      </c>
      <c r="C208" s="122">
        <v>447.08817710506025</v>
      </c>
      <c r="D208" s="122">
        <v>489.19160071834739</v>
      </c>
      <c r="E208" s="122">
        <v>519.66424639968955</v>
      </c>
      <c r="F208" s="122">
        <v>540.24602635446229</v>
      </c>
      <c r="G208" s="122">
        <v>557.27381165417694</v>
      </c>
      <c r="H208" s="122">
        <v>589.80805325651977</v>
      </c>
      <c r="I208" s="122">
        <v>536.25725946128614</v>
      </c>
      <c r="J208" s="122">
        <v>626.64735347841213</v>
      </c>
      <c r="K208" s="122">
        <v>568.15283409291089</v>
      </c>
      <c r="L208" s="122">
        <v>611.1472952799412</v>
      </c>
      <c r="M208" s="122">
        <v>546.84436131640712</v>
      </c>
      <c r="N208" s="122">
        <v>549.02390580020403</v>
      </c>
      <c r="O208" s="122">
        <v>553.93951570670788</v>
      </c>
      <c r="P208" s="122">
        <v>545.78586687107497</v>
      </c>
      <c r="Q208" s="122">
        <v>508.05011648251048</v>
      </c>
      <c r="R208" s="122">
        <v>538.00182315125903</v>
      </c>
      <c r="S208" s="122">
        <v>478.63195822545049</v>
      </c>
      <c r="T208" s="122">
        <v>452.33496316314364</v>
      </c>
      <c r="U208" s="122">
        <v>420.88860986374539</v>
      </c>
      <c r="V208" s="122">
        <v>481.83926623580408</v>
      </c>
      <c r="W208" s="122">
        <v>485.13213006786435</v>
      </c>
      <c r="X208" s="122">
        <v>463.13382156358796</v>
      </c>
      <c r="Y208" s="122">
        <v>563.78429181606975</v>
      </c>
      <c r="DA208" s="130" t="s">
        <v>2465</v>
      </c>
    </row>
    <row r="209" spans="1:105" ht="12" customHeight="1" x14ac:dyDescent="0.25">
      <c r="A209" s="97" t="s">
        <v>50</v>
      </c>
      <c r="B209" s="98">
        <v>449.32428576441151</v>
      </c>
      <c r="C209" s="98">
        <v>447.74924460885302</v>
      </c>
      <c r="D209" s="98">
        <v>484.54403584601664</v>
      </c>
      <c r="E209" s="98">
        <v>507.59940346263653</v>
      </c>
      <c r="F209" s="98">
        <v>547.27799483621152</v>
      </c>
      <c r="G209" s="98">
        <v>571.93977919652457</v>
      </c>
      <c r="H209" s="98">
        <v>595.76046012907671</v>
      </c>
      <c r="I209" s="98">
        <v>547.70132723462484</v>
      </c>
      <c r="J209" s="98">
        <v>567.92684832830037</v>
      </c>
      <c r="K209" s="98">
        <v>528.94119777480262</v>
      </c>
      <c r="L209" s="98">
        <v>531.89478309932872</v>
      </c>
      <c r="M209" s="98">
        <v>553.04004742606321</v>
      </c>
      <c r="N209" s="98">
        <v>557.00232361833969</v>
      </c>
      <c r="O209" s="98">
        <v>544.23587210843584</v>
      </c>
      <c r="P209" s="98">
        <v>590.41416499870752</v>
      </c>
      <c r="Q209" s="98">
        <v>473.12543460220456</v>
      </c>
      <c r="R209" s="98">
        <v>492.75736072464633</v>
      </c>
      <c r="S209" s="98">
        <v>562.5850568460063</v>
      </c>
      <c r="T209" s="98">
        <v>478.85613781847178</v>
      </c>
      <c r="U209" s="98">
        <v>449.58130730812036</v>
      </c>
      <c r="V209" s="98">
        <v>467.30492850091798</v>
      </c>
      <c r="W209" s="98">
        <v>458.12520802497664</v>
      </c>
      <c r="X209" s="98">
        <v>440.28200491309445</v>
      </c>
      <c r="Y209" s="98">
        <v>595.29009015271947</v>
      </c>
      <c r="DA209" s="63" t="s">
        <v>2466</v>
      </c>
    </row>
    <row r="210" spans="1:105" ht="12" customHeight="1" x14ac:dyDescent="0.25">
      <c r="A210" s="109" t="s">
        <v>120</v>
      </c>
      <c r="B210" s="33">
        <v>415.1188868523505</v>
      </c>
      <c r="C210" s="33">
        <v>444.80283721222355</v>
      </c>
      <c r="D210" s="33">
        <v>502.85975563823973</v>
      </c>
      <c r="E210" s="33">
        <v>550.99682357949871</v>
      </c>
      <c r="F210" s="33">
        <v>523.46306157802087</v>
      </c>
      <c r="G210" s="33">
        <v>525.94823817616179</v>
      </c>
      <c r="H210" s="33">
        <v>579.35075663723217</v>
      </c>
      <c r="I210" s="33">
        <v>522.56480778871526</v>
      </c>
      <c r="J210" s="33">
        <v>673.23327612486014</v>
      </c>
      <c r="K210" s="33">
        <v>602.75593148120163</v>
      </c>
      <c r="L210" s="33">
        <v>717.03006009552746</v>
      </c>
      <c r="M210" s="33">
        <v>538.46410495745511</v>
      </c>
      <c r="N210" s="33">
        <v>537.8994618135016</v>
      </c>
      <c r="O210" s="33">
        <v>567.73738373125605</v>
      </c>
      <c r="P210" s="33">
        <v>484.1720560401601</v>
      </c>
      <c r="Q210" s="33">
        <v>549.99388742768792</v>
      </c>
      <c r="R210" s="33">
        <v>587.05885659541343</v>
      </c>
      <c r="S210" s="33">
        <v>402.28077846957569</v>
      </c>
      <c r="T210" s="33">
        <v>427.62495052059597</v>
      </c>
      <c r="U210" s="33">
        <v>395.87360658921853</v>
      </c>
      <c r="V210" s="33">
        <v>495.66853490752578</v>
      </c>
      <c r="W210" s="33">
        <v>512.84031504771872</v>
      </c>
      <c r="X210" s="33">
        <v>490.68155068034929</v>
      </c>
      <c r="Y210" s="33">
        <v>511.55145957650905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5047.1341915578196</v>
      </c>
      <c r="C212" s="117">
        <f t="shared" si="101"/>
        <v>5722.9624721010578</v>
      </c>
      <c r="D212" s="117">
        <f t="shared" si="101"/>
        <v>5960.1962364478595</v>
      </c>
      <c r="E212" s="117">
        <f t="shared" si="101"/>
        <v>5283.9658074383242</v>
      </c>
      <c r="F212" s="117">
        <f t="shared" si="101"/>
        <v>5027.8950767861952</v>
      </c>
      <c r="G212" s="117">
        <f t="shared" si="101"/>
        <v>5841.3108688150514</v>
      </c>
      <c r="H212" s="117">
        <f t="shared" si="101"/>
        <v>5861.1129325462089</v>
      </c>
      <c r="I212" s="117">
        <f t="shared" si="101"/>
        <v>4665.6702216282083</v>
      </c>
      <c r="J212" s="117">
        <f t="shared" si="101"/>
        <v>3350.3774819001333</v>
      </c>
      <c r="K212" s="117">
        <f t="shared" si="101"/>
        <v>6236.8652342497226</v>
      </c>
      <c r="L212" s="117">
        <f t="shared" si="101"/>
        <v>5882.1095514346443</v>
      </c>
      <c r="M212" s="117">
        <f t="shared" si="101"/>
        <v>5278.9122780001981</v>
      </c>
      <c r="N212" s="117">
        <f t="shared" si="101"/>
        <v>5173.1616067574769</v>
      </c>
      <c r="O212" s="117">
        <f t="shared" si="101"/>
        <v>5011.95349583602</v>
      </c>
      <c r="P212" s="117">
        <f t="shared" si="101"/>
        <v>4847.6218650606997</v>
      </c>
      <c r="Q212" s="117">
        <f t="shared" si="101"/>
        <v>4447.0128804538672</v>
      </c>
      <c r="R212" s="117">
        <f t="shared" ref="R212:V212" si="102">R213+R216+R218+R227</f>
        <v>4546.9513108811443</v>
      </c>
      <c r="S212" s="117">
        <f t="shared" si="102"/>
        <v>4683.840542742988</v>
      </c>
      <c r="T212" s="117">
        <f t="shared" si="102"/>
        <v>4802.2127207285175</v>
      </c>
      <c r="U212" s="117">
        <f t="shared" si="102"/>
        <v>4638.3390720717816</v>
      </c>
      <c r="V212" s="117">
        <f t="shared" si="102"/>
        <v>4590.8745914783112</v>
      </c>
      <c r="W212" s="117">
        <f t="shared" ref="W212:Y212" si="103">W213+W216+W218+W227</f>
        <v>4357.5618921629775</v>
      </c>
      <c r="X212" s="117">
        <f t="shared" si="103"/>
        <v>4276.0163811657967</v>
      </c>
      <c r="Y212" s="117">
        <f t="shared" si="103"/>
        <v>4097.0914184488383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4236.6843026347142</v>
      </c>
      <c r="C213" s="122">
        <f t="shared" si="104"/>
        <v>4884.6953456610072</v>
      </c>
      <c r="D213" s="122">
        <f t="shared" si="104"/>
        <v>5071.922879619623</v>
      </c>
      <c r="E213" s="122">
        <f t="shared" si="104"/>
        <v>4500.2564182735759</v>
      </c>
      <c r="F213" s="122">
        <f t="shared" si="104"/>
        <v>4276.4635204237793</v>
      </c>
      <c r="G213" s="122">
        <f t="shared" si="104"/>
        <v>4957.0184900195263</v>
      </c>
      <c r="H213" s="122">
        <f t="shared" si="104"/>
        <v>4948.0657481334038</v>
      </c>
      <c r="I213" s="122">
        <f t="shared" si="104"/>
        <v>3925.5908667319663</v>
      </c>
      <c r="J213" s="122">
        <f t="shared" si="104"/>
        <v>2761.3112316954698</v>
      </c>
      <c r="K213" s="122">
        <f t="shared" si="104"/>
        <v>5268.2487056581394</v>
      </c>
      <c r="L213" s="122">
        <f t="shared" si="104"/>
        <v>4826.2127842236441</v>
      </c>
      <c r="M213" s="122">
        <f t="shared" si="104"/>
        <v>4324.4700890216964</v>
      </c>
      <c r="N213" s="122">
        <f t="shared" si="104"/>
        <v>4240.1419916471041</v>
      </c>
      <c r="O213" s="122">
        <f t="shared" si="104"/>
        <v>4075.6841376958919</v>
      </c>
      <c r="P213" s="122">
        <f t="shared" si="104"/>
        <v>3952.8480199492078</v>
      </c>
      <c r="Q213" s="122">
        <f t="shared" si="104"/>
        <v>3585.1333610397833</v>
      </c>
      <c r="R213" s="122">
        <f t="shared" ref="R213:V213" si="105">SUM(R214:R215)</f>
        <v>3652.4278615929611</v>
      </c>
      <c r="S213" s="122">
        <f t="shared" si="105"/>
        <v>3838.1314748618729</v>
      </c>
      <c r="T213" s="122">
        <f t="shared" si="105"/>
        <v>3953.205887075148</v>
      </c>
      <c r="U213" s="122">
        <f t="shared" si="105"/>
        <v>3825.3984925258628</v>
      </c>
      <c r="V213" s="122">
        <f t="shared" si="105"/>
        <v>3726.2409870993588</v>
      </c>
      <c r="W213" s="122">
        <f t="shared" ref="W213:Y213" si="106">SUM(W214:W215)</f>
        <v>3540.378668881875</v>
      </c>
      <c r="X213" s="122">
        <f t="shared" si="106"/>
        <v>3494.4733408658981</v>
      </c>
      <c r="Y213" s="122">
        <f t="shared" si="106"/>
        <v>3317.5928349224819</v>
      </c>
      <c r="DA213" s="130" t="s">
        <v>2619</v>
      </c>
    </row>
    <row r="214" spans="1:105" ht="12" customHeight="1" x14ac:dyDescent="0.25">
      <c r="A214" s="97" t="s">
        <v>211</v>
      </c>
      <c r="B214" s="98">
        <v>4236.6843026347142</v>
      </c>
      <c r="C214" s="98">
        <v>4884.6953456610072</v>
      </c>
      <c r="D214" s="98">
        <v>5071.922879619623</v>
      </c>
      <c r="E214" s="98">
        <v>4500.2564182735759</v>
      </c>
      <c r="F214" s="98">
        <v>4276.4635204237793</v>
      </c>
      <c r="G214" s="98">
        <v>4957.0184900195263</v>
      </c>
      <c r="H214" s="98">
        <v>4948.0657481334038</v>
      </c>
      <c r="I214" s="98">
        <v>3925.5908667319663</v>
      </c>
      <c r="J214" s="98">
        <v>2761.3112316954698</v>
      </c>
      <c r="K214" s="98">
        <v>5268.2487056581394</v>
      </c>
      <c r="L214" s="98">
        <v>4826.2127842236441</v>
      </c>
      <c r="M214" s="98">
        <v>4324.4700890216964</v>
      </c>
      <c r="N214" s="98">
        <v>4240.1419916471041</v>
      </c>
      <c r="O214" s="98">
        <v>4075.6841376958919</v>
      </c>
      <c r="P214" s="98">
        <v>3952.8480199492078</v>
      </c>
      <c r="Q214" s="98">
        <v>3585.1333610397833</v>
      </c>
      <c r="R214" s="98">
        <v>3652.4278615929611</v>
      </c>
      <c r="S214" s="98">
        <v>3838.1314748618729</v>
      </c>
      <c r="T214" s="98">
        <v>3953.205887075148</v>
      </c>
      <c r="U214" s="98">
        <v>3825.3984925258628</v>
      </c>
      <c r="V214" s="98">
        <v>3726.2409870993588</v>
      </c>
      <c r="W214" s="98">
        <v>3540.378668881875</v>
      </c>
      <c r="X214" s="98">
        <v>3494.4733408658981</v>
      </c>
      <c r="Y214" s="98">
        <v>3317.5928349224819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669.15243615156635</v>
      </c>
      <c r="C218" s="122">
        <v>702.99150090799617</v>
      </c>
      <c r="D218" s="122">
        <v>747.58716320692747</v>
      </c>
      <c r="E218" s="122">
        <v>641.34364811646526</v>
      </c>
      <c r="F218" s="122">
        <v>601.98378666283679</v>
      </c>
      <c r="G218" s="122">
        <v>733.76596928413903</v>
      </c>
      <c r="H218" s="122">
        <v>766.70773084433768</v>
      </c>
      <c r="I218" s="122">
        <v>625.21840948664442</v>
      </c>
      <c r="J218" s="122">
        <v>492.39457914705491</v>
      </c>
      <c r="K218" s="122">
        <v>873.31904944390556</v>
      </c>
      <c r="L218" s="122">
        <v>939.07782918577527</v>
      </c>
      <c r="M218" s="122">
        <v>832.38297493704727</v>
      </c>
      <c r="N218" s="122">
        <v>808.53848305620716</v>
      </c>
      <c r="O218" s="122">
        <v>813.68219358750605</v>
      </c>
      <c r="P218" s="122">
        <v>763.44339695247504</v>
      </c>
      <c r="Q218" s="122">
        <v>762.90665191898313</v>
      </c>
      <c r="R218" s="122">
        <v>796.39107596528493</v>
      </c>
      <c r="S218" s="122">
        <v>743.43334170617288</v>
      </c>
      <c r="T218" s="122">
        <v>761.32715486604104</v>
      </c>
      <c r="U218" s="122">
        <v>733.73304381197124</v>
      </c>
      <c r="V218" s="122">
        <v>778.83987050958899</v>
      </c>
      <c r="W218" s="122">
        <v>730.24859791624374</v>
      </c>
      <c r="X218" s="122">
        <v>691.78129179322889</v>
      </c>
      <c r="Y218" s="122">
        <v>641.58605513870918</v>
      </c>
      <c r="DA218" s="130" t="s">
        <v>2624</v>
      </c>
    </row>
    <row r="219" spans="1:105" ht="12" customHeight="1" x14ac:dyDescent="0.25">
      <c r="A219" s="97" t="s">
        <v>138</v>
      </c>
      <c r="B219" s="98">
        <v>693.29899754358564</v>
      </c>
      <c r="C219" s="98">
        <v>728.25876731443373</v>
      </c>
      <c r="D219" s="98">
        <v>774.10910247812672</v>
      </c>
      <c r="E219" s="98">
        <v>663.74385569453818</v>
      </c>
      <c r="F219" s="98">
        <v>622.91097968099075</v>
      </c>
      <c r="G219" s="98">
        <v>758.96565914269286</v>
      </c>
      <c r="H219" s="98">
        <v>792.85292200697495</v>
      </c>
      <c r="I219" s="98">
        <v>646.21811179001259</v>
      </c>
      <c r="J219" s="98">
        <v>541.44343270854222</v>
      </c>
      <c r="K219" s="98">
        <v>903.85754706585863</v>
      </c>
      <c r="L219" s="98">
        <v>972.60806440664146</v>
      </c>
      <c r="M219" s="98">
        <v>860.75602702682511</v>
      </c>
      <c r="N219" s="98">
        <v>835.41149491641659</v>
      </c>
      <c r="O219" s="98">
        <v>839.97644566732299</v>
      </c>
      <c r="P219" s="98">
        <v>788.08296449955333</v>
      </c>
      <c r="Q219" s="98">
        <v>787.20745119453045</v>
      </c>
      <c r="R219" s="98">
        <v>821.5107175757995</v>
      </c>
      <c r="S219" s="98">
        <v>766.46620178517799</v>
      </c>
      <c r="T219" s="98">
        <v>784.23155551109016</v>
      </c>
      <c r="U219" s="98">
        <v>770.46313697735764</v>
      </c>
      <c r="V219" s="98">
        <v>817.2818955019311</v>
      </c>
      <c r="W219" s="98">
        <v>755.51651723213729</v>
      </c>
      <c r="X219" s="98">
        <v>709.21096337223878</v>
      </c>
      <c r="Y219" s="98">
        <v>656.71398868980373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141.29745277153879</v>
      </c>
      <c r="C227" s="122">
        <v>135.27562553205436</v>
      </c>
      <c r="D227" s="122">
        <v>140.68619362130934</v>
      </c>
      <c r="E227" s="122">
        <v>142.36574104828313</v>
      </c>
      <c r="F227" s="122">
        <v>149.44776969957877</v>
      </c>
      <c r="G227" s="122">
        <v>150.52640951138588</v>
      </c>
      <c r="H227" s="122">
        <v>146.33945356846775</v>
      </c>
      <c r="I227" s="122">
        <v>114.86094540959742</v>
      </c>
      <c r="J227" s="122">
        <v>96.671671057608521</v>
      </c>
      <c r="K227" s="122">
        <v>95.297479147676924</v>
      </c>
      <c r="L227" s="122">
        <v>116.81893802522556</v>
      </c>
      <c r="M227" s="122">
        <v>122.05921404145438</v>
      </c>
      <c r="N227" s="122">
        <v>124.48113205416543</v>
      </c>
      <c r="O227" s="122">
        <v>122.58716455262197</v>
      </c>
      <c r="P227" s="122">
        <v>131.33044815901673</v>
      </c>
      <c r="Q227" s="122">
        <v>98.972867495101426</v>
      </c>
      <c r="R227" s="122">
        <v>98.132373322898118</v>
      </c>
      <c r="S227" s="122">
        <v>102.27572617494229</v>
      </c>
      <c r="T227" s="122">
        <v>87.679678787327973</v>
      </c>
      <c r="U227" s="122">
        <v>79.207535733947225</v>
      </c>
      <c r="V227" s="122">
        <v>85.793733869363862</v>
      </c>
      <c r="W227" s="122">
        <v>86.934625364858789</v>
      </c>
      <c r="X227" s="122">
        <v>89.761748506669818</v>
      </c>
      <c r="Y227" s="122">
        <v>137.9125283876478</v>
      </c>
      <c r="DA227" s="130" t="s">
        <v>2633</v>
      </c>
    </row>
    <row r="228" spans="1:105" ht="12" customHeight="1" x14ac:dyDescent="0.25">
      <c r="A228" s="97" t="s">
        <v>50</v>
      </c>
      <c r="B228" s="98">
        <v>175.2920936183738</v>
      </c>
      <c r="C228" s="98">
        <v>174.40605001498457</v>
      </c>
      <c r="D228" s="98">
        <v>188.52353635911467</v>
      </c>
      <c r="E228" s="98">
        <v>197.18473329101286</v>
      </c>
      <c r="F228" s="98">
        <v>212.06555029996093</v>
      </c>
      <c r="G228" s="98">
        <v>220.99967435710241</v>
      </c>
      <c r="H228" s="98">
        <v>229.63746077432259</v>
      </c>
      <c r="I228" s="98">
        <v>210.86102451963757</v>
      </c>
      <c r="J228" s="98">
        <v>218.52413282571348</v>
      </c>
      <c r="K228" s="98">
        <v>203.28694761750495</v>
      </c>
      <c r="L228" s="98">
        <v>204.25709970238984</v>
      </c>
      <c r="M228" s="98">
        <v>212.29995902586606</v>
      </c>
      <c r="N228" s="98">
        <v>213.75862611946962</v>
      </c>
      <c r="O228" s="98">
        <v>208.79919038335319</v>
      </c>
      <c r="P228" s="98">
        <v>226.45610772518972</v>
      </c>
      <c r="Q228" s="98">
        <v>181.38309991235423</v>
      </c>
      <c r="R228" s="98">
        <v>188.63818188746487</v>
      </c>
      <c r="S228" s="98">
        <v>214.73455331432555</v>
      </c>
      <c r="T228" s="98">
        <v>181.78598737082859</v>
      </c>
      <c r="U228" s="98">
        <v>170.06012660460183</v>
      </c>
      <c r="V228" s="98">
        <v>175.96156075843558</v>
      </c>
      <c r="W228" s="98">
        <v>171.66903332999294</v>
      </c>
      <c r="X228" s="98">
        <v>164.22229697540246</v>
      </c>
      <c r="Y228" s="98">
        <v>221.09860352809977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306.98926998106629</v>
      </c>
      <c r="C231" s="118">
        <f t="shared" si="108"/>
        <v>346.62995220654028</v>
      </c>
      <c r="D231" s="118">
        <f t="shared" si="108"/>
        <v>361.33450902443673</v>
      </c>
      <c r="E231" s="118">
        <f t="shared" si="108"/>
        <v>322.70361221819303</v>
      </c>
      <c r="F231" s="118">
        <f t="shared" si="108"/>
        <v>306.78023066947151</v>
      </c>
      <c r="G231" s="118">
        <f t="shared" si="108"/>
        <v>358.11592764738589</v>
      </c>
      <c r="H231" s="118">
        <f t="shared" si="108"/>
        <v>360.54058916821208</v>
      </c>
      <c r="I231" s="118">
        <f t="shared" si="108"/>
        <v>288.03171906059112</v>
      </c>
      <c r="J231" s="118">
        <f t="shared" si="108"/>
        <v>214.12325756649838</v>
      </c>
      <c r="K231" s="118">
        <f t="shared" si="108"/>
        <v>371.22389767396044</v>
      </c>
      <c r="L231" s="118">
        <f t="shared" si="108"/>
        <v>348.25819340101663</v>
      </c>
      <c r="M231" s="118">
        <f t="shared" si="108"/>
        <v>310.49865644367134</v>
      </c>
      <c r="N231" s="118">
        <f t="shared" si="108"/>
        <v>303.11647762291875</v>
      </c>
      <c r="O231" s="118">
        <f t="shared" si="108"/>
        <v>292.80038713556803</v>
      </c>
      <c r="P231" s="118">
        <f t="shared" si="108"/>
        <v>281.31529092710815</v>
      </c>
      <c r="Q231" s="118">
        <f t="shared" si="108"/>
        <v>257.3151407577875</v>
      </c>
      <c r="R231" s="118">
        <f t="shared" ref="R231:V231" si="109">R232+R235+R237+R246</f>
        <v>261.88393618128532</v>
      </c>
      <c r="S231" s="118">
        <f t="shared" si="109"/>
        <v>265.24163442653622</v>
      </c>
      <c r="T231" s="118">
        <f t="shared" si="109"/>
        <v>269.59318756529029</v>
      </c>
      <c r="U231" s="118">
        <f t="shared" si="109"/>
        <v>258.88540370153117</v>
      </c>
      <c r="V231" s="118">
        <f t="shared" si="109"/>
        <v>255.25782531104616</v>
      </c>
      <c r="W231" s="118">
        <f t="shared" ref="W231:Y231" si="110">W232+W235+W237+W246</f>
        <v>240.35960186359424</v>
      </c>
      <c r="X231" s="118">
        <f t="shared" si="110"/>
        <v>233.31766676620006</v>
      </c>
      <c r="Y231" s="118">
        <f t="shared" si="110"/>
        <v>221.20156261507321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254.78483765839957</v>
      </c>
      <c r="C232" s="123">
        <f t="shared" si="111"/>
        <v>292.58858105761215</v>
      </c>
      <c r="D232" s="123">
        <f t="shared" si="111"/>
        <v>303.69834931265427</v>
      </c>
      <c r="E232" s="123">
        <f t="shared" si="111"/>
        <v>270.52089810421671</v>
      </c>
      <c r="F232" s="123">
        <f t="shared" si="111"/>
        <v>256.66669317143544</v>
      </c>
      <c r="G232" s="123">
        <f t="shared" si="111"/>
        <v>299.55148910834509</v>
      </c>
      <c r="H232" s="123">
        <f t="shared" si="111"/>
        <v>299.29506254765784</v>
      </c>
      <c r="I232" s="123">
        <f t="shared" si="111"/>
        <v>236.95360555020395</v>
      </c>
      <c r="J232" s="123">
        <f t="shared" si="111"/>
        <v>166.22398039912537</v>
      </c>
      <c r="K232" s="123">
        <f t="shared" si="111"/>
        <v>306.68701366061424</v>
      </c>
      <c r="L232" s="123">
        <f t="shared" si="111"/>
        <v>279.17120224711709</v>
      </c>
      <c r="M232" s="123">
        <f t="shared" si="111"/>
        <v>249.24130869593171</v>
      </c>
      <c r="N232" s="123">
        <f t="shared" si="111"/>
        <v>243.37419840850862</v>
      </c>
      <c r="O232" s="123">
        <f t="shared" si="111"/>
        <v>232.87620451154601</v>
      </c>
      <c r="P232" s="123">
        <f t="shared" si="111"/>
        <v>224.74689773945562</v>
      </c>
      <c r="Q232" s="123">
        <f t="shared" si="111"/>
        <v>202.27598286164337</v>
      </c>
      <c r="R232" s="123">
        <f t="shared" ref="R232:V232" si="112">SUM(R233:R234)</f>
        <v>204.79431109423697</v>
      </c>
      <c r="S232" s="123">
        <f t="shared" si="112"/>
        <v>213.05527330325367</v>
      </c>
      <c r="T232" s="123">
        <f t="shared" si="112"/>
        <v>217.60091259889111</v>
      </c>
      <c r="U232" s="123">
        <f t="shared" si="112"/>
        <v>209.02967409009761</v>
      </c>
      <c r="V232" s="123">
        <f t="shared" si="112"/>
        <v>202.00589994922441</v>
      </c>
      <c r="W232" s="123">
        <f t="shared" ref="W232:Y232" si="113">SUM(W233:W234)</f>
        <v>190.5189590541024</v>
      </c>
      <c r="X232" s="123">
        <f t="shared" si="113"/>
        <v>186.71470126430521</v>
      </c>
      <c r="Y232" s="123">
        <f t="shared" si="113"/>
        <v>175.42053851574715</v>
      </c>
      <c r="DA232" s="130" t="s">
        <v>2787</v>
      </c>
    </row>
    <row r="233" spans="1:105" ht="12" customHeight="1" x14ac:dyDescent="0.25">
      <c r="A233" s="97" t="s">
        <v>211</v>
      </c>
      <c r="B233" s="99">
        <v>252.24739823305367</v>
      </c>
      <c r="C233" s="99">
        <v>289.69420488447065</v>
      </c>
      <c r="D233" s="99">
        <v>300.77400448611178</v>
      </c>
      <c r="E233" s="99">
        <v>267.94633041412641</v>
      </c>
      <c r="F233" s="99">
        <v>254.24879107675997</v>
      </c>
      <c r="G233" s="99">
        <v>296.70320941056241</v>
      </c>
      <c r="H233" s="99">
        <v>296.44560150955903</v>
      </c>
      <c r="I233" s="99">
        <v>234.68444703853115</v>
      </c>
      <c r="J233" s="99">
        <v>164.59842873019343</v>
      </c>
      <c r="K233" s="99">
        <v>303.62293286295989</v>
      </c>
      <c r="L233" s="99">
        <v>276.45745019983184</v>
      </c>
      <c r="M233" s="99">
        <v>246.78218857589096</v>
      </c>
      <c r="N233" s="99">
        <v>240.9724808321034</v>
      </c>
      <c r="O233" s="99">
        <v>230.57478462839856</v>
      </c>
      <c r="P233" s="99">
        <v>222.52896157940793</v>
      </c>
      <c r="Q233" s="99">
        <v>200.26768119235072</v>
      </c>
      <c r="R233" s="99">
        <v>202.7534910937554</v>
      </c>
      <c r="S233" s="99">
        <v>210.91853336780059</v>
      </c>
      <c r="T233" s="99">
        <v>215.38651054998653</v>
      </c>
      <c r="U233" s="99">
        <v>206.86594715656418</v>
      </c>
      <c r="V233" s="99">
        <v>199.87804687839443</v>
      </c>
      <c r="W233" s="99">
        <v>188.47839358390834</v>
      </c>
      <c r="X233" s="99">
        <v>184.66378176944468</v>
      </c>
      <c r="Y233" s="99">
        <v>173.41339558578437</v>
      </c>
      <c r="DA233" s="63" t="s">
        <v>2788</v>
      </c>
    </row>
    <row r="234" spans="1:105" ht="12" customHeight="1" x14ac:dyDescent="0.25">
      <c r="A234" s="97" t="s">
        <v>53</v>
      </c>
      <c r="B234" s="99">
        <v>2.5374394253458958</v>
      </c>
      <c r="C234" s="99">
        <v>2.8943761731414797</v>
      </c>
      <c r="D234" s="99">
        <v>2.9243448265425154</v>
      </c>
      <c r="E234" s="99">
        <v>2.5745676900903112</v>
      </c>
      <c r="F234" s="99">
        <v>2.4179020946754473</v>
      </c>
      <c r="G234" s="99">
        <v>2.8482796977826954</v>
      </c>
      <c r="H234" s="99">
        <v>2.8494610380988363</v>
      </c>
      <c r="I234" s="99">
        <v>2.2691585116728121</v>
      </c>
      <c r="J234" s="99">
        <v>1.6255516689319354</v>
      </c>
      <c r="K234" s="99">
        <v>3.064080797654352</v>
      </c>
      <c r="L234" s="99">
        <v>2.7137520472852756</v>
      </c>
      <c r="M234" s="99">
        <v>2.459120120040764</v>
      </c>
      <c r="N234" s="99">
        <v>2.4017175764052094</v>
      </c>
      <c r="O234" s="99">
        <v>2.3014198831474437</v>
      </c>
      <c r="P234" s="99">
        <v>2.2179361600476959</v>
      </c>
      <c r="Q234" s="99">
        <v>2.0083016692926501</v>
      </c>
      <c r="R234" s="99">
        <v>2.0408200004815646</v>
      </c>
      <c r="S234" s="99">
        <v>2.1367399354530741</v>
      </c>
      <c r="T234" s="99">
        <v>2.2144020489046006</v>
      </c>
      <c r="U234" s="99">
        <v>2.163726933533447</v>
      </c>
      <c r="V234" s="99">
        <v>2.1278530708299739</v>
      </c>
      <c r="W234" s="99">
        <v>2.0405654701940539</v>
      </c>
      <c r="X234" s="99">
        <v>2.0509194948605183</v>
      </c>
      <c r="Y234" s="99">
        <v>2.0071429299627779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1.7887098674518852E-4</v>
      </c>
      <c r="H235" s="123">
        <f t="shared" si="114"/>
        <v>1.5894743525968803E-3</v>
      </c>
      <c r="I235" s="123">
        <f t="shared" si="114"/>
        <v>2.3731804247823568E-3</v>
      </c>
      <c r="J235" s="123">
        <f t="shared" si="114"/>
        <v>3.5525905541371533E-3</v>
      </c>
      <c r="K235" s="123">
        <f t="shared" si="114"/>
        <v>4.3037788824156912E-3</v>
      </c>
      <c r="L235" s="123">
        <f t="shared" si="114"/>
        <v>1.2193858473058879E-2</v>
      </c>
      <c r="M235" s="123">
        <f t="shared" si="114"/>
        <v>6.9223192197812866E-3</v>
      </c>
      <c r="N235" s="123">
        <f t="shared" si="114"/>
        <v>7.9190175280046508E-3</v>
      </c>
      <c r="O235" s="123">
        <f t="shared" si="114"/>
        <v>7.1371457052990207E-3</v>
      </c>
      <c r="P235" s="123">
        <f t="shared" si="114"/>
        <v>9.4885019963497526E-3</v>
      </c>
      <c r="Q235" s="123">
        <f t="shared" si="114"/>
        <v>6.914971991710931E-3</v>
      </c>
      <c r="R235" s="123">
        <f t="shared" si="114"/>
        <v>7.2491077928704016E-3</v>
      </c>
      <c r="S235" s="123">
        <f t="shared" si="114"/>
        <v>7.4106231559496957E-3</v>
      </c>
      <c r="T235" s="123">
        <f t="shared" si="114"/>
        <v>9.6025304745893641E-3</v>
      </c>
      <c r="U235" s="123">
        <f t="shared" si="114"/>
        <v>7.1186746276347759E-3</v>
      </c>
      <c r="V235" s="123">
        <f t="shared" si="114"/>
        <v>7.9874265003208513E-3</v>
      </c>
      <c r="W235" s="123">
        <f t="shared" si="114"/>
        <v>1.4947056715391116E-2</v>
      </c>
      <c r="X235" s="123">
        <f t="shared" si="114"/>
        <v>1.695980424029989E-2</v>
      </c>
      <c r="Y235" s="123">
        <f t="shared" si="114"/>
        <v>1.7680689807298838E-2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1.7887098674518852E-4</v>
      </c>
      <c r="H236" s="99">
        <f>RES_hhdet_fecs!H48</f>
        <v>1.5894743525968803E-3</v>
      </c>
      <c r="I236" s="99">
        <f>RES_hhdet_fecs!I48</f>
        <v>2.3731804247823568E-3</v>
      </c>
      <c r="J236" s="99">
        <f>RES_hhdet_fecs!J48</f>
        <v>3.5525905541371533E-3</v>
      </c>
      <c r="K236" s="99">
        <f>RES_hhdet_fecs!K48</f>
        <v>4.3037788824156912E-3</v>
      </c>
      <c r="L236" s="99">
        <f>RES_hhdet_fecs!L48</f>
        <v>1.2193858473058879E-2</v>
      </c>
      <c r="M236" s="99">
        <f>RES_hhdet_fecs!M48</f>
        <v>6.9223192197812866E-3</v>
      </c>
      <c r="N236" s="99">
        <f>RES_hhdet_fecs!N48</f>
        <v>7.9190175280046508E-3</v>
      </c>
      <c r="O236" s="99">
        <f>RES_hhdet_fecs!O48</f>
        <v>7.1371457052990207E-3</v>
      </c>
      <c r="P236" s="99">
        <f>RES_hhdet_fecs!P48</f>
        <v>9.4885019963497526E-3</v>
      </c>
      <c r="Q236" s="99">
        <f>RES_hhdet_fecs!Q48</f>
        <v>6.914971991710931E-3</v>
      </c>
      <c r="R236" s="99">
        <f>RES_hhdet_fecs!R48</f>
        <v>7.2491077928704016E-3</v>
      </c>
      <c r="S236" s="99">
        <f>RES_hhdet_fecs!S48</f>
        <v>7.4106231559496957E-3</v>
      </c>
      <c r="T236" s="99">
        <f>RES_hhdet_fecs!T48</f>
        <v>9.6025304745893641E-3</v>
      </c>
      <c r="U236" s="99">
        <f>RES_hhdet_fecs!U48</f>
        <v>7.1186746276347759E-3</v>
      </c>
      <c r="V236" s="99">
        <f>RES_hhdet_fecs!V48</f>
        <v>7.9874265003208513E-3</v>
      </c>
      <c r="W236" s="99">
        <f>RES_hhdet_fecs!W48</f>
        <v>1.4947056715391116E-2</v>
      </c>
      <c r="X236" s="99">
        <f>RES_hhdet_fecs!X48</f>
        <v>1.695980424029989E-2</v>
      </c>
      <c r="Y236" s="99">
        <f>RES_hhdet_fecs!Y48</f>
        <v>1.7680689807298838E-2</v>
      </c>
      <c r="DA236" s="63" t="s">
        <v>2791</v>
      </c>
    </row>
    <row r="237" spans="1:105" ht="12" customHeight="1" x14ac:dyDescent="0.25">
      <c r="A237" s="121" t="s">
        <v>55</v>
      </c>
      <c r="B237" s="123">
        <v>40.979331503194338</v>
      </c>
      <c r="C237" s="123">
        <v>42.823217975624409</v>
      </c>
      <c r="D237" s="123">
        <v>45.486768285146546</v>
      </c>
      <c r="E237" s="123">
        <v>39.411799755584219</v>
      </c>
      <c r="F237" s="123">
        <v>36.865765287056171</v>
      </c>
      <c r="G237" s="123">
        <v>45.010358206344307</v>
      </c>
      <c r="H237" s="123">
        <v>47.151268405478433</v>
      </c>
      <c r="I237" s="123">
        <v>38.580839950859612</v>
      </c>
      <c r="J237" s="123">
        <v>33.917349847313417</v>
      </c>
      <c r="K237" s="123">
        <v>51.820619958666001</v>
      </c>
      <c r="L237" s="123">
        <v>55.245452096527501</v>
      </c>
      <c r="M237" s="123">
        <v>48.672085655787029</v>
      </c>
      <c r="N237" s="123">
        <v>47.137247275663519</v>
      </c>
      <c r="O237" s="123">
        <v>47.324139825526458</v>
      </c>
      <c r="P237" s="123">
        <v>44.077068619132604</v>
      </c>
      <c r="Q237" s="123">
        <v>43.880334987713816</v>
      </c>
      <c r="R237" s="123">
        <v>45.508102121236014</v>
      </c>
      <c r="S237" s="123">
        <v>41.807741174076767</v>
      </c>
      <c r="T237" s="123">
        <v>42.456189852137669</v>
      </c>
      <c r="U237" s="123">
        <v>41.147855285717313</v>
      </c>
      <c r="V237" s="123">
        <v>43.495718629432055</v>
      </c>
      <c r="W237" s="123">
        <v>40.143458624123902</v>
      </c>
      <c r="X237" s="123">
        <v>37.367282472756983</v>
      </c>
      <c r="Y237" s="123">
        <v>34.251296789662447</v>
      </c>
      <c r="DA237" s="130" t="s">
        <v>2792</v>
      </c>
    </row>
    <row r="238" spans="1:105" ht="12" customHeight="1" x14ac:dyDescent="0.25">
      <c r="A238" s="97" t="s">
        <v>138</v>
      </c>
      <c r="B238" s="99">
        <v>41.278239263472479</v>
      </c>
      <c r="C238" s="99">
        <v>43.190481620251454</v>
      </c>
      <c r="D238" s="99">
        <v>45.906040014346125</v>
      </c>
      <c r="E238" s="99">
        <v>39.519465990007369</v>
      </c>
      <c r="F238" s="99">
        <v>37.033956393164296</v>
      </c>
      <c r="G238" s="99">
        <v>45.428022379467237</v>
      </c>
      <c r="H238" s="99">
        <v>47.500937404001604</v>
      </c>
      <c r="I238" s="99">
        <v>38.632997013765923</v>
      </c>
      <c r="J238" s="99">
        <v>32.274789327310756</v>
      </c>
      <c r="K238" s="99">
        <v>52.091671191550773</v>
      </c>
      <c r="L238" s="99">
        <v>55.713404599276778</v>
      </c>
      <c r="M238" s="99">
        <v>49.120297240308403</v>
      </c>
      <c r="N238" s="99">
        <v>47.477462038356109</v>
      </c>
      <c r="O238" s="99">
        <v>47.520215382088573</v>
      </c>
      <c r="P238" s="99">
        <v>44.365804818056326</v>
      </c>
      <c r="Q238" s="99">
        <v>43.973876280670893</v>
      </c>
      <c r="R238" s="99">
        <v>45.603683979889638</v>
      </c>
      <c r="S238" s="99">
        <v>42.119955560494802</v>
      </c>
      <c r="T238" s="99">
        <v>42.728080203709062</v>
      </c>
      <c r="U238" s="99">
        <v>41.664309454673422</v>
      </c>
      <c r="V238" s="99">
        <v>43.839544889221152</v>
      </c>
      <c r="W238" s="99">
        <v>40.221273714485143</v>
      </c>
      <c r="X238" s="99">
        <v>37.477916067379887</v>
      </c>
      <c r="Y238" s="99">
        <v>34.326998029595231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32.695963419123032</v>
      </c>
      <c r="C242" s="102">
        <v>32.605127240667422</v>
      </c>
      <c r="D242" s="102">
        <v>33.668546418333456</v>
      </c>
      <c r="E242" s="102">
        <v>36.32919191263273</v>
      </c>
      <c r="F242" s="102">
        <v>32.02764300041467</v>
      </c>
      <c r="G242" s="102">
        <v>32.848789609785896</v>
      </c>
      <c r="H242" s="102">
        <v>36.897225023786518</v>
      </c>
      <c r="I242" s="102">
        <v>37.027981941603571</v>
      </c>
      <c r="J242" s="102">
        <v>50.406785119360869</v>
      </c>
      <c r="K242" s="102">
        <v>44.069282352478119</v>
      </c>
      <c r="L242" s="102">
        <v>42.139554760908162</v>
      </c>
      <c r="M242" s="102">
        <v>35.52285902536881</v>
      </c>
      <c r="N242" s="102">
        <v>36.901076891349682</v>
      </c>
      <c r="O242" s="102">
        <v>41.256532787758289</v>
      </c>
      <c r="P242" s="102">
        <v>35.13073690660174</v>
      </c>
      <c r="Q242" s="102">
        <v>40.943671307772142</v>
      </c>
      <c r="R242" s="102">
        <v>42.477782643108753</v>
      </c>
      <c r="S242" s="102">
        <v>31.73037415029712</v>
      </c>
      <c r="T242" s="102">
        <v>33.418734080854513</v>
      </c>
      <c r="U242" s="102">
        <v>30.830988196072635</v>
      </c>
      <c r="V242" s="102">
        <v>36.529758857404261</v>
      </c>
      <c r="W242" s="102">
        <v>37.894584867538875</v>
      </c>
      <c r="X242" s="102">
        <v>32.976250165749356</v>
      </c>
      <c r="Y242" s="102">
        <v>31.04075519562813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2800</v>
      </c>
    </row>
    <row r="246" spans="1:105" ht="12" customHeight="1" x14ac:dyDescent="0.25">
      <c r="A246" s="121" t="s">
        <v>54</v>
      </c>
      <c r="B246" s="123">
        <v>11.2251008194724</v>
      </c>
      <c r="C246" s="123">
        <v>11.218153173303726</v>
      </c>
      <c r="D246" s="123">
        <v>12.14939142663593</v>
      </c>
      <c r="E246" s="123">
        <v>12.770914358392076</v>
      </c>
      <c r="F246" s="123">
        <v>13.247772210979905</v>
      </c>
      <c r="G246" s="123">
        <v>13.553901461709756</v>
      </c>
      <c r="H246" s="123">
        <v>14.092668740723184</v>
      </c>
      <c r="I246" s="123">
        <v>12.49490037910275</v>
      </c>
      <c r="J246" s="123">
        <v>13.978374729505473</v>
      </c>
      <c r="K246" s="123">
        <v>12.711960275797816</v>
      </c>
      <c r="L246" s="123">
        <v>13.829345198898999</v>
      </c>
      <c r="M246" s="123">
        <v>12.578339772732818</v>
      </c>
      <c r="N246" s="123">
        <v>12.597112921218645</v>
      </c>
      <c r="O246" s="123">
        <v>12.59290565279024</v>
      </c>
      <c r="P246" s="123">
        <v>12.481836066523597</v>
      </c>
      <c r="Q246" s="123">
        <v>11.151907936438635</v>
      </c>
      <c r="R246" s="123">
        <v>11.574273858019449</v>
      </c>
      <c r="S246" s="123">
        <v>10.371209326049851</v>
      </c>
      <c r="T246" s="123">
        <v>9.5264825837869438</v>
      </c>
      <c r="U246" s="123">
        <v>8.7007556510886488</v>
      </c>
      <c r="V246" s="123">
        <v>9.7482193058894016</v>
      </c>
      <c r="W246" s="123">
        <v>9.6822371286525666</v>
      </c>
      <c r="X246" s="123">
        <v>9.2187232248975821</v>
      </c>
      <c r="Y246" s="123">
        <v>11.512046619856322</v>
      </c>
      <c r="DA246" s="130" t="s">
        <v>2801</v>
      </c>
    </row>
    <row r="247" spans="1:105" ht="12" customHeight="1" x14ac:dyDescent="0.25">
      <c r="A247" s="97" t="s">
        <v>50</v>
      </c>
      <c r="B247" s="99">
        <v>11.852192867823463</v>
      </c>
      <c r="C247" s="99">
        <v>11.802587653286665</v>
      </c>
      <c r="D247" s="99">
        <v>12.756942483396829</v>
      </c>
      <c r="E247" s="99">
        <v>13.332899024362639</v>
      </c>
      <c r="F247" s="99">
        <v>14.318087023248648</v>
      </c>
      <c r="G247" s="99">
        <v>14.897014741929684</v>
      </c>
      <c r="H247" s="99">
        <v>15.450646400529635</v>
      </c>
      <c r="I247" s="99">
        <v>14.156958376223436</v>
      </c>
      <c r="J247" s="99">
        <v>14.628644955585422</v>
      </c>
      <c r="K247" s="99">
        <v>13.54722522860912</v>
      </c>
      <c r="L247" s="99">
        <v>13.562962614950898</v>
      </c>
      <c r="M247" s="99">
        <v>14.043856896901104</v>
      </c>
      <c r="N247" s="99">
        <v>14.082062557457435</v>
      </c>
      <c r="O247" s="99">
        <v>13.692907492450436</v>
      </c>
      <c r="P247" s="99">
        <v>14.77801266019407</v>
      </c>
      <c r="Q247" s="99">
        <v>11.766307727090274</v>
      </c>
      <c r="R247" s="99">
        <v>12.169066448500963</v>
      </c>
      <c r="S247" s="99">
        <v>13.723922814874761</v>
      </c>
      <c r="T247" s="99">
        <v>11.52737732479442</v>
      </c>
      <c r="U247" s="99">
        <v>10.703167678352676</v>
      </c>
      <c r="V247" s="99">
        <v>10.984174174190066</v>
      </c>
      <c r="W247" s="99">
        <v>10.642430340485747</v>
      </c>
      <c r="X247" s="99">
        <v>10.105739469732445</v>
      </c>
      <c r="Y247" s="99">
        <v>13.458162760121573</v>
      </c>
      <c r="DA247" s="63" t="s">
        <v>2802</v>
      </c>
    </row>
    <row r="248" spans="1:105" ht="12" customHeight="1" x14ac:dyDescent="0.25">
      <c r="A248" s="109" t="s">
        <v>120</v>
      </c>
      <c r="B248" s="110">
        <v>8.6186161831288519</v>
      </c>
      <c r="C248" s="110">
        <v>9.1977370672458818</v>
      </c>
      <c r="D248" s="110">
        <v>10.362627348313795</v>
      </c>
      <c r="E248" s="110">
        <v>11.311431793035693</v>
      </c>
      <c r="F248" s="110">
        <v>10.693287525698501</v>
      </c>
      <c r="G248" s="110">
        <v>10.685096957176377</v>
      </c>
      <c r="H248" s="110">
        <v>11.706948897472294</v>
      </c>
      <c r="I248" s="110">
        <v>10.506302508719353</v>
      </c>
      <c r="J248" s="110">
        <v>13.462482736171841</v>
      </c>
      <c r="K248" s="110">
        <v>11.974863913057956</v>
      </c>
      <c r="L248" s="110">
        <v>14.185237065428936</v>
      </c>
      <c r="M248" s="110">
        <v>10.596088092838402</v>
      </c>
      <c r="N248" s="110">
        <v>10.526622326722185</v>
      </c>
      <c r="O248" s="110">
        <v>11.028783881758336</v>
      </c>
      <c r="P248" s="110">
        <v>9.3117355649947431</v>
      </c>
      <c r="Q248" s="110">
        <v>10.414027368873915</v>
      </c>
      <c r="R248" s="110">
        <v>10.929360460033665</v>
      </c>
      <c r="S248" s="110">
        <v>7.32208267722668</v>
      </c>
      <c r="T248" s="110">
        <v>7.6622312831090156</v>
      </c>
      <c r="U248" s="110">
        <v>6.9550033210378057</v>
      </c>
      <c r="V248" s="110">
        <v>8.5722213174274682</v>
      </c>
      <c r="W248" s="110">
        <v>8.6971114972450145</v>
      </c>
      <c r="X248" s="110">
        <v>8.149430415113466</v>
      </c>
      <c r="Y248" s="110">
        <v>8.2856196368927346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140.00470250261978</v>
      </c>
      <c r="C250" s="118">
        <f t="shared" si="115"/>
        <v>159.11237322349439</v>
      </c>
      <c r="D250" s="118">
        <f t="shared" si="115"/>
        <v>166.68642698080635</v>
      </c>
      <c r="E250" s="118">
        <f t="shared" si="115"/>
        <v>150.04689873563339</v>
      </c>
      <c r="F250" s="118">
        <f t="shared" si="115"/>
        <v>144.78351667094455</v>
      </c>
      <c r="G250" s="118">
        <f t="shared" si="115"/>
        <v>172.25475093352014</v>
      </c>
      <c r="H250" s="118">
        <f t="shared" si="115"/>
        <v>176.78692648084009</v>
      </c>
      <c r="I250" s="118">
        <f t="shared" si="115"/>
        <v>144.99883593805285</v>
      </c>
      <c r="J250" s="118">
        <f t="shared" si="115"/>
        <v>112.17312896206352</v>
      </c>
      <c r="K250" s="118">
        <f t="shared" si="115"/>
        <v>196.09522153275185</v>
      </c>
      <c r="L250" s="118">
        <f t="shared" si="115"/>
        <v>186.74012419973107</v>
      </c>
      <c r="M250" s="118">
        <f t="shared" si="115"/>
        <v>168.00929839176885</v>
      </c>
      <c r="N250" s="118">
        <f t="shared" si="115"/>
        <v>165.17947396264887</v>
      </c>
      <c r="O250" s="118">
        <f t="shared" si="115"/>
        <v>161.24657386140606</v>
      </c>
      <c r="P250" s="118">
        <f t="shared" si="115"/>
        <v>156.26972823172963</v>
      </c>
      <c r="Q250" s="118">
        <f t="shared" si="115"/>
        <v>145.5260691790705</v>
      </c>
      <c r="R250" s="118">
        <f t="shared" ref="R250:V250" si="116">R251+R254+R256+R265</f>
        <v>150.36404947409423</v>
      </c>
      <c r="S250" s="118">
        <f t="shared" si="116"/>
        <v>154.7443740013322</v>
      </c>
      <c r="T250" s="118">
        <f t="shared" si="116"/>
        <v>160.56027139358585</v>
      </c>
      <c r="U250" s="118">
        <f t="shared" si="116"/>
        <v>157.19169902698647</v>
      </c>
      <c r="V250" s="118">
        <f t="shared" si="116"/>
        <v>158.01959235029349</v>
      </c>
      <c r="W250" s="118">
        <f t="shared" ref="W250:Y250" si="117">W251+W254+W256+W265</f>
        <v>152.38536375885241</v>
      </c>
      <c r="X250" s="118">
        <f t="shared" si="117"/>
        <v>151.374986571894</v>
      </c>
      <c r="Y250" s="118">
        <f t="shared" si="117"/>
        <v>147.31177174684819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112.57475625836739</v>
      </c>
      <c r="C251" s="123">
        <f t="shared" si="118"/>
        <v>130.59989980654456</v>
      </c>
      <c r="D251" s="123">
        <f t="shared" si="118"/>
        <v>136.14293913583217</v>
      </c>
      <c r="E251" s="123">
        <f t="shared" si="118"/>
        <v>122.03170889374756</v>
      </c>
      <c r="F251" s="123">
        <f t="shared" si="118"/>
        <v>117.63735445869655</v>
      </c>
      <c r="G251" s="123">
        <f t="shared" si="118"/>
        <v>140.48633603693813</v>
      </c>
      <c r="H251" s="123">
        <f t="shared" si="118"/>
        <v>143.19120487947794</v>
      </c>
      <c r="I251" s="123">
        <f t="shared" si="118"/>
        <v>116.41584551538602</v>
      </c>
      <c r="J251" s="123">
        <f t="shared" si="118"/>
        <v>84.02160921782037</v>
      </c>
      <c r="K251" s="123">
        <f t="shared" si="118"/>
        <v>159.24849086660188</v>
      </c>
      <c r="L251" s="123">
        <f t="shared" si="118"/>
        <v>147.11171653363579</v>
      </c>
      <c r="M251" s="123">
        <f t="shared" si="118"/>
        <v>132.8134129812008</v>
      </c>
      <c r="N251" s="123">
        <f t="shared" si="118"/>
        <v>130.67802384558058</v>
      </c>
      <c r="O251" s="123">
        <f t="shared" si="118"/>
        <v>126.36057290746997</v>
      </c>
      <c r="P251" s="123">
        <f t="shared" si="118"/>
        <v>123.11409987306781</v>
      </c>
      <c r="Q251" s="123">
        <f t="shared" si="118"/>
        <v>112.61341190457823</v>
      </c>
      <c r="R251" s="123">
        <f t="shared" ref="R251:V251" si="119">SUM(R252:R253)</f>
        <v>115.63603602254292</v>
      </c>
      <c r="S251" s="123">
        <f t="shared" si="119"/>
        <v>122.57682897463465</v>
      </c>
      <c r="T251" s="123">
        <f t="shared" si="119"/>
        <v>127.72296222699457</v>
      </c>
      <c r="U251" s="123">
        <f t="shared" si="119"/>
        <v>125.01499477386568</v>
      </c>
      <c r="V251" s="123">
        <f t="shared" si="119"/>
        <v>122.83696290548301</v>
      </c>
      <c r="W251" s="123">
        <f t="shared" ref="W251:Y251" si="120">SUM(W252:W253)</f>
        <v>118.43542753396551</v>
      </c>
      <c r="X251" s="123">
        <f t="shared" si="120"/>
        <v>118.75454861003678</v>
      </c>
      <c r="Y251" s="123">
        <f t="shared" si="120"/>
        <v>114.53387325419357</v>
      </c>
      <c r="DA251" s="130" t="s">
        <v>2955</v>
      </c>
    </row>
    <row r="252" spans="1:105" ht="12" customHeight="1" x14ac:dyDescent="0.25">
      <c r="A252" s="97" t="s">
        <v>211</v>
      </c>
      <c r="B252" s="99">
        <v>110.03731683302149</v>
      </c>
      <c r="C252" s="99">
        <v>127.70552363340309</v>
      </c>
      <c r="D252" s="99">
        <v>133.21859430928964</v>
      </c>
      <c r="E252" s="99">
        <v>119.45714120365726</v>
      </c>
      <c r="F252" s="99">
        <v>115.21945236402111</v>
      </c>
      <c r="G252" s="99">
        <v>137.63805633915544</v>
      </c>
      <c r="H252" s="99">
        <v>140.3417438413791</v>
      </c>
      <c r="I252" s="99">
        <v>114.14668700371321</v>
      </c>
      <c r="J252" s="99">
        <v>82.396057548888436</v>
      </c>
      <c r="K252" s="99">
        <v>156.18441006894753</v>
      </c>
      <c r="L252" s="99">
        <v>144.3979644863505</v>
      </c>
      <c r="M252" s="99">
        <v>130.35429286116005</v>
      </c>
      <c r="N252" s="99">
        <v>128.27630626917536</v>
      </c>
      <c r="O252" s="99">
        <v>124.05915302432253</v>
      </c>
      <c r="P252" s="99">
        <v>120.89616371302012</v>
      </c>
      <c r="Q252" s="99">
        <v>110.60511023528558</v>
      </c>
      <c r="R252" s="99">
        <v>113.59521602206136</v>
      </c>
      <c r="S252" s="99">
        <v>120.44008903918157</v>
      </c>
      <c r="T252" s="99">
        <v>125.50856017808997</v>
      </c>
      <c r="U252" s="99">
        <v>122.85126784033223</v>
      </c>
      <c r="V252" s="99">
        <v>120.70910983465303</v>
      </c>
      <c r="W252" s="99">
        <v>116.39486206377146</v>
      </c>
      <c r="X252" s="99">
        <v>116.70362911517626</v>
      </c>
      <c r="Y252" s="99">
        <v>112.52673032423078</v>
      </c>
      <c r="DA252" s="63" t="s">
        <v>2956</v>
      </c>
    </row>
    <row r="253" spans="1:105" ht="12" customHeight="1" x14ac:dyDescent="0.25">
      <c r="A253" s="97" t="s">
        <v>53</v>
      </c>
      <c r="B253" s="99">
        <v>2.5374394253458958</v>
      </c>
      <c r="C253" s="99">
        <v>2.8943761731414797</v>
      </c>
      <c r="D253" s="99">
        <v>2.9243448265425154</v>
      </c>
      <c r="E253" s="99">
        <v>2.5745676900903112</v>
      </c>
      <c r="F253" s="99">
        <v>2.4179020946754473</v>
      </c>
      <c r="G253" s="99">
        <v>2.8482796977826954</v>
      </c>
      <c r="H253" s="99">
        <v>2.8494610380988363</v>
      </c>
      <c r="I253" s="99">
        <v>2.2691585116728121</v>
      </c>
      <c r="J253" s="99">
        <v>1.6255516689319354</v>
      </c>
      <c r="K253" s="99">
        <v>3.064080797654352</v>
      </c>
      <c r="L253" s="99">
        <v>2.7137520472852756</v>
      </c>
      <c r="M253" s="99">
        <v>2.459120120040764</v>
      </c>
      <c r="N253" s="99">
        <v>2.4017175764052094</v>
      </c>
      <c r="O253" s="99">
        <v>2.3014198831474437</v>
      </c>
      <c r="P253" s="99">
        <v>2.2179361600476959</v>
      </c>
      <c r="Q253" s="99">
        <v>2.0083016692926501</v>
      </c>
      <c r="R253" s="99">
        <v>2.0408200004815646</v>
      </c>
      <c r="S253" s="99">
        <v>2.1367399354530741</v>
      </c>
      <c r="T253" s="99">
        <v>2.2144020489046006</v>
      </c>
      <c r="U253" s="99">
        <v>2.163726933533447</v>
      </c>
      <c r="V253" s="99">
        <v>2.1278530708299739</v>
      </c>
      <c r="W253" s="99">
        <v>2.0405654701940539</v>
      </c>
      <c r="X253" s="99">
        <v>2.0509194948605183</v>
      </c>
      <c r="Y253" s="99">
        <v>2.0071429299627779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5.7080437720609595E-4</v>
      </c>
      <c r="H254" s="123">
        <f t="shared" si="121"/>
        <v>5.2505354273450757E-3</v>
      </c>
      <c r="I254" s="123">
        <f t="shared" si="121"/>
        <v>8.0566508081862352E-3</v>
      </c>
      <c r="J254" s="123">
        <f t="shared" si="121"/>
        <v>1.2426682205406558E-2</v>
      </c>
      <c r="K254" s="123">
        <f t="shared" si="121"/>
        <v>1.5517222828456859E-2</v>
      </c>
      <c r="L254" s="123">
        <f t="shared" si="121"/>
        <v>4.5091686343347544E-2</v>
      </c>
      <c r="M254" s="123">
        <f t="shared" si="121"/>
        <v>2.6192687469747188E-2</v>
      </c>
      <c r="N254" s="123">
        <f t="shared" si="121"/>
        <v>3.0624354007772366E-2</v>
      </c>
      <c r="O254" s="123">
        <f t="shared" si="121"/>
        <v>2.8126221629218216E-2</v>
      </c>
      <c r="P254" s="123">
        <f t="shared" si="121"/>
        <v>3.8341615479930757E-2</v>
      </c>
      <c r="Q254" s="123">
        <f t="shared" si="121"/>
        <v>2.910367767550209E-2</v>
      </c>
      <c r="R254" s="123">
        <f t="shared" si="121"/>
        <v>3.1970643395824505E-2</v>
      </c>
      <c r="S254" s="123">
        <f t="shared" si="121"/>
        <v>3.3993348973919389E-2</v>
      </c>
      <c r="T254" s="123">
        <f t="shared" si="121"/>
        <v>4.5278837709382597E-2</v>
      </c>
      <c r="U254" s="123">
        <f t="shared" si="121"/>
        <v>3.4164409375044953E-2</v>
      </c>
      <c r="V254" s="123">
        <f t="shared" si="121"/>
        <v>3.8736131615745829E-2</v>
      </c>
      <c r="W254" s="123">
        <f t="shared" si="121"/>
        <v>7.2913523766114249E-2</v>
      </c>
      <c r="X254" s="123">
        <f t="shared" si="121"/>
        <v>8.3365944171476719E-2</v>
      </c>
      <c r="Y254" s="123">
        <f t="shared" si="121"/>
        <v>8.7219594416752533E-2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5.7080437720609595E-4</v>
      </c>
      <c r="H255" s="99">
        <f>RES_hhdet_tess!H48</f>
        <v>5.2505354273450757E-3</v>
      </c>
      <c r="I255" s="99">
        <f>RES_hhdet_tess!I48</f>
        <v>8.0566508081862352E-3</v>
      </c>
      <c r="J255" s="99">
        <f>RES_hhdet_tess!J48</f>
        <v>1.2426682205406558E-2</v>
      </c>
      <c r="K255" s="99">
        <f>RES_hhdet_tess!K48</f>
        <v>1.5517222828456859E-2</v>
      </c>
      <c r="L255" s="99">
        <f>RES_hhdet_tess!L48</f>
        <v>4.5091686343347544E-2</v>
      </c>
      <c r="M255" s="99">
        <f>RES_hhdet_tess!M48</f>
        <v>2.6192687469747188E-2</v>
      </c>
      <c r="N255" s="99">
        <f>RES_hhdet_tess!N48</f>
        <v>3.0624354007772366E-2</v>
      </c>
      <c r="O255" s="99">
        <f>RES_hhdet_tess!O48</f>
        <v>2.8126221629218216E-2</v>
      </c>
      <c r="P255" s="99">
        <f>RES_hhdet_tess!P48</f>
        <v>3.8341615479930757E-2</v>
      </c>
      <c r="Q255" s="99">
        <f>RES_hhdet_tess!Q48</f>
        <v>2.910367767550209E-2</v>
      </c>
      <c r="R255" s="99">
        <f>RES_hhdet_tess!R48</f>
        <v>3.1970643395824505E-2</v>
      </c>
      <c r="S255" s="99">
        <f>RES_hhdet_tess!S48</f>
        <v>3.3993348973919389E-2</v>
      </c>
      <c r="T255" s="99">
        <f>RES_hhdet_tess!T48</f>
        <v>4.5278837709382597E-2</v>
      </c>
      <c r="U255" s="99">
        <f>RES_hhdet_tess!U48</f>
        <v>3.4164409375044953E-2</v>
      </c>
      <c r="V255" s="99">
        <f>RES_hhdet_tess!V48</f>
        <v>3.8736131615745829E-2</v>
      </c>
      <c r="W255" s="99">
        <f>RES_hhdet_tess!W48</f>
        <v>7.2913523766114249E-2</v>
      </c>
      <c r="X255" s="99">
        <f>RES_hhdet_tess!X48</f>
        <v>8.3365944171476719E-2</v>
      </c>
      <c r="Y255" s="99">
        <f>RES_hhdet_tess!Y48</f>
        <v>8.7219594416752533E-2</v>
      </c>
      <c r="DA255" s="63" t="s">
        <v>2959</v>
      </c>
    </row>
    <row r="256" spans="1:105" ht="12" customHeight="1" x14ac:dyDescent="0.25">
      <c r="A256" s="121" t="s">
        <v>55</v>
      </c>
      <c r="B256" s="123">
        <v>20.630575477420592</v>
      </c>
      <c r="C256" s="123">
        <v>21.63956220165192</v>
      </c>
      <c r="D256" s="123">
        <v>23.023937498892508</v>
      </c>
      <c r="E256" s="123">
        <v>20.033295024847465</v>
      </c>
      <c r="F256" s="123">
        <v>18.860288399002744</v>
      </c>
      <c r="G256" s="123">
        <v>23.234719079060554</v>
      </c>
      <c r="H256" s="123">
        <v>24.575870757411852</v>
      </c>
      <c r="I256" s="123">
        <v>20.396339062097095</v>
      </c>
      <c r="J256" s="123">
        <v>18.609820175479982</v>
      </c>
      <c r="K256" s="123">
        <v>28.230432359483615</v>
      </c>
      <c r="L256" s="123">
        <v>30.364924281145608</v>
      </c>
      <c r="M256" s="123">
        <v>26.952337079370658</v>
      </c>
      <c r="N256" s="123">
        <v>26.254725415795658</v>
      </c>
      <c r="O256" s="123">
        <v>26.605839552691045</v>
      </c>
      <c r="P256" s="123">
        <v>25.02658593801409</v>
      </c>
      <c r="Q256" s="123">
        <v>25.397002418305675</v>
      </c>
      <c r="R256" s="123">
        <v>26.81210357999019</v>
      </c>
      <c r="S256" s="123">
        <v>25.184750481411136</v>
      </c>
      <c r="T256" s="123">
        <v>26.276314673847779</v>
      </c>
      <c r="U256" s="123">
        <v>26.125140086562364</v>
      </c>
      <c r="V256" s="123">
        <v>28.311330166098973</v>
      </c>
      <c r="W256" s="123">
        <v>27.045134461439705</v>
      </c>
      <c r="X256" s="123">
        <v>26.063047599578862</v>
      </c>
      <c r="Y256" s="123">
        <v>24.895167550206985</v>
      </c>
      <c r="DA256" s="130" t="s">
        <v>2960</v>
      </c>
    </row>
    <row r="257" spans="1:105" ht="12" customHeight="1" x14ac:dyDescent="0.25">
      <c r="A257" s="97" t="s">
        <v>138</v>
      </c>
      <c r="B257" s="99">
        <v>20.636646970256649</v>
      </c>
      <c r="C257" s="99">
        <v>21.679918949279838</v>
      </c>
      <c r="D257" s="99">
        <v>23.086395338655024</v>
      </c>
      <c r="E257" s="99">
        <v>19.927759084471106</v>
      </c>
      <c r="F257" s="99">
        <v>18.804260256988808</v>
      </c>
      <c r="G257" s="99">
        <v>23.305476928617942</v>
      </c>
      <c r="H257" s="99">
        <v>24.596590823006913</v>
      </c>
      <c r="I257" s="99">
        <v>20.269884016412309</v>
      </c>
      <c r="J257" s="99">
        <v>17.163496898896589</v>
      </c>
      <c r="K257" s="99">
        <v>28.20265526910547</v>
      </c>
      <c r="L257" s="99">
        <v>30.456146717087638</v>
      </c>
      <c r="M257" s="99">
        <v>27.071137982151274</v>
      </c>
      <c r="N257" s="99">
        <v>26.317089419593771</v>
      </c>
      <c r="O257" s="99">
        <v>26.584091117995154</v>
      </c>
      <c r="P257" s="99">
        <v>25.072568179342124</v>
      </c>
      <c r="Q257" s="99">
        <v>25.30423838775258</v>
      </c>
      <c r="R257" s="99">
        <v>26.69076175897105</v>
      </c>
      <c r="S257" s="99">
        <v>25.248301909987589</v>
      </c>
      <c r="T257" s="99">
        <v>26.322987385523021</v>
      </c>
      <c r="U257" s="99">
        <v>26.259939618249852</v>
      </c>
      <c r="V257" s="99">
        <v>28.332206802976994</v>
      </c>
      <c r="W257" s="99">
        <v>26.964365964727044</v>
      </c>
      <c r="X257" s="99">
        <v>26.069525973838726</v>
      </c>
      <c r="Y257" s="99">
        <v>24.907350928163488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20.462321532009177</v>
      </c>
      <c r="C261" s="102">
        <v>20.516747800981882</v>
      </c>
      <c r="D261" s="102">
        <v>21.263407140586555</v>
      </c>
      <c r="E261" s="102">
        <v>23.05491010463934</v>
      </c>
      <c r="F261" s="102">
        <v>20.471972921622257</v>
      </c>
      <c r="G261" s="102">
        <v>21.174388084656741</v>
      </c>
      <c r="H261" s="102">
        <v>23.968254833836689</v>
      </c>
      <c r="I261" s="102">
        <v>24.161250649530608</v>
      </c>
      <c r="J261" s="102">
        <v>33.129257213719981</v>
      </c>
      <c r="K261" s="102">
        <v>29.02478257492837</v>
      </c>
      <c r="L261" s="102">
        <v>27.810066954520995</v>
      </c>
      <c r="M261" s="102">
        <v>23.467063497634296</v>
      </c>
      <c r="N261" s="102">
        <v>24.378356019967047</v>
      </c>
      <c r="O261" s="102">
        <v>27.278850292708739</v>
      </c>
      <c r="P261" s="102">
        <v>23.601851577238797</v>
      </c>
      <c r="Q261" s="102">
        <v>28.309264486944112</v>
      </c>
      <c r="R261" s="102">
        <v>30.659114811255794</v>
      </c>
      <c r="S261" s="102">
        <v>23.133496283941337</v>
      </c>
      <c r="T261" s="102">
        <v>24.724944553308092</v>
      </c>
      <c r="U261" s="102">
        <v>23.432338022485496</v>
      </c>
      <c r="V261" s="102">
        <v>27.888367089466232</v>
      </c>
      <c r="W261" s="102">
        <v>29.379362331287361</v>
      </c>
      <c r="X261" s="102">
        <v>25.805921807283084</v>
      </c>
      <c r="Y261" s="102">
        <v>24.378462120812053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2968</v>
      </c>
    </row>
    <row r="265" spans="1:105" ht="12" customHeight="1" x14ac:dyDescent="0.25">
      <c r="A265" s="121" t="s">
        <v>54</v>
      </c>
      <c r="B265" s="123">
        <v>6.7993707668318111</v>
      </c>
      <c r="C265" s="123">
        <v>6.8729112152979175</v>
      </c>
      <c r="D265" s="123">
        <v>7.5195503460816759</v>
      </c>
      <c r="E265" s="123">
        <v>7.9818948170383539</v>
      </c>
      <c r="F265" s="123">
        <v>8.2858738132452316</v>
      </c>
      <c r="G265" s="123">
        <v>8.5331250131442413</v>
      </c>
      <c r="H265" s="123">
        <v>9.0146003085229705</v>
      </c>
      <c r="I265" s="123">
        <v>8.1785947097615477</v>
      </c>
      <c r="J265" s="123">
        <v>9.5292728865577612</v>
      </c>
      <c r="K265" s="123">
        <v>8.6007810838378749</v>
      </c>
      <c r="L265" s="123">
        <v>9.2183916986063181</v>
      </c>
      <c r="M265" s="123">
        <v>8.217355643727636</v>
      </c>
      <c r="N265" s="123">
        <v>8.2161003472648417</v>
      </c>
      <c r="O265" s="123">
        <v>8.2520351796158344</v>
      </c>
      <c r="P265" s="123">
        <v>8.0907008051677796</v>
      </c>
      <c r="Q265" s="123">
        <v>7.4865511785111023</v>
      </c>
      <c r="R265" s="123">
        <v>7.8839392281652989</v>
      </c>
      <c r="S265" s="123">
        <v>6.9488011963124912</v>
      </c>
      <c r="T265" s="123">
        <v>6.5157156550341142</v>
      </c>
      <c r="U265" s="123">
        <v>6.0173997571833588</v>
      </c>
      <c r="V265" s="123">
        <v>6.8325631470957493</v>
      </c>
      <c r="W265" s="123">
        <v>6.8318882396810769</v>
      </c>
      <c r="X265" s="123">
        <v>6.4740244181068833</v>
      </c>
      <c r="Y265" s="123">
        <v>7.7955113480308782</v>
      </c>
      <c r="DA265" s="130" t="s">
        <v>2969</v>
      </c>
    </row>
    <row r="266" spans="1:105" ht="12" customHeight="1" x14ac:dyDescent="0.25">
      <c r="A266" s="97" t="s">
        <v>50</v>
      </c>
      <c r="B266" s="99">
        <v>6.9012559500336224</v>
      </c>
      <c r="C266" s="99">
        <v>6.88307354678766</v>
      </c>
      <c r="D266" s="99">
        <v>7.4481108569472481</v>
      </c>
      <c r="E266" s="99">
        <v>7.7965822657615869</v>
      </c>
      <c r="F266" s="99">
        <v>8.3937246823976928</v>
      </c>
      <c r="G266" s="99">
        <v>8.757694213886138</v>
      </c>
      <c r="H266" s="99">
        <v>9.1055766329958896</v>
      </c>
      <c r="I266" s="99">
        <v>8.3531310736015545</v>
      </c>
      <c r="J266" s="99">
        <v>8.6363245408799347</v>
      </c>
      <c r="K266" s="99">
        <v>8.0071895717061849</v>
      </c>
      <c r="L266" s="99">
        <v>8.0229667887328215</v>
      </c>
      <c r="M266" s="99">
        <v>8.3104573739848302</v>
      </c>
      <c r="N266" s="99">
        <v>8.3354967537121478</v>
      </c>
      <c r="O266" s="99">
        <v>8.1074800322163281</v>
      </c>
      <c r="P266" s="99">
        <v>8.7522683346908483</v>
      </c>
      <c r="Q266" s="99">
        <v>6.9719062452506044</v>
      </c>
      <c r="R266" s="99">
        <v>7.2209217868988675</v>
      </c>
      <c r="S266" s="99">
        <v>8.16763621579498</v>
      </c>
      <c r="T266" s="99">
        <v>6.8977432384939625</v>
      </c>
      <c r="U266" s="99">
        <v>6.4276162054037362</v>
      </c>
      <c r="V266" s="99">
        <v>6.6264637539295919</v>
      </c>
      <c r="W266" s="99">
        <v>6.4515624239719056</v>
      </c>
      <c r="X266" s="99">
        <v>6.1545849556769436</v>
      </c>
      <c r="Y266" s="99">
        <v>8.2311457068225771</v>
      </c>
      <c r="DA266" s="63" t="s">
        <v>2970</v>
      </c>
    </row>
    <row r="267" spans="1:105" ht="12" customHeight="1" x14ac:dyDescent="0.25">
      <c r="A267" s="109" t="s">
        <v>120</v>
      </c>
      <c r="B267" s="110">
        <v>6.3758888148841439</v>
      </c>
      <c r="C267" s="110">
        <v>6.8377795813505626</v>
      </c>
      <c r="D267" s="110">
        <v>7.7296487592744834</v>
      </c>
      <c r="E267" s="110">
        <v>8.463154278563092</v>
      </c>
      <c r="F267" s="110">
        <v>8.0284697388680275</v>
      </c>
      <c r="G267" s="110">
        <v>8.0534594896507059</v>
      </c>
      <c r="H267" s="110">
        <v>8.8547714475739543</v>
      </c>
      <c r="I267" s="110">
        <v>7.969767676025068</v>
      </c>
      <c r="J267" s="110">
        <v>10.237693606929266</v>
      </c>
      <c r="K267" s="110">
        <v>9.1246078564959188</v>
      </c>
      <c r="L267" s="110">
        <v>10.81550062429401</v>
      </c>
      <c r="M267" s="110">
        <v>8.0914266742465486</v>
      </c>
      <c r="N267" s="110">
        <v>8.0496239021835319</v>
      </c>
      <c r="O267" s="110">
        <v>8.4575819750940493</v>
      </c>
      <c r="P267" s="110">
        <v>7.1773409342774377</v>
      </c>
      <c r="Q267" s="110">
        <v>8.104628367381558</v>
      </c>
      <c r="R267" s="110">
        <v>8.602826513941368</v>
      </c>
      <c r="S267" s="110">
        <v>5.8403311911032114</v>
      </c>
      <c r="T267" s="110">
        <v>6.1597771817282831</v>
      </c>
      <c r="U267" s="110">
        <v>5.6597629119410788</v>
      </c>
      <c r="V267" s="110">
        <v>7.0286645404418238</v>
      </c>
      <c r="W267" s="110">
        <v>7.2220896124087375</v>
      </c>
      <c r="X267" s="110">
        <v>6.8591067909795811</v>
      </c>
      <c r="Y267" s="110">
        <v>7.073281867050361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77.519880348442442</v>
      </c>
      <c r="C269" s="118">
        <f t="shared" si="122"/>
        <v>87.976857750791268</v>
      </c>
      <c r="D269" s="118">
        <f t="shared" si="122"/>
        <v>91.616445594494621</v>
      </c>
      <c r="E269" s="118">
        <f t="shared" si="122"/>
        <v>81.160209854731775</v>
      </c>
      <c r="F269" s="118">
        <f t="shared" si="122"/>
        <v>77.113948312788466</v>
      </c>
      <c r="G269" s="118">
        <f t="shared" si="122"/>
        <v>89.443707638586716</v>
      </c>
      <c r="H269" s="118">
        <f t="shared" si="122"/>
        <v>89.580991914736941</v>
      </c>
      <c r="I269" s="118">
        <f t="shared" si="122"/>
        <v>71.157313246321138</v>
      </c>
      <c r="J269" s="118">
        <f t="shared" si="122"/>
        <v>50.948370117236074</v>
      </c>
      <c r="K269" s="118">
        <f t="shared" si="122"/>
        <v>94.414582327699776</v>
      </c>
      <c r="L269" s="118">
        <f t="shared" si="122"/>
        <v>88.724257274836646</v>
      </c>
      <c r="M269" s="118">
        <f t="shared" si="122"/>
        <v>79.325494910367894</v>
      </c>
      <c r="N269" s="118">
        <f t="shared" si="122"/>
        <v>77.415963903773346</v>
      </c>
      <c r="O269" s="118">
        <f t="shared" si="122"/>
        <v>74.663055069238794</v>
      </c>
      <c r="P269" s="118">
        <f t="shared" si="122"/>
        <v>71.860889970718503</v>
      </c>
      <c r="Q269" s="118">
        <f t="shared" si="122"/>
        <v>65.530522365625814</v>
      </c>
      <c r="R269" s="118">
        <f t="shared" ref="R269:V269" si="123">R270+R273+R275+R284</f>
        <v>66.631535927592665</v>
      </c>
      <c r="S269" s="118">
        <f t="shared" si="123"/>
        <v>68.000216465735335</v>
      </c>
      <c r="T269" s="118">
        <f t="shared" si="123"/>
        <v>69.174074859142493</v>
      </c>
      <c r="U269" s="118">
        <f t="shared" si="123"/>
        <v>66.313841125456904</v>
      </c>
      <c r="V269" s="118">
        <f t="shared" si="123"/>
        <v>65.099386340428012</v>
      </c>
      <c r="W269" s="118">
        <f t="shared" ref="W269:Y269" si="124">W270+W273+W275+W284</f>
        <v>61.365500241318045</v>
      </c>
      <c r="X269" s="118">
        <f t="shared" si="124"/>
        <v>59.773294833945826</v>
      </c>
      <c r="Y269" s="118">
        <f t="shared" si="124"/>
        <v>56.650962274162964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65.072028551116631</v>
      </c>
      <c r="C270" s="123">
        <f t="shared" si="125"/>
        <v>75.090505953187062</v>
      </c>
      <c r="D270" s="123">
        <f t="shared" si="125"/>
        <v>77.962457631609325</v>
      </c>
      <c r="E270" s="123">
        <f t="shared" si="125"/>
        <v>69.122656848579581</v>
      </c>
      <c r="F270" s="123">
        <f t="shared" si="125"/>
        <v>65.589074918857534</v>
      </c>
      <c r="G270" s="123">
        <f t="shared" si="125"/>
        <v>75.90318723617537</v>
      </c>
      <c r="H270" s="123">
        <f t="shared" si="125"/>
        <v>75.626018962334783</v>
      </c>
      <c r="I270" s="123">
        <f t="shared" si="125"/>
        <v>59.870176354526556</v>
      </c>
      <c r="J270" s="123">
        <f t="shared" si="125"/>
        <v>41.990583867437557</v>
      </c>
      <c r="K270" s="123">
        <f t="shared" si="125"/>
        <v>79.751522994547116</v>
      </c>
      <c r="L270" s="123">
        <f t="shared" si="125"/>
        <v>72.797376687097895</v>
      </c>
      <c r="M270" s="123">
        <f t="shared" si="125"/>
        <v>64.983222294931252</v>
      </c>
      <c r="N270" s="123">
        <f t="shared" si="125"/>
        <v>63.453397424012614</v>
      </c>
      <c r="O270" s="123">
        <f t="shared" si="125"/>
        <v>60.715453459500246</v>
      </c>
      <c r="P270" s="123">
        <f t="shared" si="125"/>
        <v>58.59680984605545</v>
      </c>
      <c r="Q270" s="123">
        <f t="shared" si="125"/>
        <v>52.829993574336342</v>
      </c>
      <c r="R270" s="123">
        <f t="shared" ref="R270:V270" si="126">SUM(R271:R272)</f>
        <v>53.52308869027901</v>
      </c>
      <c r="S270" s="123">
        <f t="shared" si="126"/>
        <v>55.722172591664304</v>
      </c>
      <c r="T270" s="123">
        <f t="shared" si="126"/>
        <v>56.944449542138173</v>
      </c>
      <c r="U270" s="123">
        <f t="shared" si="126"/>
        <v>54.69131599333766</v>
      </c>
      <c r="V270" s="123">
        <f t="shared" si="126"/>
        <v>52.838734054507661</v>
      </c>
      <c r="W270" s="123">
        <f t="shared" ref="W270:Y270" si="127">SUM(W271:W272)</f>
        <v>49.857492202316678</v>
      </c>
      <c r="X270" s="123">
        <f t="shared" si="127"/>
        <v>48.848312698931657</v>
      </c>
      <c r="Y270" s="123">
        <f t="shared" si="127"/>
        <v>45.872744182843469</v>
      </c>
      <c r="DA270" s="130" t="s">
        <v>3123</v>
      </c>
    </row>
    <row r="271" spans="1:105" ht="12" customHeight="1" x14ac:dyDescent="0.25">
      <c r="A271" s="97" t="s">
        <v>211</v>
      </c>
      <c r="B271" s="99">
        <v>65.072028551116631</v>
      </c>
      <c r="C271" s="99">
        <v>75.090505953187062</v>
      </c>
      <c r="D271" s="99">
        <v>77.962457631609325</v>
      </c>
      <c r="E271" s="99">
        <v>69.122656848579581</v>
      </c>
      <c r="F271" s="99">
        <v>65.589074918857534</v>
      </c>
      <c r="G271" s="99">
        <v>75.90318723617537</v>
      </c>
      <c r="H271" s="99">
        <v>75.626018962334783</v>
      </c>
      <c r="I271" s="99">
        <v>59.870176354526556</v>
      </c>
      <c r="J271" s="99">
        <v>41.990583867437557</v>
      </c>
      <c r="K271" s="99">
        <v>79.751522994547116</v>
      </c>
      <c r="L271" s="99">
        <v>72.797376687097895</v>
      </c>
      <c r="M271" s="99">
        <v>64.983222294931252</v>
      </c>
      <c r="N271" s="99">
        <v>63.453397424012614</v>
      </c>
      <c r="O271" s="99">
        <v>60.715453459500246</v>
      </c>
      <c r="P271" s="99">
        <v>58.59680984605545</v>
      </c>
      <c r="Q271" s="99">
        <v>52.829993574336342</v>
      </c>
      <c r="R271" s="99">
        <v>53.52308869027901</v>
      </c>
      <c r="S271" s="99">
        <v>55.722172591664304</v>
      </c>
      <c r="T271" s="99">
        <v>56.944449542138173</v>
      </c>
      <c r="U271" s="99">
        <v>54.69131599333766</v>
      </c>
      <c r="V271" s="99">
        <v>52.838734054507661</v>
      </c>
      <c r="W271" s="99">
        <v>49.857492202316678</v>
      </c>
      <c r="X271" s="99">
        <v>48.848312698931657</v>
      </c>
      <c r="Y271" s="99">
        <v>45.872744182843469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10.277637727981132</v>
      </c>
      <c r="C275" s="123">
        <v>10.80681265636402</v>
      </c>
      <c r="D275" s="123">
        <v>11.491446916839983</v>
      </c>
      <c r="E275" s="123">
        <v>9.8508557714089875</v>
      </c>
      <c r="F275" s="123">
        <v>9.2327596142930979</v>
      </c>
      <c r="G275" s="123">
        <v>11.235619932877903</v>
      </c>
      <c r="H275" s="123">
        <v>11.718327189422642</v>
      </c>
      <c r="I275" s="123">
        <v>9.5353636450718291</v>
      </c>
      <c r="J275" s="123">
        <v>7.4877238154899404</v>
      </c>
      <c r="K275" s="123">
        <v>13.220432091313118</v>
      </c>
      <c r="L275" s="123">
        <v>14.164813182959564</v>
      </c>
      <c r="M275" s="123">
        <v>12.508105451386543</v>
      </c>
      <c r="N275" s="123">
        <v>12.099715952683063</v>
      </c>
      <c r="O275" s="123">
        <v>12.121421014611638</v>
      </c>
      <c r="P275" s="123">
        <v>11.317244511724395</v>
      </c>
      <c r="Q275" s="123">
        <v>11.242079292416895</v>
      </c>
      <c r="R275" s="123">
        <v>11.670404401210043</v>
      </c>
      <c r="S275" s="123">
        <v>10.793200089228298</v>
      </c>
      <c r="T275" s="123">
        <v>10.966632397536134</v>
      </c>
      <c r="U275" s="123">
        <v>10.490103405508853</v>
      </c>
      <c r="V275" s="123">
        <v>11.044082476516978</v>
      </c>
      <c r="W275" s="123">
        <v>10.283748486107653</v>
      </c>
      <c r="X275" s="123">
        <v>9.6702265447568418</v>
      </c>
      <c r="Y275" s="123">
        <v>8.8712854298605937</v>
      </c>
      <c r="DA275" s="130" t="s">
        <v>3128</v>
      </c>
    </row>
    <row r="276" spans="1:105" ht="12" customHeight="1" x14ac:dyDescent="0.25">
      <c r="A276" s="97" t="s">
        <v>138</v>
      </c>
      <c r="B276" s="99">
        <v>10.648509291702704</v>
      </c>
      <c r="C276" s="99">
        <v>11.195236433948988</v>
      </c>
      <c r="D276" s="99">
        <v>11.899125743158033</v>
      </c>
      <c r="E276" s="99">
        <v>10.194916579915112</v>
      </c>
      <c r="F276" s="99">
        <v>9.5537246416232211</v>
      </c>
      <c r="G276" s="99">
        <v>11.621484294989617</v>
      </c>
      <c r="H276" s="99">
        <v>12.117929139616082</v>
      </c>
      <c r="I276" s="99">
        <v>9.8556354010895078</v>
      </c>
      <c r="J276" s="99">
        <v>8.233597723303907</v>
      </c>
      <c r="K276" s="99">
        <v>13.682728355477787</v>
      </c>
      <c r="L276" s="99">
        <v>14.670574796239332</v>
      </c>
      <c r="M276" s="99">
        <v>12.934463435874951</v>
      </c>
      <c r="N276" s="99">
        <v>12.501868499674465</v>
      </c>
      <c r="O276" s="99">
        <v>12.513126403073615</v>
      </c>
      <c r="P276" s="99">
        <v>11.682500157010685</v>
      </c>
      <c r="Q276" s="99">
        <v>11.600172267012981</v>
      </c>
      <c r="R276" s="99">
        <v>12.038510454699958</v>
      </c>
      <c r="S276" s="99">
        <v>11.127592231083774</v>
      </c>
      <c r="T276" s="99">
        <v>11.296561706578501</v>
      </c>
      <c r="U276" s="99">
        <v>11.015229646787441</v>
      </c>
      <c r="V276" s="99">
        <v>11.589196961092568</v>
      </c>
      <c r="W276" s="99">
        <v>10.639584742080464</v>
      </c>
      <c r="X276" s="99">
        <v>9.9138712844589296</v>
      </c>
      <c r="Y276" s="99">
        <v>9.0804611365656118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2.1702140693446834</v>
      </c>
      <c r="C284" s="123">
        <v>2.0795391412401871</v>
      </c>
      <c r="D284" s="123">
        <v>2.1625410460453014</v>
      </c>
      <c r="E284" s="123">
        <v>2.1866972347432108</v>
      </c>
      <c r="F284" s="123">
        <v>2.2921137796378277</v>
      </c>
      <c r="G284" s="123">
        <v>2.3049004695334361</v>
      </c>
      <c r="H284" s="123">
        <v>2.2366457629795171</v>
      </c>
      <c r="I284" s="123">
        <v>1.7517732467227536</v>
      </c>
      <c r="J284" s="123">
        <v>1.4700624343085731</v>
      </c>
      <c r="K284" s="123">
        <v>1.4426272418395405</v>
      </c>
      <c r="L284" s="123">
        <v>1.7620674047791867</v>
      </c>
      <c r="M284" s="123">
        <v>1.8341671640501036</v>
      </c>
      <c r="N284" s="123">
        <v>1.8628505270776665</v>
      </c>
      <c r="O284" s="123">
        <v>1.8261805951269166</v>
      </c>
      <c r="P284" s="123">
        <v>1.9468356129386504</v>
      </c>
      <c r="Q284" s="123">
        <v>1.4584494988725827</v>
      </c>
      <c r="R284" s="123">
        <v>1.4380428361036266</v>
      </c>
      <c r="S284" s="123">
        <v>1.4848437848427352</v>
      </c>
      <c r="T284" s="123">
        <v>1.262992919468191</v>
      </c>
      <c r="U284" s="123">
        <v>1.1324217266103827</v>
      </c>
      <c r="V284" s="123">
        <v>1.2165698094033786</v>
      </c>
      <c r="W284" s="123">
        <v>1.2242595528937146</v>
      </c>
      <c r="X284" s="123">
        <v>1.2547555902573229</v>
      </c>
      <c r="Y284" s="123">
        <v>1.9069326614589002</v>
      </c>
      <c r="DA284" s="130" t="s">
        <v>3137</v>
      </c>
    </row>
    <row r="285" spans="1:105" ht="12" customHeight="1" x14ac:dyDescent="0.25">
      <c r="A285" s="97" t="s">
        <v>50</v>
      </c>
      <c r="B285" s="99">
        <v>2.6923441318547785</v>
      </c>
      <c r="C285" s="99">
        <v>2.681075811320599</v>
      </c>
      <c r="D285" s="99">
        <v>2.8978670545284237</v>
      </c>
      <c r="E285" s="99">
        <v>3.0287013423742173</v>
      </c>
      <c r="F285" s="99">
        <v>3.2524966482011632</v>
      </c>
      <c r="G285" s="99">
        <v>3.3840058687767476</v>
      </c>
      <c r="H285" s="99">
        <v>3.5097688363443127</v>
      </c>
      <c r="I285" s="99">
        <v>3.2158946647429159</v>
      </c>
      <c r="J285" s="99">
        <v>3.3230429881107852</v>
      </c>
      <c r="K285" s="99">
        <v>3.0773876829308482</v>
      </c>
      <c r="L285" s="99">
        <v>3.0809625876122468</v>
      </c>
      <c r="M285" s="99">
        <v>3.1902025327000554</v>
      </c>
      <c r="N285" s="99">
        <v>3.1988813305520316</v>
      </c>
      <c r="O285" s="99">
        <v>3.1104808659850409</v>
      </c>
      <c r="P285" s="99">
        <v>3.3569733558896857</v>
      </c>
      <c r="Q285" s="99">
        <v>2.6728344632858265</v>
      </c>
      <c r="R285" s="99">
        <v>2.7643251344414792</v>
      </c>
      <c r="S285" s="99">
        <v>3.1175263066269512</v>
      </c>
      <c r="T285" s="99">
        <v>2.618559033100301</v>
      </c>
      <c r="U285" s="99">
        <v>2.4313315698145943</v>
      </c>
      <c r="V285" s="99">
        <v>2.495165005409016</v>
      </c>
      <c r="W285" s="99">
        <v>2.4175344761447426</v>
      </c>
      <c r="X285" s="99">
        <v>2.295619777944423</v>
      </c>
      <c r="Y285" s="99">
        <v>3.0571562525892175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0.20625323812240889</v>
      </c>
      <c r="D290" s="117">
        <f t="shared" si="129"/>
        <v>7.6040988504099058E-2</v>
      </c>
      <c r="E290" s="117">
        <f t="shared" si="129"/>
        <v>9.2569423047324129E-2</v>
      </c>
      <c r="F290" s="117">
        <f t="shared" si="129"/>
        <v>0.24842473480222146</v>
      </c>
      <c r="G290" s="117">
        <f t="shared" si="129"/>
        <v>0.46548769431266374</v>
      </c>
      <c r="H290" s="117">
        <f t="shared" si="129"/>
        <v>0.56321998442011878</v>
      </c>
      <c r="I290" s="117">
        <f t="shared" si="129"/>
        <v>0.70739070222425804</v>
      </c>
      <c r="J290" s="117">
        <f t="shared" si="129"/>
        <v>0.9355481216633762</v>
      </c>
      <c r="K290" s="117">
        <f t="shared" si="129"/>
        <v>3.5706774487783823</v>
      </c>
      <c r="L290" s="117">
        <f t="shared" si="129"/>
        <v>2.1760555128933947</v>
      </c>
      <c r="M290" s="117">
        <f t="shared" si="129"/>
        <v>0.91760059145346518</v>
      </c>
      <c r="N290" s="117">
        <f t="shared" si="129"/>
        <v>0.30865489406161117</v>
      </c>
      <c r="O290" s="117">
        <f t="shared" si="129"/>
        <v>0.39032628616668708</v>
      </c>
      <c r="P290" s="117">
        <f t="shared" si="129"/>
        <v>0.75096647231827973</v>
      </c>
      <c r="Q290" s="117">
        <f t="shared" si="129"/>
        <v>1.0862978913530255</v>
      </c>
      <c r="R290" s="117">
        <f t="shared" ref="R290:V290" si="130">R291+R294+R296+R305</f>
        <v>0.6420926339857238</v>
      </c>
      <c r="S290" s="117">
        <f t="shared" si="130"/>
        <v>0.88915833507048303</v>
      </c>
      <c r="T290" s="117">
        <f t="shared" si="130"/>
        <v>0.86651784143267718</v>
      </c>
      <c r="U290" s="117">
        <f t="shared" si="130"/>
        <v>0.70395210517681561</v>
      </c>
      <c r="V290" s="117">
        <f t="shared" si="130"/>
        <v>0.62137234545740871</v>
      </c>
      <c r="W290" s="117">
        <f t="shared" ref="W290:Y290" si="131">W291+W294+W296+W305</f>
        <v>0.57306785380925818</v>
      </c>
      <c r="X290" s="117">
        <f t="shared" si="131"/>
        <v>0.5211594901312957</v>
      </c>
      <c r="Y290" s="117">
        <f t="shared" si="131"/>
        <v>0.82703819442002957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0.17152532320815078</v>
      </c>
      <c r="D291" s="122">
        <f t="shared" si="132"/>
        <v>6.3239657969752172E-2</v>
      </c>
      <c r="E291" s="122">
        <f t="shared" si="132"/>
        <v>7.6653156314388751E-2</v>
      </c>
      <c r="F291" s="122">
        <f t="shared" si="132"/>
        <v>0.20556288090581745</v>
      </c>
      <c r="G291" s="122">
        <f t="shared" si="132"/>
        <v>0.38548723684539871</v>
      </c>
      <c r="H291" s="122">
        <f t="shared" si="132"/>
        <v>0.46295727219885735</v>
      </c>
      <c r="I291" s="122">
        <f t="shared" si="132"/>
        <v>0.57732961684961048</v>
      </c>
      <c r="J291" s="122">
        <f t="shared" si="132"/>
        <v>0.70983303388914276</v>
      </c>
      <c r="K291" s="122">
        <f t="shared" si="132"/>
        <v>2.9231210910353056</v>
      </c>
      <c r="L291" s="122">
        <f t="shared" si="132"/>
        <v>1.7261596108030308</v>
      </c>
      <c r="M291" s="122">
        <f t="shared" si="132"/>
        <v>0.72562059048042582</v>
      </c>
      <c r="N291" s="122">
        <f t="shared" si="132"/>
        <v>0.24252376256260855</v>
      </c>
      <c r="O291" s="122">
        <f t="shared" si="132"/>
        <v>0.30222898655012687</v>
      </c>
      <c r="P291" s="122">
        <f t="shared" si="132"/>
        <v>0.58229837332521561</v>
      </c>
      <c r="Q291" s="122">
        <f t="shared" si="132"/>
        <v>0.81939867635285568</v>
      </c>
      <c r="R291" s="122">
        <f t="shared" ref="R291:V291" si="133">SUM(R292:R293)</f>
        <v>0.47703335953948328</v>
      </c>
      <c r="S291" s="122">
        <f t="shared" si="133"/>
        <v>0.68231630657314635</v>
      </c>
      <c r="T291" s="122">
        <f t="shared" si="133"/>
        <v>0.66061610708590723</v>
      </c>
      <c r="U291" s="122">
        <f t="shared" si="133"/>
        <v>0.53610614507273502</v>
      </c>
      <c r="V291" s="122">
        <f t="shared" si="133"/>
        <v>0.4500528014533946</v>
      </c>
      <c r="W291" s="122">
        <f t="shared" ref="W291:Y291" si="134">SUM(W292:W293)</f>
        <v>0.39789049090463563</v>
      </c>
      <c r="X291" s="122">
        <f t="shared" si="134"/>
        <v>0.33997854108814929</v>
      </c>
      <c r="Y291" s="122">
        <f t="shared" si="134"/>
        <v>0.45628014441690817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0.169654601136185</v>
      </c>
      <c r="D292" s="98">
        <v>6.2564475753793494E-2</v>
      </c>
      <c r="E292" s="98">
        <v>7.5840800459262808E-2</v>
      </c>
      <c r="F292" s="98">
        <v>0.20341850869160163</v>
      </c>
      <c r="G292" s="98">
        <v>0.381477547299721</v>
      </c>
      <c r="H292" s="98">
        <v>0.45817837345222356</v>
      </c>
      <c r="I292" s="98">
        <v>0.57142536840408753</v>
      </c>
      <c r="J292" s="98">
        <v>0.70253792239562385</v>
      </c>
      <c r="K292" s="98">
        <v>2.8928338305606007</v>
      </c>
      <c r="L292" s="98">
        <v>1.7087604186564931</v>
      </c>
      <c r="M292" s="98">
        <v>0.71808184666657993</v>
      </c>
      <c r="N292" s="98">
        <v>0.23992052615105325</v>
      </c>
      <c r="O292" s="98">
        <v>0.29883772625490002</v>
      </c>
      <c r="P292" s="98">
        <v>0.57544849251452512</v>
      </c>
      <c r="Q292" s="98">
        <v>0.80942698481529063</v>
      </c>
      <c r="R292" s="98">
        <v>0.47119420648882387</v>
      </c>
      <c r="S292" s="98">
        <v>0.67400475408098204</v>
      </c>
      <c r="T292" s="98">
        <v>0.65259259112929913</v>
      </c>
      <c r="U292" s="98">
        <v>0.52960135221194604</v>
      </c>
      <c r="V292" s="98">
        <v>0.44457592620242781</v>
      </c>
      <c r="W292" s="98">
        <v>0.39306060885002797</v>
      </c>
      <c r="X292" s="98">
        <v>0.33583521579761511</v>
      </c>
      <c r="Y292" s="98">
        <v>0.45063143118107679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1.870722071965789E-3</v>
      </c>
      <c r="D293" s="98">
        <v>6.7518221595867279E-4</v>
      </c>
      <c r="E293" s="98">
        <v>8.1235585512594755E-4</v>
      </c>
      <c r="F293" s="98">
        <v>2.144372214215812E-3</v>
      </c>
      <c r="G293" s="98">
        <v>4.0096895456776822E-3</v>
      </c>
      <c r="H293" s="98">
        <v>4.7788987466337949E-3</v>
      </c>
      <c r="I293" s="98">
        <v>5.9042484455229275E-3</v>
      </c>
      <c r="J293" s="98">
        <v>7.295111493518875E-3</v>
      </c>
      <c r="K293" s="98">
        <v>3.0287260474704761E-2</v>
      </c>
      <c r="L293" s="98">
        <v>1.7399192146537727E-2</v>
      </c>
      <c r="M293" s="98">
        <v>7.5387438138459113E-3</v>
      </c>
      <c r="N293" s="98">
        <v>2.6032364115552865E-3</v>
      </c>
      <c r="O293" s="98">
        <v>3.3912602952268413E-3</v>
      </c>
      <c r="P293" s="98">
        <v>6.8498808106905017E-3</v>
      </c>
      <c r="Q293" s="98">
        <v>9.9716915375650268E-3</v>
      </c>
      <c r="R293" s="98">
        <v>5.8391530506594078E-3</v>
      </c>
      <c r="S293" s="98">
        <v>8.3115524921643438E-3</v>
      </c>
      <c r="T293" s="98">
        <v>8.0235159566080655E-3</v>
      </c>
      <c r="U293" s="98">
        <v>6.5047928607889832E-3</v>
      </c>
      <c r="V293" s="98">
        <v>5.4768752509668133E-3</v>
      </c>
      <c r="W293" s="98">
        <v>4.8298820546076385E-3</v>
      </c>
      <c r="X293" s="98">
        <v>4.1433252905342093E-3</v>
      </c>
      <c r="Y293" s="98">
        <v>5.6487132358313914E-3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4.3562233283223382E-6</v>
      </c>
      <c r="H294" s="122">
        <f t="shared" si="135"/>
        <v>1.2246545868672744E-5</v>
      </c>
      <c r="I294" s="122">
        <f t="shared" si="135"/>
        <v>2.2069181976851168E-5</v>
      </c>
      <c r="J294" s="122">
        <f t="shared" si="135"/>
        <v>5.5225270019547561E-5</v>
      </c>
      <c r="K294" s="122">
        <f t="shared" si="135"/>
        <v>1.1575646318861093E-4</v>
      </c>
      <c r="L294" s="122">
        <f t="shared" si="135"/>
        <v>2.5216994318389091E-4</v>
      </c>
      <c r="M294" s="122">
        <f t="shared" si="135"/>
        <v>6.4922198054122757E-5</v>
      </c>
      <c r="N294" s="122">
        <f t="shared" si="135"/>
        <v>2.1426002118779373E-5</v>
      </c>
      <c r="O294" s="122">
        <f t="shared" si="135"/>
        <v>2.8632613461037394E-5</v>
      </c>
      <c r="P294" s="122">
        <f t="shared" si="135"/>
        <v>6.5121779430892944E-5</v>
      </c>
      <c r="Q294" s="122">
        <f t="shared" si="135"/>
        <v>6.9391270229762815E-5</v>
      </c>
      <c r="R294" s="122">
        <f t="shared" si="135"/>
        <v>5.6633723678780914E-5</v>
      </c>
      <c r="S294" s="122">
        <f t="shared" si="135"/>
        <v>5.8933413379458302E-5</v>
      </c>
      <c r="T294" s="122">
        <f t="shared" si="135"/>
        <v>7.4044376335903424E-5</v>
      </c>
      <c r="U294" s="122">
        <f t="shared" si="135"/>
        <v>5.2923887253854149E-5</v>
      </c>
      <c r="V294" s="122">
        <f t="shared" si="135"/>
        <v>1.0688162114443991E-4</v>
      </c>
      <c r="W294" s="122">
        <f t="shared" si="135"/>
        <v>1.2346278716401094E-4</v>
      </c>
      <c r="X294" s="122">
        <f t="shared" si="135"/>
        <v>3.0969684803365321E-4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4.3562233283223382E-6</v>
      </c>
      <c r="H295" s="98">
        <v>1.2246545868672744E-5</v>
      </c>
      <c r="I295" s="98">
        <v>2.2069181976851168E-5</v>
      </c>
      <c r="J295" s="98">
        <v>5.5225270019547561E-5</v>
      </c>
      <c r="K295" s="98">
        <v>1.1575646318861093E-4</v>
      </c>
      <c r="L295" s="98">
        <v>2.5216994318389091E-4</v>
      </c>
      <c r="M295" s="98">
        <v>6.4922198054122757E-5</v>
      </c>
      <c r="N295" s="98">
        <v>2.1426002118779373E-5</v>
      </c>
      <c r="O295" s="98">
        <v>2.8632613461037394E-5</v>
      </c>
      <c r="P295" s="98">
        <v>6.5121779430892944E-5</v>
      </c>
      <c r="Q295" s="98">
        <v>6.9391270229762815E-5</v>
      </c>
      <c r="R295" s="98">
        <v>5.6633723678780914E-5</v>
      </c>
      <c r="S295" s="98">
        <v>5.8933413379458302E-5</v>
      </c>
      <c r="T295" s="98">
        <v>7.4044376335903424E-5</v>
      </c>
      <c r="U295" s="98">
        <v>5.2923887253854149E-5</v>
      </c>
      <c r="V295" s="98">
        <v>1.0688162114443991E-4</v>
      </c>
      <c r="W295" s="98">
        <v>1.2346278716401094E-4</v>
      </c>
      <c r="X295" s="98">
        <v>3.0969684803365321E-4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2.7520115713586205E-2</v>
      </c>
      <c r="D296" s="122">
        <v>1.007098821288039E-2</v>
      </c>
      <c r="E296" s="122">
        <v>1.1932556030138939E-2</v>
      </c>
      <c r="F296" s="122">
        <v>3.1148613031352926E-2</v>
      </c>
      <c r="G296" s="122">
        <v>6.0840316014472637E-2</v>
      </c>
      <c r="H296" s="122">
        <v>7.6604046582700092E-2</v>
      </c>
      <c r="I296" s="122">
        <v>9.8644973828212537E-2</v>
      </c>
      <c r="J296" s="122">
        <v>0.16171951427352624</v>
      </c>
      <c r="K296" s="122">
        <v>0.51538256409252925</v>
      </c>
      <c r="L296" s="122">
        <v>0.35713906607959162</v>
      </c>
      <c r="M296" s="122">
        <v>0.1503305284953142</v>
      </c>
      <c r="N296" s="122">
        <v>5.0873412025371975E-2</v>
      </c>
      <c r="O296" s="122">
        <v>6.7211837383798406E-2</v>
      </c>
      <c r="P296" s="122">
        <v>0.12604303987431167</v>
      </c>
      <c r="Q296" s="122">
        <v>0.20269432283716493</v>
      </c>
      <c r="R296" s="122">
        <v>0.12466265851090083</v>
      </c>
      <c r="S296" s="122">
        <v>0.15718413248397756</v>
      </c>
      <c r="T296" s="122">
        <v>0.15573405735846746</v>
      </c>
      <c r="U296" s="122">
        <v>0.13134451231662481</v>
      </c>
      <c r="V296" s="122">
        <v>0.13034281304019982</v>
      </c>
      <c r="W296" s="122">
        <v>0.13212695402836322</v>
      </c>
      <c r="X296" s="122">
        <v>0.13563275055525562</v>
      </c>
      <c r="Y296" s="122">
        <v>0.25139411375482179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2.6278086332805876E-2</v>
      </c>
      <c r="D297" s="98">
        <v>9.338660133907932E-3</v>
      </c>
      <c r="E297" s="98">
        <v>1.0944048101801431E-2</v>
      </c>
      <c r="F297" s="98">
        <v>2.9573868292068341E-2</v>
      </c>
      <c r="G297" s="98">
        <v>5.8675954964747576E-2</v>
      </c>
      <c r="H297" s="98">
        <v>7.3347829252641897E-2</v>
      </c>
      <c r="I297" s="98">
        <v>9.5170826585283225E-2</v>
      </c>
      <c r="J297" s="98">
        <v>0.11253032583123652</v>
      </c>
      <c r="K297" s="98">
        <v>0.51538256409252925</v>
      </c>
      <c r="L297" s="98">
        <v>0.34783710715134142</v>
      </c>
      <c r="M297" s="98">
        <v>0.14838844866727369</v>
      </c>
      <c r="N297" s="98">
        <v>5.0873412025371975E-2</v>
      </c>
      <c r="O297" s="98">
        <v>6.6560902095254643E-2</v>
      </c>
      <c r="P297" s="98">
        <v>0.11284845076789563</v>
      </c>
      <c r="Q297" s="98">
        <v>0.17916019171003361</v>
      </c>
      <c r="R297" s="98">
        <v>0.10246467994870745</v>
      </c>
      <c r="S297" s="98">
        <v>0.15202226427924953</v>
      </c>
      <c r="T297" s="98">
        <v>0.14993879422638953</v>
      </c>
      <c r="U297" s="98">
        <v>0.10078836128146443</v>
      </c>
      <c r="V297" s="98">
        <v>0.12599728534635629</v>
      </c>
      <c r="W297" s="98">
        <v>0.13212695402836322</v>
      </c>
      <c r="X297" s="98">
        <v>0.13563275055525562</v>
      </c>
      <c r="Y297" s="98">
        <v>0.24883767809689805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1.2420293807803287E-3</v>
      </c>
      <c r="D301" s="101">
        <v>7.3232807897245821E-4</v>
      </c>
      <c r="E301" s="101">
        <v>9.8850792833750757E-4</v>
      </c>
      <c r="F301" s="101">
        <v>1.5747447392845829E-3</v>
      </c>
      <c r="G301" s="101">
        <v>2.1643610497250583E-3</v>
      </c>
      <c r="H301" s="101">
        <v>3.2562173300581922E-3</v>
      </c>
      <c r="I301" s="101">
        <v>3.4741472429293124E-3</v>
      </c>
      <c r="J301" s="101">
        <v>4.9189188442289714E-2</v>
      </c>
      <c r="K301" s="101">
        <v>0</v>
      </c>
      <c r="L301" s="101">
        <v>9.3019589282501824E-3</v>
      </c>
      <c r="M301" s="101">
        <v>1.9420798280405244E-3</v>
      </c>
      <c r="N301" s="101">
        <v>0</v>
      </c>
      <c r="O301" s="101">
        <v>6.5093528854376261E-4</v>
      </c>
      <c r="P301" s="101">
        <v>1.3194589106416061E-2</v>
      </c>
      <c r="Q301" s="101">
        <v>2.3534131127131323E-2</v>
      </c>
      <c r="R301" s="101">
        <v>2.2197978562193386E-2</v>
      </c>
      <c r="S301" s="101">
        <v>5.1618682047280262E-3</v>
      </c>
      <c r="T301" s="101">
        <v>5.7952631320779139E-3</v>
      </c>
      <c r="U301" s="101">
        <v>3.0556151035160382E-2</v>
      </c>
      <c r="V301" s="101">
        <v>4.3455276938435322E-3</v>
      </c>
      <c r="W301" s="101">
        <v>0</v>
      </c>
      <c r="X301" s="101">
        <v>0</v>
      </c>
      <c r="Y301" s="101">
        <v>2.5564356579237286E-3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7.2077992006718983E-3</v>
      </c>
      <c r="D305" s="122">
        <v>2.7303423214664994E-3</v>
      </c>
      <c r="E305" s="122">
        <v>3.9837107027964284E-3</v>
      </c>
      <c r="F305" s="122">
        <v>1.171324086505106E-2</v>
      </c>
      <c r="G305" s="122">
        <v>1.9155785229464047E-2</v>
      </c>
      <c r="H305" s="122">
        <v>2.3646419092692723E-2</v>
      </c>
      <c r="I305" s="122">
        <v>3.139404236445803E-2</v>
      </c>
      <c r="J305" s="122">
        <v>6.3940348230687574E-2</v>
      </c>
      <c r="K305" s="122">
        <v>0.1320580371873587</v>
      </c>
      <c r="L305" s="122">
        <v>9.2504666067588448E-2</v>
      </c>
      <c r="M305" s="122">
        <v>4.1584550279671145E-2</v>
      </c>
      <c r="N305" s="122">
        <v>1.523629347151189E-2</v>
      </c>
      <c r="O305" s="122">
        <v>2.0856829619300802E-2</v>
      </c>
      <c r="P305" s="122">
        <v>4.2559937339321618E-2</v>
      </c>
      <c r="Q305" s="122">
        <v>6.4135500892774991E-2</v>
      </c>
      <c r="R305" s="122">
        <v>4.0339982211660866E-2</v>
      </c>
      <c r="S305" s="122">
        <v>4.9598962599979667E-2</v>
      </c>
      <c r="T305" s="122">
        <v>5.0093632611966567E-2</v>
      </c>
      <c r="U305" s="122">
        <v>3.6448523900201979E-2</v>
      </c>
      <c r="V305" s="122">
        <v>4.0869849342669934E-2</v>
      </c>
      <c r="W305" s="122">
        <v>4.2926946089095294E-2</v>
      </c>
      <c r="X305" s="122">
        <v>4.5238501639857091E-2</v>
      </c>
      <c r="Y305" s="122">
        <v>0.11936393624829966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4.9714492277271368E-3</v>
      </c>
      <c r="D306" s="98">
        <v>1.6978047443456375E-3</v>
      </c>
      <c r="E306" s="98">
        <v>2.6660955880497121E-3</v>
      </c>
      <c r="F306" s="98">
        <v>8.857111918020355E-3</v>
      </c>
      <c r="G306" s="98">
        <v>1.4083396327035083E-2</v>
      </c>
      <c r="H306" s="98">
        <v>1.4920381060490935E-2</v>
      </c>
      <c r="I306" s="98">
        <v>1.2671565588924785E-2</v>
      </c>
      <c r="J306" s="98">
        <v>1.8003127827098103E-2</v>
      </c>
      <c r="K306" s="98">
        <v>7.3865168968177922E-2</v>
      </c>
      <c r="L306" s="98">
        <v>8.1720361383146048E-2</v>
      </c>
      <c r="M306" s="98">
        <v>2.7131388919979144E-2</v>
      </c>
      <c r="N306" s="98">
        <v>1.0506936521163792E-2</v>
      </c>
      <c r="O306" s="98">
        <v>1.2948911605191045E-2</v>
      </c>
      <c r="P306" s="98">
        <v>2.4999818982889759E-2</v>
      </c>
      <c r="Q306" s="98">
        <v>2.4035170942140603E-2</v>
      </c>
      <c r="R306" s="98">
        <v>1.81658295268349E-2</v>
      </c>
      <c r="S306" s="98">
        <v>2.81565491995345E-2</v>
      </c>
      <c r="T306" s="98">
        <v>3.771286794319887E-2</v>
      </c>
      <c r="U306" s="98">
        <v>1.9133339530827596E-2</v>
      </c>
      <c r="V306" s="98">
        <v>3.0537573917889142E-2</v>
      </c>
      <c r="W306" s="98">
        <v>2.7624281704125231E-2</v>
      </c>
      <c r="X306" s="98">
        <v>3.3302544758435484E-2</v>
      </c>
      <c r="Y306" s="98">
        <v>0.10602768507078759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2.236349972944762E-3</v>
      </c>
      <c r="D307" s="33">
        <v>1.032537577120862E-3</v>
      </c>
      <c r="E307" s="33">
        <v>1.3176151147467167E-3</v>
      </c>
      <c r="F307" s="33">
        <v>2.8561289470307046E-3</v>
      </c>
      <c r="G307" s="33">
        <v>5.072388902428962E-3</v>
      </c>
      <c r="H307" s="33">
        <v>8.72603803220179E-3</v>
      </c>
      <c r="I307" s="33">
        <v>1.8722476775533247E-2</v>
      </c>
      <c r="J307" s="33">
        <v>4.5937220403589475E-2</v>
      </c>
      <c r="K307" s="33">
        <v>5.8192868219180779E-2</v>
      </c>
      <c r="L307" s="33">
        <v>1.0784304684442407E-2</v>
      </c>
      <c r="M307" s="33">
        <v>1.4453161359692001E-2</v>
      </c>
      <c r="N307" s="33">
        <v>4.7293569503480976E-3</v>
      </c>
      <c r="O307" s="33">
        <v>7.9079180141097567E-3</v>
      </c>
      <c r="P307" s="33">
        <v>1.7560118356431856E-2</v>
      </c>
      <c r="Q307" s="33">
        <v>4.0100329950634388E-2</v>
      </c>
      <c r="R307" s="33">
        <v>2.2174152684825962E-2</v>
      </c>
      <c r="S307" s="33">
        <v>2.1442413400445167E-2</v>
      </c>
      <c r="T307" s="33">
        <v>1.2380764668767695E-2</v>
      </c>
      <c r="U307" s="33">
        <v>1.7315184369374379E-2</v>
      </c>
      <c r="V307" s="33">
        <v>1.0332275424780789E-2</v>
      </c>
      <c r="W307" s="33">
        <v>1.530266438497006E-2</v>
      </c>
      <c r="X307" s="33">
        <v>1.1935956881421607E-2</v>
      </c>
      <c r="Y307" s="33">
        <v>1.3336251177512071E-2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0.10349740447309429</v>
      </c>
      <c r="D309" s="117">
        <f t="shared" si="136"/>
        <v>3.8572148969406077E-2</v>
      </c>
      <c r="E309" s="117">
        <f t="shared" si="136"/>
        <v>4.7474971785381445E-2</v>
      </c>
      <c r="F309" s="117">
        <f t="shared" si="136"/>
        <v>0.12840807058083809</v>
      </c>
      <c r="G309" s="117">
        <f t="shared" si="136"/>
        <v>0.24265866573954079</v>
      </c>
      <c r="H309" s="117">
        <f t="shared" si="136"/>
        <v>0.29718618048466688</v>
      </c>
      <c r="I309" s="117">
        <f t="shared" si="136"/>
        <v>0.37857780292450077</v>
      </c>
      <c r="J309" s="117">
        <f t="shared" si="136"/>
        <v>0.51690073169584427</v>
      </c>
      <c r="K309" s="117">
        <f t="shared" si="136"/>
        <v>1.9478500922281032</v>
      </c>
      <c r="L309" s="117">
        <f t="shared" si="136"/>
        <v>1.2019498589293918</v>
      </c>
      <c r="M309" s="117">
        <f t="shared" si="136"/>
        <v>0.52123945491577994</v>
      </c>
      <c r="N309" s="117">
        <f t="shared" si="136"/>
        <v>0.1820972394625705</v>
      </c>
      <c r="O309" s="117">
        <f t="shared" si="136"/>
        <v>0.24283706570328856</v>
      </c>
      <c r="P309" s="117">
        <f t="shared" si="136"/>
        <v>0.49499653479396089</v>
      </c>
      <c r="Q309" s="117">
        <f t="shared" si="136"/>
        <v>0.75110511019381931</v>
      </c>
      <c r="R309" s="117">
        <f t="shared" ref="R309:V309" si="137">R310+R313+R315+R324</f>
        <v>0.45232135524055739</v>
      </c>
      <c r="S309" s="117">
        <f t="shared" si="137"/>
        <v>0.63170277976799571</v>
      </c>
      <c r="T309" s="117">
        <f t="shared" si="137"/>
        <v>0.61852816476434169</v>
      </c>
      <c r="U309" s="117">
        <f t="shared" si="137"/>
        <v>0.50737147470216959</v>
      </c>
      <c r="V309" s="117">
        <f t="shared" si="137"/>
        <v>0.45072760373669607</v>
      </c>
      <c r="W309" s="117">
        <f t="shared" ref="W309:Y309" si="138">W310+W313+W315+W324</f>
        <v>0.42036932665123594</v>
      </c>
      <c r="X309" s="117">
        <f t="shared" si="138"/>
        <v>0.38485845116674638</v>
      </c>
      <c r="Y309" s="117">
        <f t="shared" si="138"/>
        <v>0.60810571113341139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8.4410629631271883E-2</v>
      </c>
      <c r="D310" s="122">
        <f t="shared" si="139"/>
        <v>3.1433123241330414E-2</v>
      </c>
      <c r="E310" s="122">
        <f t="shared" si="139"/>
        <v>3.8504784167233769E-2</v>
      </c>
      <c r="F310" s="122">
        <f t="shared" si="139"/>
        <v>0.10432939977619141</v>
      </c>
      <c r="G310" s="122">
        <f t="shared" si="139"/>
        <v>0.19777081350416215</v>
      </c>
      <c r="H310" s="122">
        <f t="shared" si="139"/>
        <v>0.24014936873258089</v>
      </c>
      <c r="I310" s="122">
        <f t="shared" si="139"/>
        <v>0.30290879697590867</v>
      </c>
      <c r="J310" s="122">
        <f t="shared" si="139"/>
        <v>0.37707014721445792</v>
      </c>
      <c r="K310" s="122">
        <f t="shared" si="139"/>
        <v>1.5741100974793896</v>
      </c>
      <c r="L310" s="122">
        <f t="shared" si="139"/>
        <v>0.94320519280170112</v>
      </c>
      <c r="M310" s="122">
        <f t="shared" si="139"/>
        <v>0.40715631877762559</v>
      </c>
      <c r="N310" s="122">
        <f t="shared" si="139"/>
        <v>0.14164271153566735</v>
      </c>
      <c r="O310" s="122">
        <f t="shared" si="139"/>
        <v>0.18619878837457907</v>
      </c>
      <c r="P310" s="122">
        <f t="shared" si="139"/>
        <v>0.38022596206187737</v>
      </c>
      <c r="Q310" s="122">
        <f t="shared" si="139"/>
        <v>0.55915215511458705</v>
      </c>
      <c r="R310" s="122">
        <f t="shared" ref="R310:V310" si="140">SUM(R311:R312)</f>
        <v>0.3308554955105617</v>
      </c>
      <c r="S310" s="122">
        <f t="shared" si="140"/>
        <v>0.47680287686938433</v>
      </c>
      <c r="T310" s="122">
        <f t="shared" si="140"/>
        <v>0.46278282029249029</v>
      </c>
      <c r="U310" s="122">
        <f t="shared" si="140"/>
        <v>0.3758314567765873</v>
      </c>
      <c r="V310" s="122">
        <f t="shared" si="140"/>
        <v>0.31616972584416064</v>
      </c>
      <c r="W310" s="122">
        <f t="shared" ref="W310:Y310" si="141">SUM(W311:W312)</f>
        <v>0.28032873947518311</v>
      </c>
      <c r="X310" s="122">
        <f t="shared" si="141"/>
        <v>0.2399112816738827</v>
      </c>
      <c r="Y310" s="122">
        <f t="shared" si="141"/>
        <v>0.32233330080483868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8.2539907559306097E-2</v>
      </c>
      <c r="D311" s="98">
        <v>3.075794102537174E-2</v>
      </c>
      <c r="E311" s="98">
        <v>3.7692428312107819E-2</v>
      </c>
      <c r="F311" s="98">
        <v>0.10218502756197559</v>
      </c>
      <c r="G311" s="98">
        <v>0.19376112395848447</v>
      </c>
      <c r="H311" s="98">
        <v>0.2353704699859471</v>
      </c>
      <c r="I311" s="98">
        <v>0.29700454853038571</v>
      </c>
      <c r="J311" s="98">
        <v>0.36977503572093906</v>
      </c>
      <c r="K311" s="98">
        <v>1.5438228370046847</v>
      </c>
      <c r="L311" s="98">
        <v>0.92580600065516339</v>
      </c>
      <c r="M311" s="98">
        <v>0.3996175749637797</v>
      </c>
      <c r="N311" s="98">
        <v>0.13903947512411205</v>
      </c>
      <c r="O311" s="98">
        <v>0.18280752807935222</v>
      </c>
      <c r="P311" s="98">
        <v>0.37337608125118688</v>
      </c>
      <c r="Q311" s="98">
        <v>0.54918046357702199</v>
      </c>
      <c r="R311" s="98">
        <v>0.3250163424599023</v>
      </c>
      <c r="S311" s="98">
        <v>0.46849132437721996</v>
      </c>
      <c r="T311" s="98">
        <v>0.45475930433588224</v>
      </c>
      <c r="U311" s="98">
        <v>0.36932666391579833</v>
      </c>
      <c r="V311" s="98">
        <v>0.31069285059319385</v>
      </c>
      <c r="W311" s="98">
        <v>0.27549885742057545</v>
      </c>
      <c r="X311" s="98">
        <v>0.23576795638334849</v>
      </c>
      <c r="Y311" s="98">
        <v>0.3166845875690073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1.870722071965789E-3</v>
      </c>
      <c r="D312" s="98">
        <v>6.7518221595867279E-4</v>
      </c>
      <c r="E312" s="98">
        <v>8.1235585512594755E-4</v>
      </c>
      <c r="F312" s="98">
        <v>2.144372214215812E-3</v>
      </c>
      <c r="G312" s="98">
        <v>4.0096895456776822E-3</v>
      </c>
      <c r="H312" s="98">
        <v>4.7788987466337949E-3</v>
      </c>
      <c r="I312" s="98">
        <v>5.9042484455229275E-3</v>
      </c>
      <c r="J312" s="98">
        <v>7.295111493518875E-3</v>
      </c>
      <c r="K312" s="98">
        <v>3.0287260474704761E-2</v>
      </c>
      <c r="L312" s="98">
        <v>1.7399192146537727E-2</v>
      </c>
      <c r="M312" s="98">
        <v>7.5387438138459113E-3</v>
      </c>
      <c r="N312" s="98">
        <v>2.6032364115552865E-3</v>
      </c>
      <c r="O312" s="98">
        <v>3.3912602952268413E-3</v>
      </c>
      <c r="P312" s="98">
        <v>6.8498808106905017E-3</v>
      </c>
      <c r="Q312" s="98">
        <v>9.9716915375650268E-3</v>
      </c>
      <c r="R312" s="98">
        <v>5.8391530506594078E-3</v>
      </c>
      <c r="S312" s="98">
        <v>8.3115524921643438E-3</v>
      </c>
      <c r="T312" s="98">
        <v>8.0235159566080655E-3</v>
      </c>
      <c r="U312" s="98">
        <v>6.5047928607889832E-3</v>
      </c>
      <c r="V312" s="98">
        <v>5.4768752509668133E-3</v>
      </c>
      <c r="W312" s="98">
        <v>4.8298820546076385E-3</v>
      </c>
      <c r="X312" s="98">
        <v>4.1433252905342093E-3</v>
      </c>
      <c r="Y312" s="98">
        <v>5.6487132358313914E-3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1.3901367623335844E-5</v>
      </c>
      <c r="H313" s="122">
        <f t="shared" si="142"/>
        <v>4.0692867783755189E-5</v>
      </c>
      <c r="I313" s="122">
        <f t="shared" si="142"/>
        <v>7.6276825809642876E-5</v>
      </c>
      <c r="J313" s="122">
        <f t="shared" si="142"/>
        <v>1.9838118147047756E-4</v>
      </c>
      <c r="K313" s="122">
        <f t="shared" si="142"/>
        <v>4.3191395872954066E-4</v>
      </c>
      <c r="L313" s="122">
        <f t="shared" si="142"/>
        <v>9.7674744720192483E-4</v>
      </c>
      <c r="M313" s="122">
        <f t="shared" si="142"/>
        <v>2.6204234302603367E-4</v>
      </c>
      <c r="N313" s="122">
        <f t="shared" si="142"/>
        <v>9.0527102620040716E-5</v>
      </c>
      <c r="O313" s="122">
        <f t="shared" si="142"/>
        <v>1.2711710671865531E-4</v>
      </c>
      <c r="P313" s="122">
        <f t="shared" si="142"/>
        <v>3.0339183996363377E-4</v>
      </c>
      <c r="Q313" s="122">
        <f t="shared" si="142"/>
        <v>3.3495907713671332E-4</v>
      </c>
      <c r="R313" s="122">
        <f t="shared" si="142"/>
        <v>2.7544190878115029E-4</v>
      </c>
      <c r="S313" s="122">
        <f t="shared" si="142"/>
        <v>2.8686535026332255E-4</v>
      </c>
      <c r="T313" s="122">
        <f t="shared" si="142"/>
        <v>3.607530393943869E-4</v>
      </c>
      <c r="U313" s="122">
        <f t="shared" si="142"/>
        <v>2.5811618854750662E-4</v>
      </c>
      <c r="V313" s="122">
        <f t="shared" si="142"/>
        <v>5.2280208651712349E-4</v>
      </c>
      <c r="W313" s="122">
        <f t="shared" si="142"/>
        <v>6.0969879513587271E-4</v>
      </c>
      <c r="X313" s="122">
        <f t="shared" si="142"/>
        <v>1.546004188847438E-3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1.3901367623335844E-5</v>
      </c>
      <c r="H314" s="98">
        <v>4.0692867783755189E-5</v>
      </c>
      <c r="I314" s="98">
        <v>7.6276825809642876E-5</v>
      </c>
      <c r="J314" s="98">
        <v>1.9838118147047756E-4</v>
      </c>
      <c r="K314" s="98">
        <v>4.3191395872954066E-4</v>
      </c>
      <c r="L314" s="98">
        <v>9.7674744720192483E-4</v>
      </c>
      <c r="M314" s="98">
        <v>2.6204234302603367E-4</v>
      </c>
      <c r="N314" s="98">
        <v>9.0527102620040716E-5</v>
      </c>
      <c r="O314" s="98">
        <v>1.2711710671865531E-4</v>
      </c>
      <c r="P314" s="98">
        <v>3.0339183996363377E-4</v>
      </c>
      <c r="Q314" s="98">
        <v>3.3495907713671332E-4</v>
      </c>
      <c r="R314" s="98">
        <v>2.7544190878115029E-4</v>
      </c>
      <c r="S314" s="98">
        <v>2.8686535026332255E-4</v>
      </c>
      <c r="T314" s="98">
        <v>3.607530393943869E-4</v>
      </c>
      <c r="U314" s="98">
        <v>2.5811618854750662E-4</v>
      </c>
      <c r="V314" s="98">
        <v>5.2280208651712349E-4</v>
      </c>
      <c r="W314" s="98">
        <v>6.0969879513587271E-4</v>
      </c>
      <c r="X314" s="98">
        <v>1.546004188847438E-3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1.4477981425862766E-2</v>
      </c>
      <c r="D315" s="122">
        <v>5.3608200133901307E-3</v>
      </c>
      <c r="E315" s="122">
        <v>6.4040215115419748E-3</v>
      </c>
      <c r="F315" s="122">
        <v>1.6694828639335902E-2</v>
      </c>
      <c r="G315" s="122">
        <v>3.2718884407808069E-2</v>
      </c>
      <c r="H315" s="122">
        <v>4.1559794742001936E-2</v>
      </c>
      <c r="I315" s="122">
        <v>5.386121105749201E-2</v>
      </c>
      <c r="J315" s="122">
        <v>9.3964603558633758E-2</v>
      </c>
      <c r="K315" s="122">
        <v>0.2851329234148805</v>
      </c>
      <c r="L315" s="122">
        <v>0.2011190185453306</v>
      </c>
      <c r="M315" s="122">
        <v>8.6636319829539454E-2</v>
      </c>
      <c r="N315" s="122">
        <v>3.0484004302043139E-2</v>
      </c>
      <c r="O315" s="122">
        <v>4.2685743766623541E-2</v>
      </c>
      <c r="P315" s="122">
        <v>8.586340731267747E-2</v>
      </c>
      <c r="Q315" s="122">
        <v>0.14551198449872421</v>
      </c>
      <c r="R315" s="122">
        <v>9.2474620780777145E-2</v>
      </c>
      <c r="S315" s="122">
        <v>0.12007600520637762</v>
      </c>
      <c r="T315" s="122">
        <v>0.12216400737948543</v>
      </c>
      <c r="U315" s="122">
        <v>0.10483455005459502</v>
      </c>
      <c r="V315" s="122">
        <v>0.10636057116182175</v>
      </c>
      <c r="W315" s="122">
        <v>0.10904779118115167</v>
      </c>
      <c r="X315" s="122">
        <v>0.11237253655697645</v>
      </c>
      <c r="Y315" s="122">
        <v>0.20868569760800298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1.3676202053943029E-2</v>
      </c>
      <c r="D316" s="98">
        <v>4.8869595002794045E-3</v>
      </c>
      <c r="E316" s="98">
        <v>5.7627515655940629E-3</v>
      </c>
      <c r="F316" s="98">
        <v>1.5670598990746253E-2</v>
      </c>
      <c r="G316" s="98">
        <v>3.1307226279443469E-2</v>
      </c>
      <c r="H316" s="98">
        <v>3.9429680966959056E-2</v>
      </c>
      <c r="I316" s="98">
        <v>5.158127321687743E-2</v>
      </c>
      <c r="J316" s="98">
        <v>6.1567763325215366E-2</v>
      </c>
      <c r="K316" s="98">
        <v>0.2851329234148805</v>
      </c>
      <c r="L316" s="98">
        <v>0.19493795659636176</v>
      </c>
      <c r="M316" s="98">
        <v>8.5334228795935149E-2</v>
      </c>
      <c r="N316" s="98">
        <v>3.0484004302043139E-2</v>
      </c>
      <c r="O316" s="98">
        <v>4.2233132521145231E-2</v>
      </c>
      <c r="P316" s="98">
        <v>7.6431963306093031E-2</v>
      </c>
      <c r="Q316" s="98">
        <v>0.12824775689707676</v>
      </c>
      <c r="R316" s="98">
        <v>7.5908360516518628E-2</v>
      </c>
      <c r="S316" s="98">
        <v>0.11616014515575743</v>
      </c>
      <c r="T316" s="98">
        <v>0.11769681912698098</v>
      </c>
      <c r="U316" s="98">
        <v>8.0906543037423145E-2</v>
      </c>
      <c r="V316" s="98">
        <v>0.10290537206254401</v>
      </c>
      <c r="W316" s="98">
        <v>0.10904779118115167</v>
      </c>
      <c r="X316" s="98">
        <v>0.11237253655697645</v>
      </c>
      <c r="Y316" s="98">
        <v>0.20656419399405387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8.0177937191973619E-4</v>
      </c>
      <c r="D320" s="101">
        <v>4.7386051311072616E-4</v>
      </c>
      <c r="E320" s="101">
        <v>6.412699459479121E-4</v>
      </c>
      <c r="F320" s="101">
        <v>1.0242296485896475E-3</v>
      </c>
      <c r="G320" s="101">
        <v>1.411658128364599E-3</v>
      </c>
      <c r="H320" s="101">
        <v>2.1301137750428774E-3</v>
      </c>
      <c r="I320" s="101">
        <v>2.2799378406145828E-3</v>
      </c>
      <c r="J320" s="101">
        <v>3.2396840233418392E-2</v>
      </c>
      <c r="K320" s="101">
        <v>0</v>
      </c>
      <c r="L320" s="101">
        <v>6.1810619489688461E-3</v>
      </c>
      <c r="M320" s="101">
        <v>1.3020910336042986E-3</v>
      </c>
      <c r="N320" s="101">
        <v>0</v>
      </c>
      <c r="O320" s="101">
        <v>4.52611245478312E-4</v>
      </c>
      <c r="P320" s="101">
        <v>9.4314440065844402E-3</v>
      </c>
      <c r="Q320" s="101">
        <v>1.726422760164744E-2</v>
      </c>
      <c r="R320" s="101">
        <v>1.6566260264258517E-2</v>
      </c>
      <c r="S320" s="101">
        <v>3.9158600506201922E-3</v>
      </c>
      <c r="T320" s="101">
        <v>4.4671882525044631E-3</v>
      </c>
      <c r="U320" s="101">
        <v>2.3928007017171869E-2</v>
      </c>
      <c r="V320" s="101">
        <v>3.4551990992777405E-3</v>
      </c>
      <c r="W320" s="101">
        <v>0</v>
      </c>
      <c r="X320" s="101">
        <v>0</v>
      </c>
      <c r="Y320" s="101">
        <v>2.1215036139491171E-3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4.6087934159596443E-3</v>
      </c>
      <c r="D324" s="122">
        <v>1.7782057146855301E-3</v>
      </c>
      <c r="E324" s="122">
        <v>2.5661661066057081E-3</v>
      </c>
      <c r="F324" s="122">
        <v>7.3838421653107918E-3</v>
      </c>
      <c r="G324" s="122">
        <v>1.2155066459947244E-2</v>
      </c>
      <c r="H324" s="122">
        <v>1.5436324142300346E-2</v>
      </c>
      <c r="I324" s="122">
        <v>2.1731518065290466E-2</v>
      </c>
      <c r="J324" s="122">
        <v>4.5667599741282039E-2</v>
      </c>
      <c r="K324" s="122">
        <v>8.8175157375103785E-2</v>
      </c>
      <c r="L324" s="122">
        <v>5.6648900135158303E-2</v>
      </c>
      <c r="M324" s="122">
        <v>2.7184773965588847E-2</v>
      </c>
      <c r="N324" s="122">
        <v>9.879996522239972E-3</v>
      </c>
      <c r="O324" s="122">
        <v>1.382541645536732E-2</v>
      </c>
      <c r="P324" s="122">
        <v>2.8603773579442424E-2</v>
      </c>
      <c r="Q324" s="122">
        <v>4.6106011503371326E-2</v>
      </c>
      <c r="R324" s="122">
        <v>2.8715797040437339E-2</v>
      </c>
      <c r="S324" s="122">
        <v>3.4537032341970489E-2</v>
      </c>
      <c r="T324" s="122">
        <v>3.3220584052971625E-2</v>
      </c>
      <c r="U324" s="122">
        <v>2.6447351682439807E-2</v>
      </c>
      <c r="V324" s="122">
        <v>2.7674504644196574E-2</v>
      </c>
      <c r="W324" s="122">
        <v>3.0383097199765292E-2</v>
      </c>
      <c r="X324" s="122">
        <v>3.1028628747039811E-2</v>
      </c>
      <c r="Y324" s="122">
        <v>7.7086712720569647E-2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2.9259623895333468E-3</v>
      </c>
      <c r="D325" s="98">
        <v>9.9991890458335335E-4</v>
      </c>
      <c r="E325" s="98">
        <v>1.5712449290330968E-3</v>
      </c>
      <c r="F325" s="98">
        <v>5.2233755311108772E-3</v>
      </c>
      <c r="G325" s="98">
        <v>8.3110767570260258E-3</v>
      </c>
      <c r="H325" s="98">
        <v>8.8109027637318284E-3</v>
      </c>
      <c r="I325" s="98">
        <v>7.4879201229841232E-3</v>
      </c>
      <c r="J325" s="98">
        <v>1.0645576348716223E-2</v>
      </c>
      <c r="K325" s="98">
        <v>4.3707006970041769E-2</v>
      </c>
      <c r="L325" s="98">
        <v>4.8387332804736914E-2</v>
      </c>
      <c r="M325" s="98">
        <v>1.6072874981084194E-2</v>
      </c>
      <c r="N325" s="98">
        <v>6.2261652683047522E-3</v>
      </c>
      <c r="O325" s="98">
        <v>7.6745213263786248E-3</v>
      </c>
      <c r="P325" s="98">
        <v>1.4823812225246997E-2</v>
      </c>
      <c r="Q325" s="98">
        <v>1.4279194113961622E-2</v>
      </c>
      <c r="R325" s="98">
        <v>1.0846593666853751E-2</v>
      </c>
      <c r="S325" s="98">
        <v>1.6930762673783545E-2</v>
      </c>
      <c r="T325" s="98">
        <v>2.285169015384805E-2</v>
      </c>
      <c r="U325" s="98">
        <v>1.1674424317029496E-2</v>
      </c>
      <c r="V325" s="98">
        <v>1.8724341933054726E-2</v>
      </c>
      <c r="W325" s="98">
        <v>1.697781295432204E-2</v>
      </c>
      <c r="X325" s="98">
        <v>2.0480874003266085E-2</v>
      </c>
      <c r="Y325" s="98">
        <v>6.5210625524898341E-2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1.6828310264262974E-3</v>
      </c>
      <c r="D326" s="33">
        <v>7.7828681010217663E-4</v>
      </c>
      <c r="E326" s="33">
        <v>9.949211775726113E-4</v>
      </c>
      <c r="F326" s="33">
        <v>2.1604666341999146E-3</v>
      </c>
      <c r="G326" s="33">
        <v>3.8439897029212185E-3</v>
      </c>
      <c r="H326" s="33">
        <v>6.6254213785685179E-3</v>
      </c>
      <c r="I326" s="33">
        <v>1.4243597942306343E-2</v>
      </c>
      <c r="J326" s="33">
        <v>3.5022023392565819E-2</v>
      </c>
      <c r="K326" s="33">
        <v>4.4468150405062024E-2</v>
      </c>
      <c r="L326" s="33">
        <v>8.2615673304213856E-3</v>
      </c>
      <c r="M326" s="33">
        <v>1.1111898984504652E-2</v>
      </c>
      <c r="N326" s="33">
        <v>3.6538312539352207E-3</v>
      </c>
      <c r="O326" s="33">
        <v>6.1508951289886947E-3</v>
      </c>
      <c r="P326" s="33">
        <v>1.3779961354195425E-2</v>
      </c>
      <c r="Q326" s="33">
        <v>3.1826817389409706E-2</v>
      </c>
      <c r="R326" s="33">
        <v>1.7869203373583588E-2</v>
      </c>
      <c r="S326" s="33">
        <v>1.7606269668186941E-2</v>
      </c>
      <c r="T326" s="33">
        <v>1.0368893899123578E-2</v>
      </c>
      <c r="U326" s="33">
        <v>1.4772927365410313E-2</v>
      </c>
      <c r="V326" s="33">
        <v>8.9501627111418496E-3</v>
      </c>
      <c r="W326" s="33">
        <v>1.3405284245443254E-2</v>
      </c>
      <c r="X326" s="33">
        <v>1.0547754743773726E-2</v>
      </c>
      <c r="Y326" s="33">
        <v>1.1876087195671301E-2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0.50179771922741778</v>
      </c>
      <c r="D328" s="119">
        <f t="shared" si="143"/>
        <v>0.50725470207856138</v>
      </c>
      <c r="E328" s="119">
        <f t="shared" si="143"/>
        <v>0.51285802830499316</v>
      </c>
      <c r="F328" s="119">
        <f t="shared" si="143"/>
        <v>0.516889232801507</v>
      </c>
      <c r="G328" s="119">
        <f t="shared" si="143"/>
        <v>0.52129985111174437</v>
      </c>
      <c r="H328" s="119">
        <f t="shared" si="143"/>
        <v>0.52765560297126968</v>
      </c>
      <c r="I328" s="119">
        <f t="shared" si="143"/>
        <v>0.53517497718606355</v>
      </c>
      <c r="J328" s="119">
        <f t="shared" si="143"/>
        <v>0.55251111057420588</v>
      </c>
      <c r="K328" s="119">
        <f t="shared" si="143"/>
        <v>0.54551275498001406</v>
      </c>
      <c r="L328" s="119">
        <f t="shared" si="143"/>
        <v>0.55235257180145081</v>
      </c>
      <c r="M328" s="119">
        <f t="shared" si="143"/>
        <v>0.56804611916187264</v>
      </c>
      <c r="N328" s="119">
        <f t="shared" si="143"/>
        <v>0.58997036161111949</v>
      </c>
      <c r="O328" s="119">
        <f t="shared" si="143"/>
        <v>0.62213864223222237</v>
      </c>
      <c r="P328" s="119">
        <f t="shared" si="143"/>
        <v>0.65914598459485962</v>
      </c>
      <c r="Q328" s="119">
        <f t="shared" si="143"/>
        <v>0.69143566987715432</v>
      </c>
      <c r="R328" s="119">
        <f t="shared" ref="R328:V328" si="144">IF(R309=0,"",R309/R290)</f>
        <v>0.70444875287358344</v>
      </c>
      <c r="S328" s="119">
        <f t="shared" si="144"/>
        <v>0.71045027061228749</v>
      </c>
      <c r="T328" s="119">
        <f t="shared" si="144"/>
        <v>0.71380892024298537</v>
      </c>
      <c r="U328" s="119">
        <f t="shared" si="144"/>
        <v>0.72074715164710002</v>
      </c>
      <c r="V328" s="119">
        <f t="shared" si="144"/>
        <v>0.72537441846547501</v>
      </c>
      <c r="W328" s="119">
        <f t="shared" ref="W328:Y328" si="145">IF(W309=0,"",W309/W290)</f>
        <v>0.73354197737141447</v>
      </c>
      <c r="X328" s="119">
        <f t="shared" si="145"/>
        <v>0.73846578342032876</v>
      </c>
      <c r="Y328" s="119">
        <f t="shared" si="145"/>
        <v>0.73528129079921489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0.49211759553915674</v>
      </c>
      <c r="D329" s="124">
        <f t="shared" si="146"/>
        <v>0.49704764779665672</v>
      </c>
      <c r="E329" s="124">
        <f t="shared" si="146"/>
        <v>0.50232483590510602</v>
      </c>
      <c r="F329" s="124">
        <f t="shared" si="146"/>
        <v>0.50753034456640012</v>
      </c>
      <c r="G329" s="124">
        <f t="shared" si="146"/>
        <v>0.51304114533752765</v>
      </c>
      <c r="H329" s="124">
        <f t="shared" si="146"/>
        <v>0.51872901270557814</v>
      </c>
      <c r="I329" s="124">
        <f t="shared" si="146"/>
        <v>0.52467219441959423</v>
      </c>
      <c r="J329" s="124">
        <f t="shared" si="146"/>
        <v>0.53120963552302969</v>
      </c>
      <c r="K329" s="124">
        <f t="shared" si="146"/>
        <v>0.53850321230513043</v>
      </c>
      <c r="L329" s="124">
        <f t="shared" si="146"/>
        <v>0.5464182957930005</v>
      </c>
      <c r="M329" s="124">
        <f t="shared" si="146"/>
        <v>0.56111461570853671</v>
      </c>
      <c r="N329" s="124">
        <f t="shared" si="146"/>
        <v>0.58403642611763318</v>
      </c>
      <c r="O329" s="124">
        <f t="shared" si="146"/>
        <v>0.61608514292422656</v>
      </c>
      <c r="P329" s="124">
        <f t="shared" si="146"/>
        <v>0.65297445344144878</v>
      </c>
      <c r="Q329" s="124">
        <f t="shared" si="146"/>
        <v>0.68239328577314018</v>
      </c>
      <c r="R329" s="124">
        <f t="shared" ref="R329:V329" si="147">IF(R310=0,"",R310/R291)</f>
        <v>0.69356888547577</v>
      </c>
      <c r="S329" s="124">
        <f t="shared" si="147"/>
        <v>0.69880035443395871</v>
      </c>
      <c r="T329" s="124">
        <f t="shared" si="147"/>
        <v>0.70053214768544769</v>
      </c>
      <c r="U329" s="124">
        <f t="shared" si="147"/>
        <v>0.70103926289745699</v>
      </c>
      <c r="V329" s="124">
        <f t="shared" si="147"/>
        <v>0.70251695983921503</v>
      </c>
      <c r="W329" s="124">
        <f t="shared" ref="W329:Y329" si="148">IF(W310=0,"",W310/W291)</f>
        <v>0.70453741892105404</v>
      </c>
      <c r="X329" s="124">
        <f t="shared" si="148"/>
        <v>0.70566595440410096</v>
      </c>
      <c r="Y329" s="124">
        <f t="shared" si="148"/>
        <v>0.70643727269078627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0.48651735353201375</v>
      </c>
      <c r="D330" s="111">
        <f t="shared" si="149"/>
        <v>0.49161989539258277</v>
      </c>
      <c r="E330" s="111">
        <f t="shared" si="149"/>
        <v>0.49699407289818837</v>
      </c>
      <c r="F330" s="111">
        <f t="shared" si="149"/>
        <v>0.50233888852708131</v>
      </c>
      <c r="G330" s="111">
        <f t="shared" si="149"/>
        <v>0.50792274756409017</v>
      </c>
      <c r="H330" s="111">
        <f t="shared" si="149"/>
        <v>0.51370925304157833</v>
      </c>
      <c r="I330" s="111">
        <f t="shared" si="149"/>
        <v>0.51976087334008036</v>
      </c>
      <c r="J330" s="111">
        <f t="shared" si="149"/>
        <v>0.52634174459938365</v>
      </c>
      <c r="K330" s="111">
        <f t="shared" si="149"/>
        <v>0.53367145416213146</v>
      </c>
      <c r="L330" s="111">
        <f t="shared" si="149"/>
        <v>0.54179976932229923</v>
      </c>
      <c r="M330" s="111">
        <f t="shared" si="149"/>
        <v>0.55650700100392636</v>
      </c>
      <c r="N330" s="111">
        <f t="shared" si="149"/>
        <v>0.5795230502144415</v>
      </c>
      <c r="O330" s="111">
        <f t="shared" si="149"/>
        <v>0.61172841317706528</v>
      </c>
      <c r="P330" s="111">
        <f t="shared" si="149"/>
        <v>0.64884361694936987</v>
      </c>
      <c r="Q330" s="111">
        <f t="shared" si="149"/>
        <v>0.67848054720135587</v>
      </c>
      <c r="R330" s="111">
        <f t="shared" ref="R330:V330" si="150">IF(R311=0,"",R311/R292)</f>
        <v>0.68977151667846592</v>
      </c>
      <c r="S330" s="111">
        <f t="shared" si="150"/>
        <v>0.69508608291052276</v>
      </c>
      <c r="T330" s="111">
        <f t="shared" si="150"/>
        <v>0.69685024089674363</v>
      </c>
      <c r="U330" s="111">
        <f t="shared" si="150"/>
        <v>0.69736729782365448</v>
      </c>
      <c r="V330" s="111">
        <f t="shared" si="150"/>
        <v>0.69885216963305996</v>
      </c>
      <c r="W330" s="111">
        <f t="shared" ref="W330:Y330" si="151">IF(W311=0,"",W311/W292)</f>
        <v>0.7009068098342357</v>
      </c>
      <c r="X330" s="111">
        <f t="shared" si="151"/>
        <v>0.70203464464974308</v>
      </c>
      <c r="Y330" s="111">
        <f t="shared" si="151"/>
        <v>0.7027574324742436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3.1911512738465402</v>
      </c>
      <c r="H332" s="124">
        <f t="shared" si="155"/>
        <v>3.3228036884955059</v>
      </c>
      <c r="I332" s="124">
        <f t="shared" si="155"/>
        <v>3.456259769376647</v>
      </c>
      <c r="J332" s="124">
        <f t="shared" si="155"/>
        <v>3.5922175011594959</v>
      </c>
      <c r="K332" s="124">
        <f t="shared" si="155"/>
        <v>3.7312297459001487</v>
      </c>
      <c r="L332" s="124">
        <f t="shared" si="155"/>
        <v>3.8733698190574892</v>
      </c>
      <c r="M332" s="124">
        <f t="shared" si="155"/>
        <v>4.0362518657729458</v>
      </c>
      <c r="N332" s="124">
        <f t="shared" si="155"/>
        <v>4.225104717071595</v>
      </c>
      <c r="O332" s="124">
        <f t="shared" si="155"/>
        <v>4.439591478145485</v>
      </c>
      <c r="P332" s="124">
        <f t="shared" si="155"/>
        <v>4.6588382967267101</v>
      </c>
      <c r="Q332" s="124">
        <f t="shared" si="155"/>
        <v>4.8271068684522369</v>
      </c>
      <c r="R332" s="124">
        <f t="shared" ref="R332:V332" si="156">IF(R313=0,"",R313/R294)</f>
        <v>4.8635669860491753</v>
      </c>
      <c r="S332" s="124">
        <f t="shared" si="156"/>
        <v>4.8676181102266121</v>
      </c>
      <c r="T332" s="124">
        <f t="shared" si="156"/>
        <v>4.8721193593126548</v>
      </c>
      <c r="U332" s="124">
        <f t="shared" si="156"/>
        <v>4.8771207471860354</v>
      </c>
      <c r="V332" s="124">
        <f t="shared" si="156"/>
        <v>4.8914123955007032</v>
      </c>
      <c r="W332" s="124">
        <f t="shared" ref="W332:Y332" si="157">IF(W313=0,"",W313/W294)</f>
        <v>4.93832035661024</v>
      </c>
      <c r="X332" s="124">
        <f t="shared" si="157"/>
        <v>4.9919920033523928</v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3.1911512738465402</v>
      </c>
      <c r="H333" s="111">
        <f t="shared" si="158"/>
        <v>3.3228036884955059</v>
      </c>
      <c r="I333" s="111">
        <f t="shared" si="158"/>
        <v>3.456259769376647</v>
      </c>
      <c r="J333" s="111">
        <f t="shared" si="158"/>
        <v>3.5922175011594959</v>
      </c>
      <c r="K333" s="111">
        <f t="shared" si="158"/>
        <v>3.7312297459001487</v>
      </c>
      <c r="L333" s="111">
        <f t="shared" si="158"/>
        <v>3.8733698190574892</v>
      </c>
      <c r="M333" s="111">
        <f t="shared" si="158"/>
        <v>4.0362518657729458</v>
      </c>
      <c r="N333" s="111">
        <f t="shared" si="158"/>
        <v>4.225104717071595</v>
      </c>
      <c r="O333" s="111">
        <f t="shared" si="158"/>
        <v>4.439591478145485</v>
      </c>
      <c r="P333" s="111">
        <f t="shared" si="158"/>
        <v>4.6588382967267101</v>
      </c>
      <c r="Q333" s="111">
        <f t="shared" si="158"/>
        <v>4.8271068684522369</v>
      </c>
      <c r="R333" s="111">
        <f t="shared" ref="R333:V333" si="159">IF(R314=0,"",R314/R295)</f>
        <v>4.8635669860491753</v>
      </c>
      <c r="S333" s="111">
        <f t="shared" si="159"/>
        <v>4.8676181102266121</v>
      </c>
      <c r="T333" s="111">
        <f t="shared" si="159"/>
        <v>4.8721193593126548</v>
      </c>
      <c r="U333" s="111">
        <f t="shared" si="159"/>
        <v>4.8771207471860354</v>
      </c>
      <c r="V333" s="111">
        <f t="shared" si="159"/>
        <v>4.8914123955007032</v>
      </c>
      <c r="W333" s="111">
        <f t="shared" ref="W333:Y333" si="160">IF(W314=0,"",W314/W295)</f>
        <v>4.93832035661024</v>
      </c>
      <c r="X333" s="111">
        <f t="shared" si="160"/>
        <v>4.9919920033523928</v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0.52608722930315432</v>
      </c>
      <c r="D334" s="124">
        <f t="shared" si="161"/>
        <v>0.5323032755150936</v>
      </c>
      <c r="E334" s="124">
        <f t="shared" si="161"/>
        <v>0.53668480544879604</v>
      </c>
      <c r="F334" s="124">
        <f t="shared" si="161"/>
        <v>0.53597341950768618</v>
      </c>
      <c r="G334" s="124">
        <f t="shared" si="161"/>
        <v>0.53778294642692082</v>
      </c>
      <c r="H334" s="124">
        <f t="shared" si="161"/>
        <v>0.5425274067882937</v>
      </c>
      <c r="I334" s="124">
        <f t="shared" si="161"/>
        <v>0.54601069843953531</v>
      </c>
      <c r="J334" s="124">
        <f t="shared" si="161"/>
        <v>0.58103441616641016</v>
      </c>
      <c r="K334" s="124">
        <f t="shared" si="161"/>
        <v>0.55324518771203357</v>
      </c>
      <c r="L334" s="124">
        <f t="shared" si="161"/>
        <v>0.56313922963697682</v>
      </c>
      <c r="M334" s="124">
        <f t="shared" si="161"/>
        <v>0.57630556279352074</v>
      </c>
      <c r="N334" s="124">
        <f t="shared" si="161"/>
        <v>0.59921289114321497</v>
      </c>
      <c r="O334" s="124">
        <f t="shared" si="161"/>
        <v>0.63509264778577612</v>
      </c>
      <c r="P334" s="124">
        <f t="shared" si="161"/>
        <v>0.68122291717415917</v>
      </c>
      <c r="Q334" s="124">
        <f t="shared" si="161"/>
        <v>0.71788880153107038</v>
      </c>
      <c r="R334" s="124">
        <f t="shared" ref="R334:V334" si="162">IF(R315=0,"",R315/R296)</f>
        <v>0.7417988825634656</v>
      </c>
      <c r="S334" s="124">
        <f t="shared" si="162"/>
        <v>0.76391938110303514</v>
      </c>
      <c r="T334" s="124">
        <f t="shared" si="162"/>
        <v>0.78443989356990329</v>
      </c>
      <c r="U334" s="124">
        <f t="shared" si="162"/>
        <v>0.79816467552048376</v>
      </c>
      <c r="V334" s="124">
        <f t="shared" si="162"/>
        <v>0.81600641171537736</v>
      </c>
      <c r="W334" s="124">
        <f t="shared" ref="W334:Y334" si="163">IF(W315=0,"",W315/W296)</f>
        <v>0.82532585408532744</v>
      </c>
      <c r="X334" s="124">
        <f t="shared" si="163"/>
        <v>0.82850591834895249</v>
      </c>
      <c r="Y334" s="124">
        <f t="shared" si="163"/>
        <v>0.83011369873014917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0.52044132440761093</v>
      </c>
      <c r="D335" s="111">
        <f t="shared" si="164"/>
        <v>0.52330413894550498</v>
      </c>
      <c r="E335" s="111">
        <f t="shared" si="164"/>
        <v>0.5265648973751762</v>
      </c>
      <c r="F335" s="111">
        <f t="shared" si="164"/>
        <v>0.52987992088099889</v>
      </c>
      <c r="G335" s="111">
        <f t="shared" si="164"/>
        <v>0.53356142730446909</v>
      </c>
      <c r="H335" s="111">
        <f t="shared" si="164"/>
        <v>0.53757120515654322</v>
      </c>
      <c r="I335" s="111">
        <f t="shared" si="164"/>
        <v>0.54198618492248885</v>
      </c>
      <c r="J335" s="111">
        <f t="shared" si="164"/>
        <v>0.54712152364643019</v>
      </c>
      <c r="K335" s="111">
        <f t="shared" si="164"/>
        <v>0.55324518771203357</v>
      </c>
      <c r="L335" s="111">
        <f t="shared" si="164"/>
        <v>0.5604288691129945</v>
      </c>
      <c r="M335" s="111">
        <f t="shared" si="164"/>
        <v>0.57507325915426988</v>
      </c>
      <c r="N335" s="111">
        <f t="shared" si="164"/>
        <v>0.59921289114321497</v>
      </c>
      <c r="O335" s="111">
        <f t="shared" si="164"/>
        <v>0.63450360784933202</v>
      </c>
      <c r="P335" s="111">
        <f t="shared" si="164"/>
        <v>0.67729740892320023</v>
      </c>
      <c r="Q335" s="111">
        <f t="shared" si="164"/>
        <v>0.71582730333668443</v>
      </c>
      <c r="R335" s="111">
        <f t="shared" ref="R335:V335" si="165">IF(R316=0,"",R316/R297)</f>
        <v>0.74082464859615449</v>
      </c>
      <c r="S335" s="111">
        <f t="shared" si="165"/>
        <v>0.76409955940652863</v>
      </c>
      <c r="T335" s="111">
        <f t="shared" si="165"/>
        <v>0.78496575708934235</v>
      </c>
      <c r="U335" s="111">
        <f t="shared" si="165"/>
        <v>0.80273696296620245</v>
      </c>
      <c r="V335" s="111">
        <f t="shared" si="165"/>
        <v>0.81672689835868695</v>
      </c>
      <c r="W335" s="111">
        <f t="shared" ref="W335:Y335" si="166">IF(W316=0,"",W316/W297)</f>
        <v>0.82532585408532744</v>
      </c>
      <c r="X335" s="111">
        <f t="shared" si="166"/>
        <v>0.82850591834895249</v>
      </c>
      <c r="Y335" s="111">
        <f t="shared" si="166"/>
        <v>0.83011622505823746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0.64553977895112513</v>
      </c>
      <c r="D339" s="112">
        <f t="shared" si="176"/>
        <v>0.6470604182972306</v>
      </c>
      <c r="E339" s="112">
        <f t="shared" si="176"/>
        <v>0.64872514176635154</v>
      </c>
      <c r="F339" s="112">
        <f t="shared" si="176"/>
        <v>0.65040995092002141</v>
      </c>
      <c r="G339" s="112">
        <f t="shared" si="176"/>
        <v>0.65222857736417117</v>
      </c>
      <c r="H339" s="112">
        <f t="shared" si="176"/>
        <v>0.65416818324126114</v>
      </c>
      <c r="I339" s="112">
        <f t="shared" si="176"/>
        <v>0.65625826460141545</v>
      </c>
      <c r="J339" s="112">
        <f t="shared" si="176"/>
        <v>0.65861709166898275</v>
      </c>
      <c r="K339" s="112" t="str">
        <f t="shared" si="176"/>
        <v/>
      </c>
      <c r="L339" s="112">
        <f t="shared" si="176"/>
        <v>0.66449035054292405</v>
      </c>
      <c r="M339" s="112">
        <f t="shared" si="176"/>
        <v>0.67046215856021374</v>
      </c>
      <c r="N339" s="112" t="str">
        <f t="shared" si="176"/>
        <v/>
      </c>
      <c r="O339" s="112">
        <f t="shared" si="176"/>
        <v>0.69532448684856141</v>
      </c>
      <c r="P339" s="112">
        <f t="shared" si="176"/>
        <v>0.7147963404179265</v>
      </c>
      <c r="Q339" s="112">
        <f t="shared" si="176"/>
        <v>0.73358253629106263</v>
      </c>
      <c r="R339" s="112">
        <f t="shared" ref="R339:V339" si="177">IF(R320=0,"",R320/R301)</f>
        <v>0.74629589436911337</v>
      </c>
      <c r="S339" s="112">
        <f t="shared" si="177"/>
        <v>0.75861294696239057</v>
      </c>
      <c r="T339" s="112">
        <f t="shared" si="177"/>
        <v>0.77083441263912644</v>
      </c>
      <c r="U339" s="112">
        <f t="shared" si="177"/>
        <v>0.7830831504150626</v>
      </c>
      <c r="V339" s="112">
        <f t="shared" si="177"/>
        <v>0.79511611539672089</v>
      </c>
      <c r="W339" s="112" t="str">
        <f t="shared" ref="W339:Y339" si="178">IF(W320=0,"",W320/W301)</f>
        <v/>
      </c>
      <c r="X339" s="112" t="str">
        <f t="shared" si="178"/>
        <v/>
      </c>
      <c r="Y339" s="112">
        <f t="shared" si="178"/>
        <v>0.8298677916549434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0.6394175652853954</v>
      </c>
      <c r="D343" s="124">
        <f t="shared" si="188"/>
        <v>0.65127573956749663</v>
      </c>
      <c r="E343" s="124">
        <f t="shared" si="188"/>
        <v>0.6441647745164697</v>
      </c>
      <c r="F343" s="124">
        <f t="shared" si="188"/>
        <v>0.63038421649315279</v>
      </c>
      <c r="G343" s="124">
        <f t="shared" si="188"/>
        <v>0.63453762476158893</v>
      </c>
      <c r="H343" s="124">
        <f t="shared" si="188"/>
        <v>0.6527975369881911</v>
      </c>
      <c r="I343" s="124">
        <f t="shared" si="188"/>
        <v>0.6922178995940087</v>
      </c>
      <c r="J343" s="124">
        <f t="shared" si="188"/>
        <v>0.71422194287275242</v>
      </c>
      <c r="K343" s="124">
        <f t="shared" si="188"/>
        <v>0.66770004501887581</v>
      </c>
      <c r="L343" s="124">
        <f t="shared" si="188"/>
        <v>0.6123896506341403</v>
      </c>
      <c r="M343" s="124">
        <f t="shared" si="188"/>
        <v>0.65372292793264342</v>
      </c>
      <c r="N343" s="124">
        <f t="shared" si="188"/>
        <v>0.6484514452752651</v>
      </c>
      <c r="O343" s="124">
        <f t="shared" si="188"/>
        <v>0.66287238797661518</v>
      </c>
      <c r="P343" s="124">
        <f t="shared" si="188"/>
        <v>0.67208213563357544</v>
      </c>
      <c r="Q343" s="124">
        <f t="shared" si="188"/>
        <v>0.71888440663235342</v>
      </c>
      <c r="R343" s="124">
        <f t="shared" ref="R343:V343" si="189">IF(R324=0,"",R324/R305)</f>
        <v>0.71184456378209837</v>
      </c>
      <c r="S343" s="124">
        <f t="shared" si="189"/>
        <v>0.69632569980374237</v>
      </c>
      <c r="T343" s="124">
        <f t="shared" si="189"/>
        <v>0.66316979465840853</v>
      </c>
      <c r="U343" s="124">
        <f t="shared" si="189"/>
        <v>0.7256083059729409</v>
      </c>
      <c r="V343" s="124">
        <f t="shared" si="189"/>
        <v>0.67713742745078254</v>
      </c>
      <c r="W343" s="124">
        <f t="shared" ref="W343:Y343" si="190">IF(W324=0,"",W324/W305)</f>
        <v>0.70778613360253673</v>
      </c>
      <c r="X343" s="124">
        <f t="shared" si="190"/>
        <v>0.68588984210967407</v>
      </c>
      <c r="Y343" s="124">
        <f t="shared" si="190"/>
        <v>0.64581242160290897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0.5885532076269534</v>
      </c>
      <c r="D344" s="111">
        <f t="shared" si="191"/>
        <v>0.58894811544936454</v>
      </c>
      <c r="E344" s="111">
        <f t="shared" si="191"/>
        <v>0.5893430588445201</v>
      </c>
      <c r="F344" s="111">
        <f t="shared" si="191"/>
        <v>0.58973800709050417</v>
      </c>
      <c r="G344" s="111">
        <f t="shared" si="191"/>
        <v>0.5901329880968933</v>
      </c>
      <c r="H344" s="111">
        <f t="shared" si="191"/>
        <v>0.59052799844791082</v>
      </c>
      <c r="I344" s="111">
        <f t="shared" si="191"/>
        <v>0.59092304502047666</v>
      </c>
      <c r="J344" s="111">
        <f t="shared" si="191"/>
        <v>0.59131815598690707</v>
      </c>
      <c r="K344" s="111">
        <f t="shared" si="191"/>
        <v>0.59171335530107994</v>
      </c>
      <c r="L344" s="111">
        <f t="shared" si="191"/>
        <v>0.59210864937163976</v>
      </c>
      <c r="M344" s="111">
        <f t="shared" si="191"/>
        <v>0.59240885265731358</v>
      </c>
      <c r="N344" s="111">
        <f t="shared" si="191"/>
        <v>0.59257665217293198</v>
      </c>
      <c r="O344" s="111">
        <f t="shared" si="191"/>
        <v>0.59267694153553507</v>
      </c>
      <c r="P344" s="111">
        <f t="shared" si="191"/>
        <v>0.59295678242280991</v>
      </c>
      <c r="Q344" s="111">
        <f t="shared" si="191"/>
        <v>0.59409580020610819</v>
      </c>
      <c r="R344" s="111">
        <f t="shared" ref="R344:V344" si="192">IF(R325=0,"",R325/R306)</f>
        <v>0.59708771629894253</v>
      </c>
      <c r="S344" s="111">
        <f t="shared" si="192"/>
        <v>0.60130815583265629</v>
      </c>
      <c r="T344" s="111">
        <f t="shared" si="192"/>
        <v>0.60593880550972834</v>
      </c>
      <c r="U344" s="111">
        <f t="shared" si="192"/>
        <v>0.61016135203264898</v>
      </c>
      <c r="V344" s="111">
        <f t="shared" si="192"/>
        <v>0.61315748210390297</v>
      </c>
      <c r="W344" s="111">
        <f t="shared" ref="W344:Y344" si="193">IF(W325=0,"",W325/W306)</f>
        <v>0.61459744496403257</v>
      </c>
      <c r="X344" s="111">
        <f t="shared" si="193"/>
        <v>0.61499426400675616</v>
      </c>
      <c r="Y344" s="111">
        <f t="shared" si="193"/>
        <v>0.61503394591102845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0.75249001577798369</v>
      </c>
      <c r="D345" s="45">
        <f t="shared" si="194"/>
        <v>0.75376124544770495</v>
      </c>
      <c r="E345" s="45">
        <f t="shared" si="194"/>
        <v>0.7550924138904278</v>
      </c>
      <c r="F345" s="45">
        <f t="shared" si="194"/>
        <v>0.75643175580219646</v>
      </c>
      <c r="G345" s="45">
        <f t="shared" si="194"/>
        <v>0.75782629779835831</v>
      </c>
      <c r="H345" s="45">
        <f t="shared" si="194"/>
        <v>0.7592702844198771</v>
      </c>
      <c r="I345" s="45">
        <f t="shared" si="194"/>
        <v>0.76077530302614893</v>
      </c>
      <c r="J345" s="45">
        <f t="shared" si="194"/>
        <v>0.76238882293864785</v>
      </c>
      <c r="K345" s="45">
        <f t="shared" si="194"/>
        <v>0.76415120556654414</v>
      </c>
      <c r="L345" s="45">
        <f t="shared" si="194"/>
        <v>0.7660732492415242</v>
      </c>
      <c r="M345" s="45">
        <f t="shared" si="194"/>
        <v>0.76882134696802751</v>
      </c>
      <c r="N345" s="45">
        <f t="shared" si="194"/>
        <v>0.7725852145007337</v>
      </c>
      <c r="O345" s="45">
        <f t="shared" si="194"/>
        <v>0.77781473176807325</v>
      </c>
      <c r="P345" s="45">
        <f t="shared" si="194"/>
        <v>0.78473055104142575</v>
      </c>
      <c r="Q345" s="45">
        <f t="shared" si="194"/>
        <v>0.79367968863573413</v>
      </c>
      <c r="R345" s="45">
        <f t="shared" ref="R345:V345" si="195">IF(R326=0,"",R326/R307)</f>
        <v>0.80585732530883569</v>
      </c>
      <c r="S345" s="45">
        <f t="shared" si="195"/>
        <v>0.82109552406173714</v>
      </c>
      <c r="T345" s="45">
        <f t="shared" si="195"/>
        <v>0.83750028181059311</v>
      </c>
      <c r="U345" s="45">
        <f t="shared" si="195"/>
        <v>0.85317759547160277</v>
      </c>
      <c r="V345" s="45">
        <f t="shared" si="195"/>
        <v>0.86623346196094431</v>
      </c>
      <c r="W345" s="45">
        <f t="shared" ref="W345:Y345" si="196">IF(W326=0,"",W326/W307)</f>
        <v>0.87600981817320844</v>
      </c>
      <c r="X345" s="45">
        <f t="shared" si="196"/>
        <v>0.88369578145773753</v>
      </c>
      <c r="Y345" s="45">
        <f t="shared" si="196"/>
        <v>0.89051166160525408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0.60378613642305434</v>
      </c>
      <c r="D347" s="117">
        <f t="shared" si="197"/>
        <v>0.22124219995726868</v>
      </c>
      <c r="E347" s="117">
        <f t="shared" si="197"/>
        <v>0.26741665194124203</v>
      </c>
      <c r="F347" s="117">
        <f t="shared" si="197"/>
        <v>0.72242648222363348</v>
      </c>
      <c r="G347" s="117">
        <f t="shared" si="197"/>
        <v>1.3467551875823904</v>
      </c>
      <c r="H347" s="117">
        <f t="shared" si="197"/>
        <v>1.6164138285638221</v>
      </c>
      <c r="I347" s="117">
        <f t="shared" si="197"/>
        <v>2.0112147087884469</v>
      </c>
      <c r="J347" s="117">
        <f t="shared" si="197"/>
        <v>2.4658048200078739</v>
      </c>
      <c r="K347" s="117">
        <f t="shared" si="197"/>
        <v>10.606593971520773</v>
      </c>
      <c r="L347" s="117">
        <f t="shared" si="197"/>
        <v>6.5140947440885331</v>
      </c>
      <c r="M347" s="117">
        <f t="shared" si="197"/>
        <v>2.7251882108407925</v>
      </c>
      <c r="N347" s="117">
        <f t="shared" si="197"/>
        <v>0.9182960491535811</v>
      </c>
      <c r="O347" s="117">
        <f t="shared" si="197"/>
        <v>1.1532195863310746</v>
      </c>
      <c r="P347" s="117">
        <f t="shared" si="197"/>
        <v>2.1739122343499142</v>
      </c>
      <c r="Q347" s="117">
        <f t="shared" si="197"/>
        <v>3.0964417068709933</v>
      </c>
      <c r="R347" s="117">
        <f t="shared" ref="R347:V347" si="198">R348+R351+R353+R362</f>
        <v>1.8091820023624974</v>
      </c>
      <c r="S347" s="117">
        <f t="shared" si="198"/>
        <v>2.6123605329291508</v>
      </c>
      <c r="T347" s="117">
        <f t="shared" si="198"/>
        <v>2.5672318298844816</v>
      </c>
      <c r="U347" s="117">
        <f t="shared" si="198"/>
        <v>1.9888353340661931</v>
      </c>
      <c r="V347" s="117">
        <f t="shared" si="198"/>
        <v>1.834873467503207</v>
      </c>
      <c r="W347" s="117">
        <f t="shared" ref="W347:Y347" si="199">W348+W351+W353+W362</f>
        <v>1.6886882693464029</v>
      </c>
      <c r="X347" s="117">
        <f t="shared" si="199"/>
        <v>1.5384209486799527</v>
      </c>
      <c r="Y347" s="117">
        <f t="shared" si="199"/>
        <v>2.4320027620181319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0.5114351585278355</v>
      </c>
      <c r="D348" s="122">
        <f t="shared" si="200"/>
        <v>0.18860480270539287</v>
      </c>
      <c r="E348" s="122">
        <f t="shared" si="200"/>
        <v>0.22753867868848207</v>
      </c>
      <c r="F348" s="122">
        <f t="shared" si="200"/>
        <v>0.61029918471562605</v>
      </c>
      <c r="G348" s="122">
        <f t="shared" si="200"/>
        <v>1.1349754430677943</v>
      </c>
      <c r="H348" s="122">
        <f t="shared" si="200"/>
        <v>1.3593789143813406</v>
      </c>
      <c r="I348" s="122">
        <f t="shared" si="200"/>
        <v>1.6953737713508747</v>
      </c>
      <c r="J348" s="122">
        <f t="shared" si="200"/>
        <v>2.0843743257940335</v>
      </c>
      <c r="K348" s="122">
        <f t="shared" si="200"/>
        <v>8.8370561979555742</v>
      </c>
      <c r="L348" s="122">
        <f t="shared" si="200"/>
        <v>5.2329709228799439</v>
      </c>
      <c r="M348" s="122">
        <f t="shared" si="200"/>
        <v>2.1990803291245631</v>
      </c>
      <c r="N348" s="122">
        <f t="shared" si="200"/>
        <v>0.73474146723134481</v>
      </c>
      <c r="O348" s="122">
        <f t="shared" si="200"/>
        <v>0.91517167361647311</v>
      </c>
      <c r="P348" s="122">
        <f t="shared" si="200"/>
        <v>1.7622746852430227</v>
      </c>
      <c r="Q348" s="122">
        <f t="shared" si="200"/>
        <v>2.4832879555443532</v>
      </c>
      <c r="R348" s="122">
        <f t="shared" ref="R348:V348" si="201">SUM(R349:R350)</f>
        <v>1.4466133994840285</v>
      </c>
      <c r="S348" s="122">
        <f t="shared" si="201"/>
        <v>2.0708849545980588</v>
      </c>
      <c r="T348" s="122">
        <f t="shared" si="201"/>
        <v>2.006572021838783</v>
      </c>
      <c r="U348" s="122">
        <f t="shared" si="201"/>
        <v>1.6283890285834366</v>
      </c>
      <c r="V348" s="122">
        <f t="shared" si="201"/>
        <v>1.3668251569781569</v>
      </c>
      <c r="W348" s="122">
        <f t="shared" ref="W348:Y348" si="202">SUM(W349:W350)</f>
        <v>1.2092277239130074</v>
      </c>
      <c r="X348" s="122">
        <f t="shared" si="202"/>
        <v>1.033174766949184</v>
      </c>
      <c r="Y348" s="122">
        <f t="shared" si="202"/>
        <v>1.3863512355160763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0.5114351585278355</v>
      </c>
      <c r="D349" s="98">
        <v>0.18860480270539287</v>
      </c>
      <c r="E349" s="98">
        <v>0.22753867868848207</v>
      </c>
      <c r="F349" s="98">
        <v>0.61029918471562605</v>
      </c>
      <c r="G349" s="98">
        <v>1.1349754430677943</v>
      </c>
      <c r="H349" s="98">
        <v>1.3593789143813406</v>
      </c>
      <c r="I349" s="98">
        <v>1.6953737713508747</v>
      </c>
      <c r="J349" s="98">
        <v>2.0843743257940335</v>
      </c>
      <c r="K349" s="98">
        <v>8.8370561979555742</v>
      </c>
      <c r="L349" s="98">
        <v>5.2329709228799439</v>
      </c>
      <c r="M349" s="98">
        <v>2.1990803291245631</v>
      </c>
      <c r="N349" s="98">
        <v>0.73474146723134481</v>
      </c>
      <c r="O349" s="98">
        <v>0.91517167361647311</v>
      </c>
      <c r="P349" s="98">
        <v>1.7622746852430227</v>
      </c>
      <c r="Q349" s="98">
        <v>2.4832879555443532</v>
      </c>
      <c r="R349" s="98">
        <v>1.4466133994840285</v>
      </c>
      <c r="S349" s="98">
        <v>2.0708849545980588</v>
      </c>
      <c r="T349" s="98">
        <v>2.006572021838783</v>
      </c>
      <c r="U349" s="98">
        <v>1.6283890285834366</v>
      </c>
      <c r="V349" s="98">
        <v>1.3668251569781569</v>
      </c>
      <c r="W349" s="98">
        <v>1.2092277239130074</v>
      </c>
      <c r="X349" s="98">
        <v>1.033174766949184</v>
      </c>
      <c r="Y349" s="98">
        <v>1.3863512355160763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7.9217051346803999E-2</v>
      </c>
      <c r="D353" s="122">
        <v>2.8152016473687608E-2</v>
      </c>
      <c r="E353" s="122">
        <v>3.2834493168682644E-2</v>
      </c>
      <c r="F353" s="122">
        <v>8.8727952159457474E-2</v>
      </c>
      <c r="G353" s="122">
        <v>0.17457323099337496</v>
      </c>
      <c r="H353" s="122">
        <v>0.21761719513389746</v>
      </c>
      <c r="I353" s="122">
        <v>0.28236429831790705</v>
      </c>
      <c r="J353" s="122">
        <v>0.33386855649876246</v>
      </c>
      <c r="K353" s="122">
        <v>1.5743955405311041</v>
      </c>
      <c r="L353" s="122">
        <v>1.0652291847050084</v>
      </c>
      <c r="M353" s="122">
        <v>0.45443025756509303</v>
      </c>
      <c r="N353" s="122">
        <v>0.15579661312952006</v>
      </c>
      <c r="O353" s="122">
        <v>0.20383856125306599</v>
      </c>
      <c r="P353" s="122">
        <v>0.34559125733070928</v>
      </c>
      <c r="Q353" s="122">
        <v>0.54965593504159038</v>
      </c>
      <c r="R353" s="122">
        <v>0.314576828293746</v>
      </c>
      <c r="S353" s="122">
        <v>0.46708961317207842</v>
      </c>
      <c r="T353" s="122">
        <v>0.46102728344230509</v>
      </c>
      <c r="U353" s="122">
        <v>0.30989849446977724</v>
      </c>
      <c r="V353" s="122">
        <v>0.38737198568853726</v>
      </c>
      <c r="W353" s="122">
        <v>0.40648076222829277</v>
      </c>
      <c r="X353" s="122">
        <v>0.41726516116776502</v>
      </c>
      <c r="Y353" s="122">
        <v>0.76554008132194562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7.9217051346803999E-2</v>
      </c>
      <c r="D354" s="98">
        <v>2.8152016473687608E-2</v>
      </c>
      <c r="E354" s="98">
        <v>3.2834493168682644E-2</v>
      </c>
      <c r="F354" s="98">
        <v>8.8727952159457474E-2</v>
      </c>
      <c r="G354" s="98">
        <v>0.17457323099337496</v>
      </c>
      <c r="H354" s="98">
        <v>0.21761719513389746</v>
      </c>
      <c r="I354" s="98">
        <v>0.28236429831790705</v>
      </c>
      <c r="J354" s="98">
        <v>0.33386855649876246</v>
      </c>
      <c r="K354" s="98">
        <v>1.5743955405311041</v>
      </c>
      <c r="L354" s="98">
        <v>1.0652291847050084</v>
      </c>
      <c r="M354" s="98">
        <v>0.45443025756509303</v>
      </c>
      <c r="N354" s="98">
        <v>0.15579661312952006</v>
      </c>
      <c r="O354" s="98">
        <v>0.20383856125306599</v>
      </c>
      <c r="P354" s="98">
        <v>0.34559125733070928</v>
      </c>
      <c r="Q354" s="98">
        <v>0.54965593504159038</v>
      </c>
      <c r="R354" s="98">
        <v>0.314576828293746</v>
      </c>
      <c r="S354" s="98">
        <v>0.46708961317207842</v>
      </c>
      <c r="T354" s="98">
        <v>0.46102728344230509</v>
      </c>
      <c r="U354" s="98">
        <v>0.30989849446977724</v>
      </c>
      <c r="V354" s="98">
        <v>0.38737198568853726</v>
      </c>
      <c r="W354" s="98">
        <v>0.40648076222829277</v>
      </c>
      <c r="X354" s="98">
        <v>0.41726516116776502</v>
      </c>
      <c r="Y354" s="98">
        <v>0.76554008132194562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1.3133926548414875E-2</v>
      </c>
      <c r="D362" s="122">
        <v>4.4853807781882055E-3</v>
      </c>
      <c r="E362" s="122">
        <v>7.0434800840773644E-3</v>
      </c>
      <c r="F362" s="122">
        <v>2.3399345348549972E-2</v>
      </c>
      <c r="G362" s="122">
        <v>3.7206513521221243E-2</v>
      </c>
      <c r="H362" s="122">
        <v>3.9417719048584043E-2</v>
      </c>
      <c r="I362" s="122">
        <v>3.3476639119665197E-2</v>
      </c>
      <c r="J362" s="122">
        <v>4.7561937715077933E-2</v>
      </c>
      <c r="K362" s="122">
        <v>0.19514223303409542</v>
      </c>
      <c r="L362" s="122">
        <v>0.21589463650358118</v>
      </c>
      <c r="M362" s="122">
        <v>7.1677624151136446E-2</v>
      </c>
      <c r="N362" s="122">
        <v>2.775796879271621E-2</v>
      </c>
      <c r="O362" s="122">
        <v>3.4209351461535357E-2</v>
      </c>
      <c r="P362" s="122">
        <v>6.6046291776182167E-2</v>
      </c>
      <c r="Q362" s="122">
        <v>6.349781628504976E-2</v>
      </c>
      <c r="R362" s="122">
        <v>4.7991774584722945E-2</v>
      </c>
      <c r="S362" s="122">
        <v>7.4385965159013578E-2</v>
      </c>
      <c r="T362" s="122">
        <v>9.9632524603393169E-2</v>
      </c>
      <c r="U362" s="122">
        <v>5.0547811012979137E-2</v>
      </c>
      <c r="V362" s="122">
        <v>8.0676324836512936E-2</v>
      </c>
      <c r="W362" s="122">
        <v>7.2979783205102705E-2</v>
      </c>
      <c r="X362" s="122">
        <v>8.7981020563003776E-2</v>
      </c>
      <c r="Y362" s="122">
        <v>0.28011144518010972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1.3133926548414875E-2</v>
      </c>
      <c r="D363" s="98">
        <v>4.4853807781882055E-3</v>
      </c>
      <c r="E363" s="98">
        <v>7.0434800840773644E-3</v>
      </c>
      <c r="F363" s="98">
        <v>2.3399345348549972E-2</v>
      </c>
      <c r="G363" s="98">
        <v>3.7206513521221243E-2</v>
      </c>
      <c r="H363" s="98">
        <v>3.9417719048584043E-2</v>
      </c>
      <c r="I363" s="98">
        <v>3.3476639119665197E-2</v>
      </c>
      <c r="J363" s="98">
        <v>4.7561937715077933E-2</v>
      </c>
      <c r="K363" s="98">
        <v>0.19514223303409542</v>
      </c>
      <c r="L363" s="98">
        <v>0.21589463650358118</v>
      </c>
      <c r="M363" s="98">
        <v>7.1677624151136446E-2</v>
      </c>
      <c r="N363" s="98">
        <v>2.775796879271621E-2</v>
      </c>
      <c r="O363" s="98">
        <v>3.4209351461535357E-2</v>
      </c>
      <c r="P363" s="98">
        <v>6.6046291776182167E-2</v>
      </c>
      <c r="Q363" s="98">
        <v>6.349781628504976E-2</v>
      </c>
      <c r="R363" s="98">
        <v>4.7991774584722945E-2</v>
      </c>
      <c r="S363" s="98">
        <v>7.4385965159013578E-2</v>
      </c>
      <c r="T363" s="98">
        <v>9.9632524603393169E-2</v>
      </c>
      <c r="U363" s="98">
        <v>5.0547811012979137E-2</v>
      </c>
      <c r="V363" s="98">
        <v>8.0676324836512936E-2</v>
      </c>
      <c r="W363" s="98">
        <v>7.2979783205102705E-2</v>
      </c>
      <c r="X363" s="98">
        <v>8.7981020563003776E-2</v>
      </c>
      <c r="Y363" s="98">
        <v>0.28011144518010972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19989.376328030132</v>
      </c>
      <c r="D366" s="117">
        <f t="shared" si="204"/>
        <v>21056.111816730285</v>
      </c>
      <c r="E366" s="117">
        <f t="shared" si="204"/>
        <v>18887.410351585604</v>
      </c>
      <c r="F366" s="117">
        <f t="shared" si="204"/>
        <v>18170.941294024116</v>
      </c>
      <c r="G366" s="117">
        <f t="shared" si="204"/>
        <v>21313.471987623143</v>
      </c>
      <c r="H366" s="117">
        <f t="shared" si="204"/>
        <v>21476.22432395404</v>
      </c>
      <c r="I366" s="117">
        <f t="shared" si="204"/>
        <v>17283.516527033862</v>
      </c>
      <c r="J366" s="117">
        <f t="shared" si="204"/>
        <v>13220.443080127658</v>
      </c>
      <c r="K366" s="117">
        <f t="shared" si="204"/>
        <v>22829.564996862333</v>
      </c>
      <c r="L366" s="117">
        <f t="shared" si="204"/>
        <v>21231.145650125993</v>
      </c>
      <c r="M366" s="117">
        <f t="shared" si="204"/>
        <v>18463.139928380278</v>
      </c>
      <c r="N366" s="117">
        <f t="shared" si="204"/>
        <v>17175.389559504969</v>
      </c>
      <c r="O366" s="117">
        <f t="shared" si="204"/>
        <v>15653.430027995071</v>
      </c>
      <c r="P366" s="117">
        <f t="shared" si="204"/>
        <v>14018.844419039477</v>
      </c>
      <c r="Q366" s="117">
        <f t="shared" si="204"/>
        <v>12337.543434019224</v>
      </c>
      <c r="R366" s="117">
        <f t="shared" ref="R366:V366" si="205">R367+R370+R372+R381</f>
        <v>12241.864480744211</v>
      </c>
      <c r="S366" s="117">
        <f t="shared" si="205"/>
        <v>12038.313663410616</v>
      </c>
      <c r="T366" s="117">
        <f t="shared" si="205"/>
        <v>12040.146351089648</v>
      </c>
      <c r="U366" s="117">
        <f t="shared" si="205"/>
        <v>11123.59100979126</v>
      </c>
      <c r="V366" s="117">
        <f t="shared" si="205"/>
        <v>10690.178073475836</v>
      </c>
      <c r="W366" s="117">
        <f t="shared" ref="W366:Y366" si="206">W367+W370+W372+W381</f>
        <v>9067.7267208186022</v>
      </c>
      <c r="X366" s="117">
        <f t="shared" si="206"/>
        <v>7662.5598865069123</v>
      </c>
      <c r="Y366" s="117">
        <f t="shared" si="206"/>
        <v>6229.5687830990573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16623.662574256618</v>
      </c>
      <c r="D367" s="122">
        <f t="shared" si="207"/>
        <v>17511.3624330528</v>
      </c>
      <c r="E367" s="122">
        <f t="shared" si="207"/>
        <v>15639.933472567389</v>
      </c>
      <c r="F367" s="122">
        <f t="shared" si="207"/>
        <v>15035.825817199098</v>
      </c>
      <c r="G367" s="122">
        <f t="shared" si="207"/>
        <v>17650.458915401519</v>
      </c>
      <c r="H367" s="122">
        <f t="shared" si="207"/>
        <v>17653.092051385938</v>
      </c>
      <c r="I367" s="122">
        <f t="shared" si="207"/>
        <v>14105.76353773313</v>
      </c>
      <c r="J367" s="122">
        <f t="shared" si="207"/>
        <v>10030.811888372697</v>
      </c>
      <c r="K367" s="122">
        <f t="shared" si="207"/>
        <v>18689.333858570975</v>
      </c>
      <c r="L367" s="122">
        <f t="shared" si="207"/>
        <v>16841.641169160444</v>
      </c>
      <c r="M367" s="122">
        <f t="shared" si="207"/>
        <v>14600.289735791266</v>
      </c>
      <c r="N367" s="122">
        <f t="shared" si="207"/>
        <v>13495.461045948026</v>
      </c>
      <c r="O367" s="122">
        <f t="shared" si="207"/>
        <v>12120.424529579224</v>
      </c>
      <c r="P367" s="122">
        <f t="shared" si="207"/>
        <v>10870.192747628022</v>
      </c>
      <c r="Q367" s="122">
        <f t="shared" si="207"/>
        <v>9306.2564511559685</v>
      </c>
      <c r="R367" s="122">
        <f t="shared" ref="R367:V367" si="208">SUM(R368:R369)</f>
        <v>9094.9147072855594</v>
      </c>
      <c r="S367" s="122">
        <f t="shared" si="208"/>
        <v>9237.8796803791538</v>
      </c>
      <c r="T367" s="122">
        <f t="shared" si="208"/>
        <v>9179.1700423047805</v>
      </c>
      <c r="U367" s="122">
        <f t="shared" si="208"/>
        <v>8471.3511782553105</v>
      </c>
      <c r="V367" s="122">
        <f t="shared" si="208"/>
        <v>7742.772309028077</v>
      </c>
      <c r="W367" s="122">
        <f t="shared" ref="W367:Y367" si="209">SUM(W368:W369)</f>
        <v>6295.8726656066829</v>
      </c>
      <c r="X367" s="122">
        <f t="shared" si="209"/>
        <v>4998.6731135969358</v>
      </c>
      <c r="Y367" s="122">
        <f t="shared" si="209"/>
        <v>3436.8769945392755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16442.358426781931</v>
      </c>
      <c r="D368" s="98">
        <v>17324.401262300435</v>
      </c>
      <c r="E368" s="98">
        <v>15474.184374407481</v>
      </c>
      <c r="F368" s="98">
        <v>14878.976453354257</v>
      </c>
      <c r="G368" s="98">
        <v>17466.865649983287</v>
      </c>
      <c r="H368" s="98">
        <v>17470.867158194622</v>
      </c>
      <c r="I368" s="98">
        <v>13961.506375083063</v>
      </c>
      <c r="J368" s="98">
        <v>9927.723010280808</v>
      </c>
      <c r="K368" s="98">
        <v>18495.68853733908</v>
      </c>
      <c r="L368" s="98">
        <v>16671.882272630046</v>
      </c>
      <c r="M368" s="98">
        <v>14448.601862858692</v>
      </c>
      <c r="N368" s="98">
        <v>13350.601526970093</v>
      </c>
      <c r="O368" s="98">
        <v>11984.42329773961</v>
      </c>
      <c r="P368" s="98">
        <v>10742.320975832949</v>
      </c>
      <c r="Q368" s="98">
        <v>9193.0037435564755</v>
      </c>
      <c r="R368" s="98">
        <v>8983.58790404102</v>
      </c>
      <c r="S368" s="98">
        <v>9125.3495808635871</v>
      </c>
      <c r="T368" s="98">
        <v>9067.6843904823763</v>
      </c>
      <c r="U368" s="98">
        <v>8368.5648454143102</v>
      </c>
      <c r="V368" s="98">
        <v>7648.5473694293432</v>
      </c>
      <c r="W368" s="98">
        <v>6219.4488175861561</v>
      </c>
      <c r="X368" s="98">
        <v>4937.7541842304217</v>
      </c>
      <c r="Y368" s="98">
        <v>3394.3287206191208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181.30414747468438</v>
      </c>
      <c r="D369" s="98">
        <v>186.96117075236583</v>
      </c>
      <c r="E369" s="98">
        <v>165.74909815990827</v>
      </c>
      <c r="F369" s="98">
        <v>156.84936384484212</v>
      </c>
      <c r="G369" s="98">
        <v>183.59326541823401</v>
      </c>
      <c r="H369" s="98">
        <v>182.22489319131489</v>
      </c>
      <c r="I369" s="98">
        <v>144.25716265006648</v>
      </c>
      <c r="J369" s="98">
        <v>103.08887809188884</v>
      </c>
      <c r="K369" s="98">
        <v>193.64532123189466</v>
      </c>
      <c r="L369" s="98">
        <v>169.75889653039746</v>
      </c>
      <c r="M369" s="98">
        <v>151.68787293257429</v>
      </c>
      <c r="N369" s="98">
        <v>144.85951897793291</v>
      </c>
      <c r="O369" s="98">
        <v>136.00123183961438</v>
      </c>
      <c r="P369" s="98">
        <v>127.87177179507309</v>
      </c>
      <c r="Q369" s="98">
        <v>113.25270759949342</v>
      </c>
      <c r="R369" s="98">
        <v>111.32680324453919</v>
      </c>
      <c r="S369" s="98">
        <v>112.53009951556615</v>
      </c>
      <c r="T369" s="98">
        <v>111.48565182240358</v>
      </c>
      <c r="U369" s="98">
        <v>102.78633284099983</v>
      </c>
      <c r="V369" s="98">
        <v>94.224939598733783</v>
      </c>
      <c r="W369" s="98">
        <v>76.423848020526307</v>
      </c>
      <c r="X369" s="98">
        <v>60.918929366514355</v>
      </c>
      <c r="Y369" s="98">
        <v>42.548273920154841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0.19946014688342045</v>
      </c>
      <c r="H370" s="122">
        <f t="shared" si="210"/>
        <v>0.46697484738578371</v>
      </c>
      <c r="I370" s="122">
        <f t="shared" si="210"/>
        <v>0.53921131594701488</v>
      </c>
      <c r="J370" s="122">
        <f t="shared" si="210"/>
        <v>0.78040083879384947</v>
      </c>
      <c r="K370" s="122">
        <f t="shared" si="210"/>
        <v>0.74010317035928808</v>
      </c>
      <c r="L370" s="122">
        <f t="shared" si="210"/>
        <v>2.4603493617690027</v>
      </c>
      <c r="M370" s="122">
        <f t="shared" si="210"/>
        <v>1.3063065110198058</v>
      </c>
      <c r="N370" s="122">
        <f t="shared" si="210"/>
        <v>1.1922698786670052</v>
      </c>
      <c r="O370" s="122">
        <f t="shared" si="210"/>
        <v>1.1482665329374653</v>
      </c>
      <c r="P370" s="122">
        <f t="shared" si="210"/>
        <v>1.2156762356039887</v>
      </c>
      <c r="Q370" s="122">
        <f t="shared" si="210"/>
        <v>0.78810593044154442</v>
      </c>
      <c r="R370" s="122">
        <f t="shared" si="210"/>
        <v>1.0797544366954459</v>
      </c>
      <c r="S370" s="122">
        <f t="shared" si="210"/>
        <v>0.79789941513748552</v>
      </c>
      <c r="T370" s="122">
        <f t="shared" si="210"/>
        <v>1.0288364358262327</v>
      </c>
      <c r="U370" s="122">
        <f t="shared" si="210"/>
        <v>0.83628370755750503</v>
      </c>
      <c r="V370" s="122">
        <f t="shared" si="210"/>
        <v>1.8388065886240181</v>
      </c>
      <c r="W370" s="122">
        <f t="shared" si="210"/>
        <v>1.9535676390713568</v>
      </c>
      <c r="X370" s="122">
        <f t="shared" si="210"/>
        <v>4.5534441752609185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0.19946014688342045</v>
      </c>
      <c r="H371" s="98">
        <f>RES_hhdet_in_fech!H48</f>
        <v>0.46697484738578371</v>
      </c>
      <c r="I371" s="98">
        <f>RES_hhdet_in_fech!I48</f>
        <v>0.53921131594701488</v>
      </c>
      <c r="J371" s="98">
        <f>RES_hhdet_in_fech!J48</f>
        <v>0.78040083879384947</v>
      </c>
      <c r="K371" s="98">
        <f>RES_hhdet_in_fech!K48</f>
        <v>0.74010317035928808</v>
      </c>
      <c r="L371" s="98">
        <f>RES_hhdet_in_fech!L48</f>
        <v>2.4603493617690027</v>
      </c>
      <c r="M371" s="98">
        <f>RES_hhdet_in_fech!M48</f>
        <v>1.3063065110198058</v>
      </c>
      <c r="N371" s="98">
        <f>RES_hhdet_in_fech!N48</f>
        <v>1.1922698786670052</v>
      </c>
      <c r="O371" s="98">
        <f>RES_hhdet_in_fech!O48</f>
        <v>1.1482665329374653</v>
      </c>
      <c r="P371" s="98">
        <f>RES_hhdet_in_fech!P48</f>
        <v>1.2156762356039887</v>
      </c>
      <c r="Q371" s="98">
        <f>RES_hhdet_in_fech!Q48</f>
        <v>0.78810593044154442</v>
      </c>
      <c r="R371" s="98">
        <f>RES_hhdet_in_fech!R48</f>
        <v>1.0797544366954459</v>
      </c>
      <c r="S371" s="98">
        <f>RES_hhdet_in_fech!S48</f>
        <v>0.79789941513748552</v>
      </c>
      <c r="T371" s="98">
        <f>RES_hhdet_in_fech!T48</f>
        <v>1.0288364358262327</v>
      </c>
      <c r="U371" s="98">
        <f>RES_hhdet_in_fech!U48</f>
        <v>0.83628370755750503</v>
      </c>
      <c r="V371" s="98">
        <f>RES_hhdet_in_fech!V48</f>
        <v>1.8388065886240181</v>
      </c>
      <c r="W371" s="98">
        <f>RES_hhdet_in_fech!W48</f>
        <v>1.9535676390713568</v>
      </c>
      <c r="X371" s="98">
        <f>RES_hhdet_in_fech!X48</f>
        <v>4.5534441752609185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2667.1578812417297</v>
      </c>
      <c r="D372" s="122">
        <v>2788.7045932333081</v>
      </c>
      <c r="E372" s="122">
        <v>2434.6601163248397</v>
      </c>
      <c r="F372" s="122">
        <v>2278.3545255008462</v>
      </c>
      <c r="G372" s="122">
        <v>2785.719981292586</v>
      </c>
      <c r="H372" s="122">
        <v>2921.000202481318</v>
      </c>
      <c r="I372" s="122">
        <v>2410.1702639119994</v>
      </c>
      <c r="J372" s="122">
        <v>2285.2952017024422</v>
      </c>
      <c r="K372" s="122">
        <v>3295.1617484310696</v>
      </c>
      <c r="L372" s="122">
        <v>3484.5028007597743</v>
      </c>
      <c r="M372" s="122">
        <v>3024.8166892742288</v>
      </c>
      <c r="N372" s="122">
        <v>2830.8984777754836</v>
      </c>
      <c r="O372" s="122">
        <v>2695.4264440468123</v>
      </c>
      <c r="P372" s="122">
        <v>2352.9382885044056</v>
      </c>
      <c r="Q372" s="122">
        <v>2302.0849361291293</v>
      </c>
      <c r="R372" s="122">
        <v>2376.7651122652073</v>
      </c>
      <c r="S372" s="122">
        <v>2128.1157867155516</v>
      </c>
      <c r="T372" s="122">
        <v>2163.9033298434606</v>
      </c>
      <c r="U372" s="122">
        <v>2075.4574432640579</v>
      </c>
      <c r="V372" s="122">
        <v>2242.4362657655679</v>
      </c>
      <c r="W372" s="122">
        <v>2090.6618712243053</v>
      </c>
      <c r="X372" s="122">
        <v>1994.195814105718</v>
      </c>
      <c r="Y372" s="122">
        <v>1893.5968542542598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2704.5499473498435</v>
      </c>
      <c r="D373" s="98">
        <v>2858.1215094039276</v>
      </c>
      <c r="E373" s="98">
        <v>2447.6784504605898</v>
      </c>
      <c r="F373" s="98">
        <v>2292.9605882450323</v>
      </c>
      <c r="G373" s="98">
        <v>2819.840315041381</v>
      </c>
      <c r="H373" s="98">
        <v>2951.6790803052777</v>
      </c>
      <c r="I373" s="98">
        <v>2411.4089611913814</v>
      </c>
      <c r="J373" s="98">
        <v>2022.7630439216086</v>
      </c>
      <c r="K373" s="98">
        <v>3295.1617484310696</v>
      </c>
      <c r="L373" s="98">
        <v>3511.5846841754346</v>
      </c>
      <c r="M373" s="98">
        <v>3038.3057359161844</v>
      </c>
      <c r="N373" s="98">
        <v>2830.8984777754836</v>
      </c>
      <c r="O373" s="98">
        <v>2697.224011734535</v>
      </c>
      <c r="P373" s="98">
        <v>2381.9010570428782</v>
      </c>
      <c r="Q373" s="98">
        <v>2277.1945678553998</v>
      </c>
      <c r="R373" s="98">
        <v>2318.4128945592752</v>
      </c>
      <c r="S373" s="98">
        <v>2132.7128269815103</v>
      </c>
      <c r="T373" s="98">
        <v>2166.1964929849819</v>
      </c>
      <c r="U373" s="98">
        <v>2112.0155706368132</v>
      </c>
      <c r="V373" s="98">
        <v>2240.5939274894858</v>
      </c>
      <c r="W373" s="98">
        <v>2090.6618712243053</v>
      </c>
      <c r="X373" s="98">
        <v>1994.195814105718</v>
      </c>
      <c r="Y373" s="98">
        <v>1893.9674059338511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2063.5430997821745</v>
      </c>
      <c r="D377" s="101">
        <v>2129.2438896124222</v>
      </c>
      <c r="E377" s="101">
        <v>2299.2694413130425</v>
      </c>
      <c r="F377" s="101">
        <v>2034.9201464310775</v>
      </c>
      <c r="G377" s="101">
        <v>2097.6265840252022</v>
      </c>
      <c r="H377" s="101">
        <v>2366.8629717860485</v>
      </c>
      <c r="I377" s="101">
        <v>2376.7254373687001</v>
      </c>
      <c r="J377" s="101">
        <v>3250.3992135444855</v>
      </c>
      <c r="K377" s="101">
        <v>0</v>
      </c>
      <c r="L377" s="101">
        <v>2704.5445583887404</v>
      </c>
      <c r="M377" s="101">
        <v>2258.63884001113</v>
      </c>
      <c r="N377" s="101">
        <v>0</v>
      </c>
      <c r="O377" s="101">
        <v>2523.4591352546531</v>
      </c>
      <c r="P377" s="101">
        <v>2131.2926570502609</v>
      </c>
      <c r="Q377" s="101">
        <v>2511.0270184269475</v>
      </c>
      <c r="R377" s="101">
        <v>2689.1926112323863</v>
      </c>
      <c r="S377" s="101">
        <v>2001.0842406995648</v>
      </c>
      <c r="T377" s="101">
        <v>2106.2159445645666</v>
      </c>
      <c r="U377" s="101">
        <v>1963.3593178945594</v>
      </c>
      <c r="V377" s="101">
        <v>2297.2039581545582</v>
      </c>
      <c r="W377" s="101">
        <v>0</v>
      </c>
      <c r="X377" s="101">
        <v>0</v>
      </c>
      <c r="Y377" s="101">
        <v>1858.2091688533103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698.55587253178476</v>
      </c>
      <c r="D381" s="122">
        <v>756.04479044417587</v>
      </c>
      <c r="E381" s="122">
        <v>812.8167626933764</v>
      </c>
      <c r="F381" s="122">
        <v>856.76095132417493</v>
      </c>
      <c r="G381" s="122">
        <v>877.0936307821529</v>
      </c>
      <c r="H381" s="122">
        <v>901.66509523939794</v>
      </c>
      <c r="I381" s="122">
        <v>767.04351407278762</v>
      </c>
      <c r="J381" s="122">
        <v>903.55558921372597</v>
      </c>
      <c r="K381" s="122">
        <v>844.3292866899294</v>
      </c>
      <c r="L381" s="122">
        <v>902.54133084400473</v>
      </c>
      <c r="M381" s="122">
        <v>836.72719680376372</v>
      </c>
      <c r="N381" s="122">
        <v>847.83776590279092</v>
      </c>
      <c r="O381" s="122">
        <v>836.43078783609769</v>
      </c>
      <c r="P381" s="122">
        <v>794.49770667144526</v>
      </c>
      <c r="Q381" s="122">
        <v>728.41394080368468</v>
      </c>
      <c r="R381" s="122">
        <v>769.10490675674737</v>
      </c>
      <c r="S381" s="122">
        <v>671.52029690077245</v>
      </c>
      <c r="T381" s="122">
        <v>696.04414250558091</v>
      </c>
      <c r="U381" s="122">
        <v>575.94610456433293</v>
      </c>
      <c r="V381" s="122">
        <v>703.13069209356695</v>
      </c>
      <c r="W381" s="122">
        <v>679.23861634854188</v>
      </c>
      <c r="X381" s="122">
        <v>665.13751462899859</v>
      </c>
      <c r="Y381" s="122">
        <v>899.09493430552152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760.76255945350783</v>
      </c>
      <c r="D382" s="98">
        <v>822.72788236415681</v>
      </c>
      <c r="E382" s="98">
        <v>861.29699136161526</v>
      </c>
      <c r="F382" s="98">
        <v>928.00190636555601</v>
      </c>
      <c r="G382" s="98">
        <v>969.17100167702961</v>
      </c>
      <c r="H382" s="98">
        <v>1008.8606496134279</v>
      </c>
      <c r="I382" s="98">
        <v>926.857281755945</v>
      </c>
      <c r="J382" s="98">
        <v>960.44209462913273</v>
      </c>
      <c r="K382" s="98">
        <v>893.91458387087334</v>
      </c>
      <c r="L382" s="98">
        <v>898.30605187711581</v>
      </c>
      <c r="M382" s="98">
        <v>933.54453591525862</v>
      </c>
      <c r="N382" s="98">
        <v>939.96670570103765</v>
      </c>
      <c r="O382" s="98">
        <v>918.26732907543817</v>
      </c>
      <c r="P382" s="98">
        <v>995.71196839386255</v>
      </c>
      <c r="Q382" s="98">
        <v>796.37902580369007</v>
      </c>
      <c r="R382" s="98">
        <v>825.26795858238233</v>
      </c>
      <c r="S382" s="98">
        <v>935.60190625881773</v>
      </c>
      <c r="T382" s="98">
        <v>790.27144897189703</v>
      </c>
      <c r="U382" s="98">
        <v>736.82363822359264</v>
      </c>
      <c r="V382" s="98">
        <v>762.12872245719029</v>
      </c>
      <c r="W382" s="98">
        <v>745.40695178416797</v>
      </c>
      <c r="X382" s="98">
        <v>715.91237623032282</v>
      </c>
      <c r="Y382" s="98">
        <v>967.89794142328071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591.10795875789961</v>
      </c>
      <c r="D383" s="33">
        <v>667.13400121753466</v>
      </c>
      <c r="E383" s="33">
        <v>729.70779926211026</v>
      </c>
      <c r="F383" s="33">
        <v>692.01624279098121</v>
      </c>
      <c r="G383" s="33">
        <v>694.02215217939806</v>
      </c>
      <c r="H383" s="33">
        <v>763.03625800381064</v>
      </c>
      <c r="I383" s="33">
        <v>686.88455804243426</v>
      </c>
      <c r="J383" s="33">
        <v>883.05764180784388</v>
      </c>
      <c r="K383" s="33">
        <v>788.79144217840621</v>
      </c>
      <c r="L383" s="33">
        <v>935.98107074675522</v>
      </c>
      <c r="M383" s="33">
        <v>700.37611088840822</v>
      </c>
      <c r="N383" s="33">
        <v>696.23318142466292</v>
      </c>
      <c r="O383" s="33">
        <v>729.91338495314665</v>
      </c>
      <c r="P383" s="33">
        <v>616.99146974411622</v>
      </c>
      <c r="Q383" s="33">
        <v>692.96706883488559</v>
      </c>
      <c r="R383" s="33">
        <v>728.48981843086426</v>
      </c>
      <c r="S383" s="33">
        <v>489.93176394337388</v>
      </c>
      <c r="T383" s="33">
        <v>510.59678403463937</v>
      </c>
      <c r="U383" s="33">
        <v>463.99906501341945</v>
      </c>
      <c r="V383" s="33">
        <v>572.21125328666938</v>
      </c>
      <c r="W383" s="33">
        <v>585.42758814869012</v>
      </c>
      <c r="X383" s="33">
        <v>555.26071412373312</v>
      </c>
      <c r="Y383" s="33">
        <v>574.44667109061254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10030.623450184055</v>
      </c>
      <c r="D385" s="117">
        <f t="shared" si="211"/>
        <v>10680.811726528396</v>
      </c>
      <c r="E385" s="117">
        <f t="shared" si="211"/>
        <v>9686.5600327015127</v>
      </c>
      <c r="F385" s="117">
        <f t="shared" si="211"/>
        <v>9392.3639047493525</v>
      </c>
      <c r="G385" s="117">
        <f t="shared" si="211"/>
        <v>11110.709773822282</v>
      </c>
      <c r="H385" s="117">
        <f t="shared" si="211"/>
        <v>11332.050095202219</v>
      </c>
      <c r="I385" s="117">
        <f t="shared" si="211"/>
        <v>9249.7055630503037</v>
      </c>
      <c r="J385" s="117">
        <f t="shared" si="211"/>
        <v>7304.4416884844086</v>
      </c>
      <c r="K385" s="117">
        <f t="shared" si="211"/>
        <v>12453.818896433668</v>
      </c>
      <c r="L385" s="117">
        <f t="shared" si="211"/>
        <v>11727.077902138277</v>
      </c>
      <c r="M385" s="117">
        <f t="shared" si="211"/>
        <v>10487.914983859033</v>
      </c>
      <c r="N385" s="117">
        <f t="shared" si="211"/>
        <v>10132.97078923299</v>
      </c>
      <c r="O385" s="117">
        <f t="shared" si="211"/>
        <v>9738.6037038939521</v>
      </c>
      <c r="P385" s="117">
        <f t="shared" si="211"/>
        <v>9240.4650074699293</v>
      </c>
      <c r="Q385" s="117">
        <f t="shared" si="211"/>
        <v>8530.6176089395685</v>
      </c>
      <c r="R385" s="117">
        <f t="shared" ref="R385:V385" si="212">R386+R389+R391+R400</f>
        <v>8623.7661663076742</v>
      </c>
      <c r="S385" s="117">
        <f t="shared" si="212"/>
        <v>8552.6231998856692</v>
      </c>
      <c r="T385" s="117">
        <f t="shared" si="212"/>
        <v>8594.3638664388236</v>
      </c>
      <c r="U385" s="117">
        <f t="shared" si="212"/>
        <v>8017.2965363943367</v>
      </c>
      <c r="V385" s="117">
        <f t="shared" si="212"/>
        <v>7754.3817033399055</v>
      </c>
      <c r="W385" s="117">
        <f t="shared" ref="W385:Y385" si="213">W386+W389+W391+W400</f>
        <v>6651.5581890528911</v>
      </c>
      <c r="X385" s="117">
        <f t="shared" si="213"/>
        <v>5658.5382895945149</v>
      </c>
      <c r="Y385" s="117">
        <f t="shared" si="213"/>
        <v>4580.485375959568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8180.7968550974338</v>
      </c>
      <c r="D386" s="122">
        <f t="shared" si="214"/>
        <v>8703.9815070636359</v>
      </c>
      <c r="E386" s="122">
        <f t="shared" si="214"/>
        <v>7856.3270151741881</v>
      </c>
      <c r="F386" s="122">
        <f t="shared" si="214"/>
        <v>7631.1378578434333</v>
      </c>
      <c r="G386" s="122">
        <f t="shared" si="214"/>
        <v>9055.4116576905744</v>
      </c>
      <c r="H386" s="122">
        <f t="shared" si="214"/>
        <v>9157.1710110161184</v>
      </c>
      <c r="I386" s="122">
        <f t="shared" si="214"/>
        <v>7400.9019093063398</v>
      </c>
      <c r="J386" s="122">
        <f t="shared" si="214"/>
        <v>5328.4639272225349</v>
      </c>
      <c r="K386" s="122">
        <f t="shared" si="214"/>
        <v>10064.266318683507</v>
      </c>
      <c r="L386" s="122">
        <f t="shared" si="214"/>
        <v>9202.5808660098846</v>
      </c>
      <c r="M386" s="122">
        <f t="shared" si="214"/>
        <v>8192.4359643318094</v>
      </c>
      <c r="N386" s="122">
        <f t="shared" si="214"/>
        <v>7881.8408380852206</v>
      </c>
      <c r="O386" s="122">
        <f t="shared" si="214"/>
        <v>7467.2134786081187</v>
      </c>
      <c r="P386" s="122">
        <f t="shared" si="214"/>
        <v>7097.958168185608</v>
      </c>
      <c r="Q386" s="122">
        <f t="shared" si="214"/>
        <v>6350.5269179518036</v>
      </c>
      <c r="R386" s="122">
        <f t="shared" ref="R386:V386" si="215">SUM(R387:R388)</f>
        <v>6307.9498570292335</v>
      </c>
      <c r="S386" s="122">
        <f t="shared" si="215"/>
        <v>6455.433594867216</v>
      </c>
      <c r="T386" s="122">
        <f t="shared" si="215"/>
        <v>6430.3037037056902</v>
      </c>
      <c r="U386" s="122">
        <f t="shared" si="215"/>
        <v>5938.7497857496055</v>
      </c>
      <c r="V386" s="122">
        <f t="shared" si="215"/>
        <v>5439.4288632656635</v>
      </c>
      <c r="W386" s="122">
        <f t="shared" ref="W386:Y386" si="216">SUM(W387:W388)</f>
        <v>4435.6778776821493</v>
      </c>
      <c r="X386" s="122">
        <f t="shared" si="216"/>
        <v>3527.3934334605005</v>
      </c>
      <c r="Y386" s="122">
        <f t="shared" si="216"/>
        <v>2427.9380105960322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7999.4927076227495</v>
      </c>
      <c r="D387" s="98">
        <v>8517.0203363112705</v>
      </c>
      <c r="E387" s="98">
        <v>7690.5779170142796</v>
      </c>
      <c r="F387" s="98">
        <v>7474.2884939985915</v>
      </c>
      <c r="G387" s="98">
        <v>8871.8183922723401</v>
      </c>
      <c r="H387" s="98">
        <v>8974.9461178248039</v>
      </c>
      <c r="I387" s="98">
        <v>7256.6447466562731</v>
      </c>
      <c r="J387" s="98">
        <v>5225.3750491306464</v>
      </c>
      <c r="K387" s="98">
        <v>9870.6209974516132</v>
      </c>
      <c r="L387" s="98">
        <v>9032.821969479488</v>
      </c>
      <c r="M387" s="98">
        <v>8040.7480913992349</v>
      </c>
      <c r="N387" s="98">
        <v>7736.9813191072881</v>
      </c>
      <c r="O387" s="98">
        <v>7331.212246768504</v>
      </c>
      <c r="P387" s="98">
        <v>6970.0863963905349</v>
      </c>
      <c r="Q387" s="98">
        <v>6237.2742103523105</v>
      </c>
      <c r="R387" s="98">
        <v>6196.6230537846941</v>
      </c>
      <c r="S387" s="98">
        <v>6342.9034953516502</v>
      </c>
      <c r="T387" s="98">
        <v>6318.8180518832869</v>
      </c>
      <c r="U387" s="98">
        <v>5835.9634529086061</v>
      </c>
      <c r="V387" s="98">
        <v>5345.2039236669298</v>
      </c>
      <c r="W387" s="98">
        <v>4359.2540296616226</v>
      </c>
      <c r="X387" s="98">
        <v>3466.4745040939861</v>
      </c>
      <c r="Y387" s="98">
        <v>2385.3897366758774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181.30414747468438</v>
      </c>
      <c r="D388" s="98">
        <v>186.96117075236583</v>
      </c>
      <c r="E388" s="98">
        <v>165.74909815990827</v>
      </c>
      <c r="F388" s="98">
        <v>156.84936384484212</v>
      </c>
      <c r="G388" s="98">
        <v>183.59326541823401</v>
      </c>
      <c r="H388" s="98">
        <v>182.22489319131489</v>
      </c>
      <c r="I388" s="98">
        <v>144.25716265006648</v>
      </c>
      <c r="J388" s="98">
        <v>103.08887809188884</v>
      </c>
      <c r="K388" s="98">
        <v>193.64532123189466</v>
      </c>
      <c r="L388" s="98">
        <v>169.75889653039746</v>
      </c>
      <c r="M388" s="98">
        <v>151.68787293257429</v>
      </c>
      <c r="N388" s="98">
        <v>144.85951897793291</v>
      </c>
      <c r="O388" s="98">
        <v>136.00123183961438</v>
      </c>
      <c r="P388" s="98">
        <v>127.87177179507309</v>
      </c>
      <c r="Q388" s="98">
        <v>113.25270759949342</v>
      </c>
      <c r="R388" s="98">
        <v>111.32680324453919</v>
      </c>
      <c r="S388" s="98">
        <v>112.53009951556615</v>
      </c>
      <c r="T388" s="98">
        <v>111.48565182240358</v>
      </c>
      <c r="U388" s="98">
        <v>102.78633284099983</v>
      </c>
      <c r="V388" s="98">
        <v>94.224939598733783</v>
      </c>
      <c r="W388" s="98">
        <v>76.423848020526307</v>
      </c>
      <c r="X388" s="98">
        <v>60.918929366514355</v>
      </c>
      <c r="Y388" s="98">
        <v>42.548273920154841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0.63650750180864524</v>
      </c>
      <c r="H389" s="122">
        <f t="shared" si="217"/>
        <v>1.5516657453281075</v>
      </c>
      <c r="I389" s="122">
        <f t="shared" si="217"/>
        <v>1.8636543785003079</v>
      </c>
      <c r="J389" s="122">
        <f t="shared" si="217"/>
        <v>2.8033695510348164</v>
      </c>
      <c r="K389" s="122">
        <f t="shared" si="217"/>
        <v>2.761494964279581</v>
      </c>
      <c r="L389" s="122">
        <f t="shared" si="217"/>
        <v>9.5298429622134115</v>
      </c>
      <c r="M389" s="122">
        <f t="shared" si="217"/>
        <v>5.2725820923750382</v>
      </c>
      <c r="N389" s="122">
        <f t="shared" si="217"/>
        <v>5.0374650883783421</v>
      </c>
      <c r="O389" s="122">
        <f t="shared" si="217"/>
        <v>5.097834314268832</v>
      </c>
      <c r="P389" s="122">
        <f t="shared" si="217"/>
        <v>5.6636390028524257</v>
      </c>
      <c r="Q389" s="122">
        <f t="shared" si="217"/>
        <v>3.8042715499023201</v>
      </c>
      <c r="R389" s="122">
        <f t="shared" si="217"/>
        <v>5.2514580313520947</v>
      </c>
      <c r="S389" s="122">
        <f t="shared" si="217"/>
        <v>3.8838696432624462</v>
      </c>
      <c r="T389" s="122">
        <f t="shared" si="217"/>
        <v>5.012613916555221</v>
      </c>
      <c r="U389" s="122">
        <f t="shared" si="217"/>
        <v>4.0786566206623664</v>
      </c>
      <c r="V389" s="122">
        <f t="shared" si="217"/>
        <v>8.9943613405238843</v>
      </c>
      <c r="W389" s="122">
        <f t="shared" si="217"/>
        <v>9.6473428400410874</v>
      </c>
      <c r="X389" s="122">
        <f t="shared" si="217"/>
        <v>22.730756910614037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0.63650750180864524</v>
      </c>
      <c r="H390" s="98">
        <f>RES_hhdet_in_tesh!H48</f>
        <v>1.5516657453281075</v>
      </c>
      <c r="I390" s="98">
        <f>RES_hhdet_in_tesh!I48</f>
        <v>1.8636543785003079</v>
      </c>
      <c r="J390" s="98">
        <f>RES_hhdet_in_tesh!J48</f>
        <v>2.8033695510348164</v>
      </c>
      <c r="K390" s="98">
        <f>RES_hhdet_in_tesh!K48</f>
        <v>2.761494964279581</v>
      </c>
      <c r="L390" s="98">
        <f>RES_hhdet_in_tesh!L48</f>
        <v>9.5298429622134115</v>
      </c>
      <c r="M390" s="98">
        <f>RES_hhdet_in_tesh!M48</f>
        <v>5.2725820923750382</v>
      </c>
      <c r="N390" s="98">
        <f>RES_hhdet_in_tesh!N48</f>
        <v>5.0374650883783421</v>
      </c>
      <c r="O390" s="98">
        <f>RES_hhdet_in_tesh!O48</f>
        <v>5.097834314268832</v>
      </c>
      <c r="P390" s="98">
        <f>RES_hhdet_in_tesh!P48</f>
        <v>5.6636390028524257</v>
      </c>
      <c r="Q390" s="98">
        <f>RES_hhdet_in_tesh!Q48</f>
        <v>3.8042715499023201</v>
      </c>
      <c r="R390" s="98">
        <f>RES_hhdet_in_tesh!R48</f>
        <v>5.2514580313520947</v>
      </c>
      <c r="S390" s="98">
        <f>RES_hhdet_in_tesh!S48</f>
        <v>3.8838696432624462</v>
      </c>
      <c r="T390" s="98">
        <f>RES_hhdet_in_tesh!T48</f>
        <v>5.012613916555221</v>
      </c>
      <c r="U390" s="98">
        <f>RES_hhdet_in_tesh!U48</f>
        <v>4.0786566206623664</v>
      </c>
      <c r="V390" s="98">
        <f>RES_hhdet_in_tesh!V48</f>
        <v>8.9943613405238843</v>
      </c>
      <c r="W390" s="98">
        <f>RES_hhdet_in_tesh!W48</f>
        <v>9.6473428400410874</v>
      </c>
      <c r="X390" s="98">
        <f>RES_hhdet_in_tesh!X48</f>
        <v>22.730756910614037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1403.1576998565329</v>
      </c>
      <c r="D391" s="122">
        <v>1484.4365894220766</v>
      </c>
      <c r="E391" s="122">
        <v>1306.6450908637398</v>
      </c>
      <c r="F391" s="122">
        <v>1221.1374658835002</v>
      </c>
      <c r="G391" s="122">
        <v>1498.1126994598733</v>
      </c>
      <c r="H391" s="122">
        <v>1584.7226650802704</v>
      </c>
      <c r="I391" s="122">
        <v>1315.9787491567899</v>
      </c>
      <c r="J391" s="122">
        <v>1327.8351632890774</v>
      </c>
      <c r="K391" s="122">
        <v>1823.0323800522594</v>
      </c>
      <c r="L391" s="122">
        <v>1962.2602228877472</v>
      </c>
      <c r="M391" s="122">
        <v>1743.2186844594185</v>
      </c>
      <c r="N391" s="122">
        <v>1696.310861400774</v>
      </c>
      <c r="O391" s="122">
        <v>1711.8455172614888</v>
      </c>
      <c r="P391" s="122">
        <v>1602.8754848257449</v>
      </c>
      <c r="Q391" s="122">
        <v>1652.6409958204713</v>
      </c>
      <c r="R391" s="122">
        <v>1763.0817043941609</v>
      </c>
      <c r="S391" s="122">
        <v>1625.708894703343</v>
      </c>
      <c r="T391" s="122">
        <v>1697.4520977579637</v>
      </c>
      <c r="U391" s="122">
        <v>1656.5568167594295</v>
      </c>
      <c r="V391" s="122">
        <v>1829.8423707277914</v>
      </c>
      <c r="W391" s="122">
        <v>1725.4772944718286</v>
      </c>
      <c r="X391" s="122">
        <v>1652.2030343332945</v>
      </c>
      <c r="Y391" s="122">
        <v>1571.9006885887791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1407.5595565252868</v>
      </c>
      <c r="D392" s="98">
        <v>1495.6668154802494</v>
      </c>
      <c r="E392" s="98">
        <v>1288.8615520742107</v>
      </c>
      <c r="F392" s="98">
        <v>1214.9937750825263</v>
      </c>
      <c r="G392" s="98">
        <v>1504.5580232641632</v>
      </c>
      <c r="H392" s="98">
        <v>1586.7376804350652</v>
      </c>
      <c r="I392" s="98">
        <v>1306.9503431640185</v>
      </c>
      <c r="J392" s="98">
        <v>1106.6971985660814</v>
      </c>
      <c r="K392" s="98">
        <v>1823.0323800522594</v>
      </c>
      <c r="L392" s="98">
        <v>1967.993433346951</v>
      </c>
      <c r="M392" s="98">
        <v>1747.2483818604326</v>
      </c>
      <c r="N392" s="98">
        <v>1696.310861400774</v>
      </c>
      <c r="O392" s="98">
        <v>1711.3983666234112</v>
      </c>
      <c r="P392" s="98">
        <v>1613.2554142465735</v>
      </c>
      <c r="Q392" s="98">
        <v>1630.0780466808772</v>
      </c>
      <c r="R392" s="98">
        <v>1717.5374179126686</v>
      </c>
      <c r="S392" s="98">
        <v>1629.6049314372242</v>
      </c>
      <c r="T392" s="98">
        <v>1700.3900701202342</v>
      </c>
      <c r="U392" s="98">
        <v>1695.3929649103266</v>
      </c>
      <c r="V392" s="98">
        <v>1829.9533288797963</v>
      </c>
      <c r="W392" s="98">
        <v>1725.4772944718286</v>
      </c>
      <c r="X392" s="98">
        <v>1652.2030343332945</v>
      </c>
      <c r="Y392" s="98">
        <v>1572.213073397151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1332.0991564895046</v>
      </c>
      <c r="D396" s="101">
        <v>1377.7494418694362</v>
      </c>
      <c r="E396" s="101">
        <v>1491.5938942748435</v>
      </c>
      <c r="F396" s="101">
        <v>1323.5323125663999</v>
      </c>
      <c r="G396" s="101">
        <v>1368.1320027400236</v>
      </c>
      <c r="H396" s="101">
        <v>1548.3264502342915</v>
      </c>
      <c r="I396" s="101">
        <v>1559.7457109616234</v>
      </c>
      <c r="J396" s="101">
        <v>2140.7684767878177</v>
      </c>
      <c r="K396" s="101">
        <v>0</v>
      </c>
      <c r="L396" s="101">
        <v>1797.1437616626918</v>
      </c>
      <c r="M396" s="101">
        <v>1514.3318720817992</v>
      </c>
      <c r="N396" s="101">
        <v>0</v>
      </c>
      <c r="O396" s="101">
        <v>1754.6229283042564</v>
      </c>
      <c r="P396" s="101">
        <v>1523.4401916191255</v>
      </c>
      <c r="Q396" s="101">
        <v>1842.0455688730249</v>
      </c>
      <c r="R396" s="101">
        <v>2006.933404930485</v>
      </c>
      <c r="S396" s="101">
        <v>1518.0484129570943</v>
      </c>
      <c r="T396" s="101">
        <v>1623.5437305195908</v>
      </c>
      <c r="U396" s="101">
        <v>1537.47360005364</v>
      </c>
      <c r="V396" s="101">
        <v>1826.5438874818237</v>
      </c>
      <c r="W396" s="101">
        <v>0</v>
      </c>
      <c r="X396" s="101">
        <v>0</v>
      </c>
      <c r="Y396" s="101">
        <v>1542.0679393892644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446.66889523008888</v>
      </c>
      <c r="D400" s="122">
        <v>492.3936300426837</v>
      </c>
      <c r="E400" s="122">
        <v>523.58792666358579</v>
      </c>
      <c r="F400" s="122">
        <v>540.08858102241823</v>
      </c>
      <c r="G400" s="122">
        <v>556.54890917002535</v>
      </c>
      <c r="H400" s="122">
        <v>588.60475336050183</v>
      </c>
      <c r="I400" s="122">
        <v>530.96125020867248</v>
      </c>
      <c r="J400" s="122">
        <v>645.33922842176196</v>
      </c>
      <c r="K400" s="122">
        <v>563.75870273362125</v>
      </c>
      <c r="L400" s="122">
        <v>552.7069702784321</v>
      </c>
      <c r="M400" s="122">
        <v>546.98775297542954</v>
      </c>
      <c r="N400" s="122">
        <v>549.78162465861669</v>
      </c>
      <c r="O400" s="122">
        <v>554.44687371007558</v>
      </c>
      <c r="P400" s="122">
        <v>533.9677154557229</v>
      </c>
      <c r="Q400" s="122">
        <v>523.64542361739109</v>
      </c>
      <c r="R400" s="122">
        <v>547.48314685292837</v>
      </c>
      <c r="S400" s="122">
        <v>467.59684067184725</v>
      </c>
      <c r="T400" s="122">
        <v>461.59545105861406</v>
      </c>
      <c r="U400" s="122">
        <v>417.91127726463992</v>
      </c>
      <c r="V400" s="122">
        <v>476.11610800592626</v>
      </c>
      <c r="W400" s="122">
        <v>480.75567405887119</v>
      </c>
      <c r="X400" s="122">
        <v>456.21106489010492</v>
      </c>
      <c r="Y400" s="122">
        <v>580.64667677475722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447.74924460885296</v>
      </c>
      <c r="D401" s="98">
        <v>484.54403584601664</v>
      </c>
      <c r="E401" s="98">
        <v>507.59940346263659</v>
      </c>
      <c r="F401" s="98">
        <v>547.27799483621175</v>
      </c>
      <c r="G401" s="98">
        <v>571.93977919652468</v>
      </c>
      <c r="H401" s="98">
        <v>595.76046012907648</v>
      </c>
      <c r="I401" s="98">
        <v>547.70132723462484</v>
      </c>
      <c r="J401" s="98">
        <v>567.92684832830128</v>
      </c>
      <c r="K401" s="98">
        <v>528.94119777480307</v>
      </c>
      <c r="L401" s="98">
        <v>531.89478309932929</v>
      </c>
      <c r="M401" s="98">
        <v>553.04004742606264</v>
      </c>
      <c r="N401" s="98">
        <v>557.00232361834048</v>
      </c>
      <c r="O401" s="98">
        <v>544.23587210843539</v>
      </c>
      <c r="P401" s="98">
        <v>590.41416499870741</v>
      </c>
      <c r="Q401" s="98">
        <v>473.12543460220417</v>
      </c>
      <c r="R401" s="98">
        <v>492.75736072464497</v>
      </c>
      <c r="S401" s="98">
        <v>562.58505684600755</v>
      </c>
      <c r="T401" s="98">
        <v>478.85613781847354</v>
      </c>
      <c r="U401" s="98">
        <v>449.58130730812263</v>
      </c>
      <c r="V401" s="98">
        <v>467.30492850091514</v>
      </c>
      <c r="W401" s="98">
        <v>458.12520802497755</v>
      </c>
      <c r="X401" s="98">
        <v>440.28200491309531</v>
      </c>
      <c r="Y401" s="98">
        <v>595.29009015272197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444.80283721222366</v>
      </c>
      <c r="D402" s="33">
        <v>502.85975563823973</v>
      </c>
      <c r="E402" s="33">
        <v>550.99682357949848</v>
      </c>
      <c r="F402" s="33">
        <v>523.46306157802098</v>
      </c>
      <c r="G402" s="33">
        <v>525.94823817616202</v>
      </c>
      <c r="H402" s="33">
        <v>579.35075663723217</v>
      </c>
      <c r="I402" s="33">
        <v>522.56480778871537</v>
      </c>
      <c r="J402" s="33">
        <v>673.23327612486037</v>
      </c>
      <c r="K402" s="33">
        <v>602.75593148120197</v>
      </c>
      <c r="L402" s="33">
        <v>717.03006009552769</v>
      </c>
      <c r="M402" s="33">
        <v>538.46410495745465</v>
      </c>
      <c r="N402" s="33">
        <v>537.89946181350149</v>
      </c>
      <c r="O402" s="33">
        <v>567.73738373125798</v>
      </c>
      <c r="P402" s="33">
        <v>484.17205604015959</v>
      </c>
      <c r="Q402" s="33">
        <v>549.99388742768929</v>
      </c>
      <c r="R402" s="33">
        <v>587.05885659541559</v>
      </c>
      <c r="S402" s="33">
        <v>402.28077846957586</v>
      </c>
      <c r="T402" s="33">
        <v>427.62495052059296</v>
      </c>
      <c r="U402" s="33">
        <v>395.87360658922103</v>
      </c>
      <c r="V402" s="33">
        <v>495.66853490752248</v>
      </c>
      <c r="W402" s="33">
        <v>512.84031504771394</v>
      </c>
      <c r="X402" s="33">
        <v>490.68155068035372</v>
      </c>
      <c r="Y402" s="33">
        <v>511.55145957650825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5031.5511368587859</v>
      </c>
      <c r="D404" s="117">
        <f t="shared" si="218"/>
        <v>5267.6714275540162</v>
      </c>
      <c r="E404" s="117">
        <f t="shared" si="218"/>
        <v>4691.5202094954748</v>
      </c>
      <c r="F404" s="117">
        <f t="shared" si="218"/>
        <v>4543.5627812807134</v>
      </c>
      <c r="G404" s="117">
        <f t="shared" si="218"/>
        <v>5302.1857778834265</v>
      </c>
      <c r="H404" s="117">
        <f t="shared" si="218"/>
        <v>5299.7174707010563</v>
      </c>
      <c r="I404" s="117">
        <f t="shared" si="218"/>
        <v>4225.2409848496782</v>
      </c>
      <c r="J404" s="117">
        <f t="shared" si="218"/>
        <v>2996.1176427799196</v>
      </c>
      <c r="K404" s="117">
        <f t="shared" si="218"/>
        <v>5831.0027331065285</v>
      </c>
      <c r="L404" s="117">
        <f t="shared" si="218"/>
        <v>5464.8445839668902</v>
      </c>
      <c r="M404" s="117">
        <f t="shared" si="218"/>
        <v>4714.8584962643472</v>
      </c>
      <c r="N404" s="117">
        <f t="shared" si="218"/>
        <v>4393.7610007348385</v>
      </c>
      <c r="O404" s="117">
        <f t="shared" si="218"/>
        <v>3976.6192632106017</v>
      </c>
      <c r="P404" s="117">
        <f t="shared" si="218"/>
        <v>3489.4257373192841</v>
      </c>
      <c r="Q404" s="117">
        <f t="shared" si="218"/>
        <v>3023.8688543662038</v>
      </c>
      <c r="R404" s="117">
        <f t="shared" ref="R404:V404" si="219">R405+R408+R410+R419</f>
        <v>2965.8721350204873</v>
      </c>
      <c r="S404" s="117">
        <f t="shared" si="219"/>
        <v>3041.1647647603618</v>
      </c>
      <c r="T404" s="117">
        <f t="shared" si="219"/>
        <v>3067.1825924545774</v>
      </c>
      <c r="U404" s="117">
        <f t="shared" si="219"/>
        <v>2702.221921285588</v>
      </c>
      <c r="V404" s="117">
        <f t="shared" si="219"/>
        <v>2714.3098631704247</v>
      </c>
      <c r="W404" s="117">
        <f t="shared" ref="W404:Y404" si="220">W405+W408+W410+W419</f>
        <v>2297.5350603352422</v>
      </c>
      <c r="X404" s="117">
        <f t="shared" si="220"/>
        <v>1944.9063826548074</v>
      </c>
      <c r="Y404" s="117">
        <f t="shared" si="220"/>
        <v>1575.1313225506033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4261.959654398629</v>
      </c>
      <c r="D405" s="122">
        <f t="shared" si="221"/>
        <v>4490.5905406045922</v>
      </c>
      <c r="E405" s="122">
        <f t="shared" si="221"/>
        <v>3991.9066436575799</v>
      </c>
      <c r="F405" s="122">
        <f t="shared" si="221"/>
        <v>3838.3596522995349</v>
      </c>
      <c r="G405" s="122">
        <f t="shared" si="221"/>
        <v>4468.4072561724179</v>
      </c>
      <c r="H405" s="122">
        <f t="shared" si="221"/>
        <v>4456.9800471519366</v>
      </c>
      <c r="I405" s="122">
        <f t="shared" si="221"/>
        <v>3561.7096036783082</v>
      </c>
      <c r="J405" s="122">
        <f t="shared" si="221"/>
        <v>2532.6541018153507</v>
      </c>
      <c r="K405" s="122">
        <f t="shared" si="221"/>
        <v>4858.1947212510031</v>
      </c>
      <c r="L405" s="122">
        <f t="shared" si="221"/>
        <v>4390.0762775838457</v>
      </c>
      <c r="M405" s="122">
        <f t="shared" si="221"/>
        <v>3804.637247620351</v>
      </c>
      <c r="N405" s="122">
        <f t="shared" si="221"/>
        <v>3515.5094125901664</v>
      </c>
      <c r="O405" s="122">
        <f t="shared" si="221"/>
        <v>3155.7643917809419</v>
      </c>
      <c r="P405" s="122">
        <f t="shared" si="221"/>
        <v>2828.6913085762803</v>
      </c>
      <c r="Q405" s="122">
        <f t="shared" si="221"/>
        <v>2425.0858940862822</v>
      </c>
      <c r="R405" s="122">
        <f t="shared" ref="R405:V405" si="222">SUM(R406:R407)</f>
        <v>2371.4973762033251</v>
      </c>
      <c r="S405" s="122">
        <f t="shared" si="222"/>
        <v>2410.8090274715469</v>
      </c>
      <c r="T405" s="122">
        <f t="shared" si="222"/>
        <v>2397.3381383975902</v>
      </c>
      <c r="U405" s="122">
        <f t="shared" si="222"/>
        <v>2212.4850931840169</v>
      </c>
      <c r="V405" s="122">
        <f t="shared" si="222"/>
        <v>2021.9307055889894</v>
      </c>
      <c r="W405" s="122">
        <f t="shared" ref="W405:Y405" si="223">SUM(W406:W407)</f>
        <v>1645.2077876367448</v>
      </c>
      <c r="X405" s="122">
        <f t="shared" si="223"/>
        <v>1306.1627900748217</v>
      </c>
      <c r="Y405" s="122">
        <f t="shared" si="223"/>
        <v>897.89587792491977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4261.959654398629</v>
      </c>
      <c r="D406" s="98">
        <v>4490.5905406045922</v>
      </c>
      <c r="E406" s="98">
        <v>3991.9066436575799</v>
      </c>
      <c r="F406" s="98">
        <v>3838.3596522995349</v>
      </c>
      <c r="G406" s="98">
        <v>4468.4072561724179</v>
      </c>
      <c r="H406" s="98">
        <v>4456.9800471519366</v>
      </c>
      <c r="I406" s="98">
        <v>3561.7096036783082</v>
      </c>
      <c r="J406" s="98">
        <v>2532.6541018153507</v>
      </c>
      <c r="K406" s="98">
        <v>4858.1947212510031</v>
      </c>
      <c r="L406" s="98">
        <v>4390.0762775838457</v>
      </c>
      <c r="M406" s="98">
        <v>3804.637247620351</v>
      </c>
      <c r="N406" s="98">
        <v>3515.5094125901664</v>
      </c>
      <c r="O406" s="98">
        <v>3155.7643917809419</v>
      </c>
      <c r="P406" s="98">
        <v>2828.6913085762803</v>
      </c>
      <c r="Q406" s="98">
        <v>2425.0858940862822</v>
      </c>
      <c r="R406" s="98">
        <v>2371.4973762033251</v>
      </c>
      <c r="S406" s="98">
        <v>2410.8090274715469</v>
      </c>
      <c r="T406" s="98">
        <v>2397.3381383975902</v>
      </c>
      <c r="U406" s="98">
        <v>2212.4850931840169</v>
      </c>
      <c r="V406" s="98">
        <v>2021.9307055889894</v>
      </c>
      <c r="W406" s="98">
        <v>1645.2077876367448</v>
      </c>
      <c r="X406" s="98">
        <v>1306.1627900748217</v>
      </c>
      <c r="Y406" s="98">
        <v>897.89587792491977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660.14209455670004</v>
      </c>
      <c r="D410" s="122">
        <v>670.28610651637155</v>
      </c>
      <c r="E410" s="122">
        <v>576.04373980144987</v>
      </c>
      <c r="F410" s="122">
        <v>558.03743496514141</v>
      </c>
      <c r="G410" s="122">
        <v>687.29618501328719</v>
      </c>
      <c r="H410" s="122">
        <v>713.49900043900811</v>
      </c>
      <c r="I410" s="122">
        <v>593.20230739056103</v>
      </c>
      <c r="J410" s="122">
        <v>405.67260813944404</v>
      </c>
      <c r="K410" s="122">
        <v>865.52805966525796</v>
      </c>
      <c r="L410" s="122">
        <v>893.64864488675187</v>
      </c>
      <c r="M410" s="122">
        <v>786.21151827870767</v>
      </c>
      <c r="N410" s="122">
        <v>745.43834033263192</v>
      </c>
      <c r="O410" s="122">
        <v>702.89159052781383</v>
      </c>
      <c r="P410" s="122">
        <v>554.72111931092979</v>
      </c>
      <c r="Q410" s="122">
        <v>536.77337406405309</v>
      </c>
      <c r="R410" s="122">
        <v>515.69971851433763</v>
      </c>
      <c r="S410" s="122">
        <v>543.75973593955587</v>
      </c>
      <c r="T410" s="122">
        <v>550.80917973991052</v>
      </c>
      <c r="U410" s="122">
        <v>421.05773705132776</v>
      </c>
      <c r="V410" s="122">
        <v>573.03548178777703</v>
      </c>
      <c r="W410" s="122">
        <v>553.03505065073841</v>
      </c>
      <c r="X410" s="122">
        <v>527.51600653320486</v>
      </c>
      <c r="Y410" s="122">
        <v>495.8161148458197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701.03585262658407</v>
      </c>
      <c r="D411" s="98">
        <v>740.84253878125276</v>
      </c>
      <c r="E411" s="98">
        <v>631.43256093620471</v>
      </c>
      <c r="F411" s="98">
        <v>591.5196810630498</v>
      </c>
      <c r="G411" s="98">
        <v>721.37698757592955</v>
      </c>
      <c r="H411" s="98">
        <v>753.00067520379753</v>
      </c>
      <c r="I411" s="98">
        <v>615.17276321984104</v>
      </c>
      <c r="J411" s="98">
        <v>516.02558964260038</v>
      </c>
      <c r="K411" s="98">
        <v>865.52805966525796</v>
      </c>
      <c r="L411" s="98">
        <v>924.67811172309746</v>
      </c>
      <c r="M411" s="98">
        <v>800.05327036107929</v>
      </c>
      <c r="N411" s="98">
        <v>745.43834033263192</v>
      </c>
      <c r="O411" s="98">
        <v>710.23888938350524</v>
      </c>
      <c r="P411" s="98">
        <v>627.20736357660485</v>
      </c>
      <c r="Q411" s="98">
        <v>600.71686889791295</v>
      </c>
      <c r="R411" s="98">
        <v>612.01717566876653</v>
      </c>
      <c r="S411" s="98">
        <v>563.43741034026345</v>
      </c>
      <c r="T411" s="98">
        <v>572.70469992832932</v>
      </c>
      <c r="U411" s="98">
        <v>558.37566571131026</v>
      </c>
      <c r="V411" s="98">
        <v>592.311904722534</v>
      </c>
      <c r="W411" s="98">
        <v>553.03505065073841</v>
      </c>
      <c r="X411" s="98">
        <v>527.51600653320486</v>
      </c>
      <c r="Y411" s="98">
        <v>501.00790662430995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109.44938790345729</v>
      </c>
      <c r="D419" s="122">
        <v>106.79478043305251</v>
      </c>
      <c r="E419" s="122">
        <v>123.56982603644498</v>
      </c>
      <c r="F419" s="122">
        <v>147.16569401603755</v>
      </c>
      <c r="G419" s="122">
        <v>146.48233669772142</v>
      </c>
      <c r="H419" s="122">
        <v>129.2384231101116</v>
      </c>
      <c r="I419" s="122">
        <v>70.329073780809239</v>
      </c>
      <c r="J419" s="122">
        <v>57.790932825125068</v>
      </c>
      <c r="K419" s="122">
        <v>107.27995219026685</v>
      </c>
      <c r="L419" s="122">
        <v>181.11966149629293</v>
      </c>
      <c r="M419" s="122">
        <v>124.00973036528798</v>
      </c>
      <c r="N419" s="122">
        <v>132.81324781203926</v>
      </c>
      <c r="O419" s="122">
        <v>117.96328090184606</v>
      </c>
      <c r="P419" s="122">
        <v>106.01330943207411</v>
      </c>
      <c r="Q419" s="122">
        <v>62.009586215868907</v>
      </c>
      <c r="R419" s="122">
        <v>78.675040302824499</v>
      </c>
      <c r="S419" s="122">
        <v>86.596001349259112</v>
      </c>
      <c r="T419" s="122">
        <v>119.03527431707666</v>
      </c>
      <c r="U419" s="122">
        <v>68.6790910502434</v>
      </c>
      <c r="V419" s="122">
        <v>119.34367579365819</v>
      </c>
      <c r="W419" s="122">
        <v>99.292222047758784</v>
      </c>
      <c r="X419" s="122">
        <v>111.22758604678101</v>
      </c>
      <c r="Y419" s="122">
        <v>181.4193297798638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172.81482300545886</v>
      </c>
      <c r="D420" s="98">
        <v>186.89086575784188</v>
      </c>
      <c r="E420" s="98">
        <v>195.65222455770456</v>
      </c>
      <c r="F420" s="98">
        <v>210.80491304999973</v>
      </c>
      <c r="G420" s="98">
        <v>220.1568847409541</v>
      </c>
      <c r="H420" s="98">
        <v>229.17278516618629</v>
      </c>
      <c r="I420" s="98">
        <v>210.54490012368049</v>
      </c>
      <c r="J420" s="98">
        <v>218.17402621595383</v>
      </c>
      <c r="K420" s="98">
        <v>203.06163687210761</v>
      </c>
      <c r="L420" s="98">
        <v>204.05920274440567</v>
      </c>
      <c r="M420" s="98">
        <v>212.06397677851021</v>
      </c>
      <c r="N420" s="98">
        <v>213.52283686704777</v>
      </c>
      <c r="O420" s="98">
        <v>208.59360647277657</v>
      </c>
      <c r="P420" s="98">
        <v>226.1859307403499</v>
      </c>
      <c r="Q420" s="98">
        <v>180.90545950156627</v>
      </c>
      <c r="R420" s="98">
        <v>187.46786947157401</v>
      </c>
      <c r="S420" s="98">
        <v>212.53132902575308</v>
      </c>
      <c r="T420" s="98">
        <v>179.51806234845614</v>
      </c>
      <c r="U420" s="98">
        <v>167.37685765887133</v>
      </c>
      <c r="V420" s="98">
        <v>173.1251605933754</v>
      </c>
      <c r="W420" s="98">
        <v>169.32664316729168</v>
      </c>
      <c r="X420" s="98">
        <v>162.62665538448019</v>
      </c>
      <c r="Y420" s="98">
        <v>219.86769637371248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318.6838024903758</v>
      </c>
      <c r="D423" s="118">
        <f t="shared" si="225"/>
        <v>322.2869293819216</v>
      </c>
      <c r="E423" s="118">
        <f t="shared" si="225"/>
        <v>282.11691507713124</v>
      </c>
      <c r="F423" s="118">
        <f t="shared" si="225"/>
        <v>264.32896753427912</v>
      </c>
      <c r="G423" s="118">
        <f t="shared" si="225"/>
        <v>306.98615047284432</v>
      </c>
      <c r="H423" s="118">
        <f t="shared" si="225"/>
        <v>306.49914823779375</v>
      </c>
      <c r="I423" s="118">
        <f t="shared" si="225"/>
        <v>243.45020956092881</v>
      </c>
      <c r="J423" s="118">
        <f t="shared" si="225"/>
        <v>182.75987841404464</v>
      </c>
      <c r="K423" s="118">
        <f t="shared" si="225"/>
        <v>310.66451897426077</v>
      </c>
      <c r="L423" s="118">
        <f t="shared" si="225"/>
        <v>284.61768016765052</v>
      </c>
      <c r="M423" s="118">
        <f t="shared" si="225"/>
        <v>243.69632167339626</v>
      </c>
      <c r="N423" s="118">
        <f t="shared" si="225"/>
        <v>224.6060004076906</v>
      </c>
      <c r="O423" s="118">
        <f t="shared" si="225"/>
        <v>201.51628514946444</v>
      </c>
      <c r="P423" s="118">
        <f t="shared" si="225"/>
        <v>178.37704168767834</v>
      </c>
      <c r="Q423" s="118">
        <f t="shared" si="225"/>
        <v>154.66214911184088</v>
      </c>
      <c r="R423" s="118">
        <f t="shared" ref="R423:V423" si="226">R424+R427+R429+R438</f>
        <v>151.32935935341476</v>
      </c>
      <c r="S423" s="118">
        <f t="shared" si="226"/>
        <v>146.98384642393103</v>
      </c>
      <c r="T423" s="118">
        <f t="shared" si="226"/>
        <v>145.12578317734997</v>
      </c>
      <c r="U423" s="118">
        <f t="shared" si="226"/>
        <v>132.65947249964674</v>
      </c>
      <c r="V423" s="118">
        <f t="shared" si="226"/>
        <v>126.33167326347133</v>
      </c>
      <c r="W423" s="118">
        <f t="shared" ref="W423:Y423" si="227">W424+W427+W429+W438</f>
        <v>105.31323613214033</v>
      </c>
      <c r="X423" s="118">
        <f t="shared" si="227"/>
        <v>87.636843187025917</v>
      </c>
      <c r="Y423" s="118">
        <f t="shared" si="227"/>
        <v>70.502702629697438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265.02537715758302</v>
      </c>
      <c r="D424" s="123">
        <f t="shared" si="228"/>
        <v>268.03064482960684</v>
      </c>
      <c r="E424" s="123">
        <f t="shared" si="228"/>
        <v>233.61009800487884</v>
      </c>
      <c r="F424" s="123">
        <f t="shared" si="228"/>
        <v>218.72308373989185</v>
      </c>
      <c r="G424" s="123">
        <f t="shared" si="228"/>
        <v>254.22636160193565</v>
      </c>
      <c r="H424" s="123">
        <f t="shared" si="228"/>
        <v>251.93710011113296</v>
      </c>
      <c r="I424" s="123">
        <f t="shared" si="228"/>
        <v>198.68937457876106</v>
      </c>
      <c r="J424" s="123">
        <f t="shared" si="228"/>
        <v>138.66630263465009</v>
      </c>
      <c r="K424" s="123">
        <f t="shared" si="228"/>
        <v>254.32429018775881</v>
      </c>
      <c r="L424" s="123">
        <f t="shared" si="228"/>
        <v>225.77344241213839</v>
      </c>
      <c r="M424" s="123">
        <f t="shared" si="228"/>
        <v>192.71028209611313</v>
      </c>
      <c r="N424" s="123">
        <f t="shared" si="228"/>
        <v>176.48284009434369</v>
      </c>
      <c r="O424" s="123">
        <f t="shared" si="228"/>
        <v>156.03372048599414</v>
      </c>
      <c r="P424" s="123">
        <f t="shared" si="228"/>
        <v>138.31331363256513</v>
      </c>
      <c r="Q424" s="123">
        <f t="shared" si="228"/>
        <v>116.66225376382111</v>
      </c>
      <c r="R424" s="123">
        <f t="shared" ref="R424:V424" si="229">SUM(R425:R426)</f>
        <v>112.42794087390548</v>
      </c>
      <c r="S424" s="123">
        <f t="shared" si="229"/>
        <v>112.79146948551215</v>
      </c>
      <c r="T424" s="123">
        <f t="shared" si="229"/>
        <v>110.64103395944105</v>
      </c>
      <c r="U424" s="123">
        <f t="shared" si="229"/>
        <v>101.02897325849266</v>
      </c>
      <c r="V424" s="123">
        <f t="shared" si="229"/>
        <v>91.500569473633433</v>
      </c>
      <c r="W424" s="123">
        <f t="shared" ref="W424:Y424" si="230">SUM(W425:W426)</f>
        <v>73.120721996247767</v>
      </c>
      <c r="X424" s="123">
        <f t="shared" si="230"/>
        <v>57.169919490077454</v>
      </c>
      <c r="Y424" s="123">
        <f t="shared" si="230"/>
        <v>38.896611492313923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262.13490703103446</v>
      </c>
      <c r="D425" s="99">
        <v>265.16899866435648</v>
      </c>
      <c r="E425" s="99">
        <v>231.13434175353206</v>
      </c>
      <c r="F425" s="99">
        <v>216.44142811552689</v>
      </c>
      <c r="G425" s="99">
        <v>251.58199704996534</v>
      </c>
      <c r="H425" s="99">
        <v>249.33646725740712</v>
      </c>
      <c r="I425" s="99">
        <v>196.65741329224323</v>
      </c>
      <c r="J425" s="99">
        <v>137.24119829346247</v>
      </c>
      <c r="K425" s="99">
        <v>251.68916636562767</v>
      </c>
      <c r="L425" s="99">
        <v>223.49771108258506</v>
      </c>
      <c r="M425" s="99">
        <v>190.70814287063348</v>
      </c>
      <c r="N425" s="99">
        <v>174.58848322599482</v>
      </c>
      <c r="O425" s="99">
        <v>154.28289252259853</v>
      </c>
      <c r="P425" s="99">
        <v>136.68626166691317</v>
      </c>
      <c r="Q425" s="99">
        <v>115.24252971229116</v>
      </c>
      <c r="R425" s="99">
        <v>111.05176048566813</v>
      </c>
      <c r="S425" s="99">
        <v>111.41751401901374</v>
      </c>
      <c r="T425" s="99">
        <v>109.29724277435305</v>
      </c>
      <c r="U425" s="99">
        <v>99.803147831896354</v>
      </c>
      <c r="V425" s="99">
        <v>90.387061896786562</v>
      </c>
      <c r="W425" s="99">
        <v>72.233129879666436</v>
      </c>
      <c r="X425" s="99">
        <v>56.473188536050486</v>
      </c>
      <c r="Y425" s="99">
        <v>38.415074421603983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2.8904701265485726</v>
      </c>
      <c r="D426" s="99">
        <v>2.8616461652503649</v>
      </c>
      <c r="E426" s="99">
        <v>2.475756251346779</v>
      </c>
      <c r="F426" s="99">
        <v>2.2816556243649582</v>
      </c>
      <c r="G426" s="99">
        <v>2.6443645519703098</v>
      </c>
      <c r="H426" s="99">
        <v>2.6006328537258434</v>
      </c>
      <c r="I426" s="99">
        <v>2.0319612865178165</v>
      </c>
      <c r="J426" s="99">
        <v>1.425104341187629</v>
      </c>
      <c r="K426" s="99">
        <v>2.6351238221311224</v>
      </c>
      <c r="L426" s="99">
        <v>2.2757313295533455</v>
      </c>
      <c r="M426" s="99">
        <v>2.0021392254796599</v>
      </c>
      <c r="N426" s="99">
        <v>1.8943568683488556</v>
      </c>
      <c r="O426" s="99">
        <v>1.750827963395601</v>
      </c>
      <c r="P426" s="99">
        <v>1.6270519656519495</v>
      </c>
      <c r="Q426" s="99">
        <v>1.4197240515299552</v>
      </c>
      <c r="R426" s="99">
        <v>1.3761803882373651</v>
      </c>
      <c r="S426" s="99">
        <v>1.3739554664984213</v>
      </c>
      <c r="T426" s="99">
        <v>1.3437911850879967</v>
      </c>
      <c r="U426" s="99">
        <v>1.2258254265963016</v>
      </c>
      <c r="V426" s="99">
        <v>1.1135075768468643</v>
      </c>
      <c r="W426" s="99">
        <v>0.88759211658133308</v>
      </c>
      <c r="X426" s="99">
        <v>0.69673095402696661</v>
      </c>
      <c r="Y426" s="99">
        <v>0.48153707070993712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2.87290136023107E-3</v>
      </c>
      <c r="H427" s="123">
        <f t="shared" si="231"/>
        <v>6.664457905320712E-3</v>
      </c>
      <c r="I427" s="123">
        <f t="shared" si="231"/>
        <v>7.5951619949330557E-3</v>
      </c>
      <c r="J427" s="123">
        <f t="shared" si="231"/>
        <v>1.0788289132803041E-2</v>
      </c>
      <c r="K427" s="123">
        <f t="shared" si="231"/>
        <v>1.0071317409797078E-2</v>
      </c>
      <c r="L427" s="123">
        <f t="shared" si="231"/>
        <v>3.2982625586410484E-2</v>
      </c>
      <c r="M427" s="123">
        <f t="shared" si="231"/>
        <v>1.7242034288230724E-2</v>
      </c>
      <c r="N427" s="123">
        <f t="shared" si="231"/>
        <v>1.5591551383809014E-2</v>
      </c>
      <c r="O427" s="123">
        <f t="shared" si="231"/>
        <v>1.4782345189851704E-2</v>
      </c>
      <c r="P427" s="123">
        <f t="shared" si="231"/>
        <v>1.5468374145200072E-2</v>
      </c>
      <c r="Q427" s="123">
        <f t="shared" si="231"/>
        <v>9.8796131970469488E-3</v>
      </c>
      <c r="R427" s="123">
        <f t="shared" si="231"/>
        <v>1.3347521320885899E-2</v>
      </c>
      <c r="S427" s="123">
        <f t="shared" si="231"/>
        <v>9.7420891642630656E-3</v>
      </c>
      <c r="T427" s="123">
        <f t="shared" si="231"/>
        <v>1.2401069651214215E-2</v>
      </c>
      <c r="U427" s="123">
        <f t="shared" si="231"/>
        <v>9.9734838692805677E-3</v>
      </c>
      <c r="V427" s="123">
        <f t="shared" si="231"/>
        <v>2.1730181812886981E-2</v>
      </c>
      <c r="W427" s="123">
        <f t="shared" si="231"/>
        <v>2.2688876320156301E-2</v>
      </c>
      <c r="X427" s="123">
        <f t="shared" si="231"/>
        <v>5.2077827652728469E-2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2.87290136023107E-3</v>
      </c>
      <c r="H428" s="99">
        <f>RES_hhdet_in_fecs!H48</f>
        <v>6.664457905320712E-3</v>
      </c>
      <c r="I428" s="99">
        <f>RES_hhdet_in_fecs!I48</f>
        <v>7.5951619949330557E-3</v>
      </c>
      <c r="J428" s="99">
        <f>RES_hhdet_in_fecs!J48</f>
        <v>1.0788289132803041E-2</v>
      </c>
      <c r="K428" s="99">
        <f>RES_hhdet_in_fecs!K48</f>
        <v>1.0071317409797078E-2</v>
      </c>
      <c r="L428" s="99">
        <f>RES_hhdet_in_fecs!L48</f>
        <v>3.2982625586410484E-2</v>
      </c>
      <c r="M428" s="99">
        <f>RES_hhdet_in_fecs!M48</f>
        <v>1.7242034288230724E-2</v>
      </c>
      <c r="N428" s="99">
        <f>RES_hhdet_in_fecs!N48</f>
        <v>1.5591551383809014E-2</v>
      </c>
      <c r="O428" s="99">
        <f>RES_hhdet_in_fecs!O48</f>
        <v>1.4782345189851704E-2</v>
      </c>
      <c r="P428" s="99">
        <f>RES_hhdet_in_fecs!P48</f>
        <v>1.5468374145200072E-2</v>
      </c>
      <c r="Q428" s="99">
        <f>RES_hhdet_in_fecs!Q48</f>
        <v>9.8796131970469488E-3</v>
      </c>
      <c r="R428" s="99">
        <f>RES_hhdet_in_fecs!R48</f>
        <v>1.3347521320885899E-2</v>
      </c>
      <c r="S428" s="99">
        <f>RES_hhdet_in_fecs!S48</f>
        <v>9.7420891642630656E-3</v>
      </c>
      <c r="T428" s="99">
        <f>RES_hhdet_in_fecs!T48</f>
        <v>1.2401069651214215E-2</v>
      </c>
      <c r="U428" s="99">
        <f>RES_hhdet_in_fecs!U48</f>
        <v>9.9734838692805677E-3</v>
      </c>
      <c r="V428" s="99">
        <f>RES_hhdet_in_fecs!V48</f>
        <v>2.1730181812886981E-2</v>
      </c>
      <c r="W428" s="99">
        <f>RES_hhdet_in_fecs!W48</f>
        <v>2.2688876320156301E-2</v>
      </c>
      <c r="X428" s="99">
        <f>RES_hhdet_in_fecs!X48</f>
        <v>5.2077827652728469E-2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42.521587541698487</v>
      </c>
      <c r="D429" s="123">
        <v>42.684188236135078</v>
      </c>
      <c r="E429" s="123">
        <v>36.365959572707176</v>
      </c>
      <c r="F429" s="123">
        <v>33.142757420098441</v>
      </c>
      <c r="G429" s="123">
        <v>40.123798405482752</v>
      </c>
      <c r="H429" s="123">
        <v>41.687219343503038</v>
      </c>
      <c r="I429" s="123">
        <v>33.948904721393085</v>
      </c>
      <c r="J429" s="123">
        <v>31.592002678877311</v>
      </c>
      <c r="K429" s="123">
        <v>44.840531988209889</v>
      </c>
      <c r="L429" s="123">
        <v>46.712086103749314</v>
      </c>
      <c r="M429" s="123">
        <v>39.924774646773578</v>
      </c>
      <c r="N429" s="123">
        <v>37.020224924184902</v>
      </c>
      <c r="O429" s="123">
        <v>34.699891520677483</v>
      </c>
      <c r="P429" s="123">
        <v>29.938999152245529</v>
      </c>
      <c r="Q429" s="123">
        <v>28.858695052531747</v>
      </c>
      <c r="R429" s="123">
        <v>29.380683174396278</v>
      </c>
      <c r="S429" s="123">
        <v>25.983593110525561</v>
      </c>
      <c r="T429" s="123">
        <v>26.082587063834726</v>
      </c>
      <c r="U429" s="123">
        <v>24.751817050494218</v>
      </c>
      <c r="V429" s="123">
        <v>26.50009416996966</v>
      </c>
      <c r="W429" s="123">
        <v>24.281098680577696</v>
      </c>
      <c r="X429" s="123">
        <v>22.807655461558213</v>
      </c>
      <c r="Y429" s="123">
        <v>21.430648021451621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43.11771648613162</v>
      </c>
      <c r="D430" s="99">
        <v>43.746690418613767</v>
      </c>
      <c r="E430" s="99">
        <v>36.560411442892381</v>
      </c>
      <c r="F430" s="99">
        <v>33.35522882829023</v>
      </c>
      <c r="G430" s="99">
        <v>40.615246721199391</v>
      </c>
      <c r="H430" s="99">
        <v>42.12505468085547</v>
      </c>
      <c r="I430" s="99">
        <v>33.966352623952524</v>
      </c>
      <c r="J430" s="99">
        <v>27.962748731411381</v>
      </c>
      <c r="K430" s="99">
        <v>44.840531988209889</v>
      </c>
      <c r="L430" s="99">
        <v>47.075136829289896</v>
      </c>
      <c r="M430" s="99">
        <v>40.102817550758317</v>
      </c>
      <c r="N430" s="99">
        <v>37.020224924184902</v>
      </c>
      <c r="O430" s="99">
        <v>34.723032721173901</v>
      </c>
      <c r="P430" s="99">
        <v>30.307524033223675</v>
      </c>
      <c r="Q430" s="99">
        <v>28.546672009209736</v>
      </c>
      <c r="R430" s="99">
        <v>28.659354839469891</v>
      </c>
      <c r="S430" s="99">
        <v>26.039721458677015</v>
      </c>
      <c r="T430" s="99">
        <v>26.110227682741037</v>
      </c>
      <c r="U430" s="99">
        <v>25.18780772010583</v>
      </c>
      <c r="V430" s="99">
        <v>26.478322252277074</v>
      </c>
      <c r="W430" s="99">
        <v>24.281098680577696</v>
      </c>
      <c r="X430" s="99">
        <v>22.807655461558213</v>
      </c>
      <c r="Y430" s="99">
        <v>21.434841713789691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32.898363152992175</v>
      </c>
      <c r="D434" s="102">
        <v>32.590417502587535</v>
      </c>
      <c r="E434" s="102">
        <v>34.343660122781159</v>
      </c>
      <c r="F434" s="102">
        <v>29.601567283568642</v>
      </c>
      <c r="G434" s="102">
        <v>30.21292403853019</v>
      </c>
      <c r="H434" s="102">
        <v>33.778818562574713</v>
      </c>
      <c r="I434" s="102">
        <v>33.477811352288498</v>
      </c>
      <c r="J434" s="102">
        <v>44.93363508802765</v>
      </c>
      <c r="K434" s="102">
        <v>0</v>
      </c>
      <c r="L434" s="102">
        <v>36.256225208180332</v>
      </c>
      <c r="M434" s="102">
        <v>29.811937700439987</v>
      </c>
      <c r="N434" s="102">
        <v>0</v>
      </c>
      <c r="O434" s="102">
        <v>32.486050006519235</v>
      </c>
      <c r="P434" s="102">
        <v>27.118760132537751</v>
      </c>
      <c r="Q434" s="102">
        <v>31.47797105839998</v>
      </c>
      <c r="R434" s="102">
        <v>33.242795300981314</v>
      </c>
      <c r="S434" s="102">
        <v>24.432579756607151</v>
      </c>
      <c r="T434" s="102">
        <v>25.387252744472789</v>
      </c>
      <c r="U434" s="102">
        <v>23.41493958290059</v>
      </c>
      <c r="V434" s="102">
        <v>27.147313905012911</v>
      </c>
      <c r="W434" s="102">
        <v>0</v>
      </c>
      <c r="X434" s="102">
        <v>0</v>
      </c>
      <c r="Y434" s="102">
        <v>21.030150403166193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11.136837791094283</v>
      </c>
      <c r="D438" s="123">
        <v>11.572096316179675</v>
      </c>
      <c r="E438" s="123">
        <v>12.140857499545213</v>
      </c>
      <c r="F438" s="123">
        <v>12.463126374288827</v>
      </c>
      <c r="G438" s="123">
        <v>12.633117564065657</v>
      </c>
      <c r="H438" s="123">
        <v>12.86816432525247</v>
      </c>
      <c r="I438" s="123">
        <v>10.804335098779722</v>
      </c>
      <c r="J438" s="123">
        <v>12.490784811384437</v>
      </c>
      <c r="K438" s="123">
        <v>11.48962548088228</v>
      </c>
      <c r="L438" s="123">
        <v>12.099169026176419</v>
      </c>
      <c r="M438" s="123">
        <v>11.04402289622128</v>
      </c>
      <c r="N438" s="123">
        <v>11.087343837778217</v>
      </c>
      <c r="O438" s="123">
        <v>10.767890797602979</v>
      </c>
      <c r="P438" s="123">
        <v>10.109260528722482</v>
      </c>
      <c r="Q438" s="123">
        <v>9.1313206822909887</v>
      </c>
      <c r="R438" s="123">
        <v>9.5073877837921401</v>
      </c>
      <c r="S438" s="123">
        <v>8.1990417387290382</v>
      </c>
      <c r="T438" s="123">
        <v>8.3897610844229931</v>
      </c>
      <c r="U438" s="123">
        <v>6.8687087067905948</v>
      </c>
      <c r="V438" s="123">
        <v>8.3092794380553539</v>
      </c>
      <c r="W438" s="123">
        <v>7.8887265789947127</v>
      </c>
      <c r="X438" s="123">
        <v>7.6071904077375212</v>
      </c>
      <c r="Y438" s="123">
        <v>10.175443115931895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12.128577763528764</v>
      </c>
      <c r="D439" s="99">
        <v>12.592754314372256</v>
      </c>
      <c r="E439" s="99">
        <v>12.864995552328571</v>
      </c>
      <c r="F439" s="99">
        <v>13.499453980412193</v>
      </c>
      <c r="G439" s="99">
        <v>13.959343420326572</v>
      </c>
      <c r="H439" s="99">
        <v>14.398011733014563</v>
      </c>
      <c r="I439" s="99">
        <v>13.055421859528362</v>
      </c>
      <c r="J439" s="99">
        <v>13.277185898708602</v>
      </c>
      <c r="K439" s="99">
        <v>12.164381767260529</v>
      </c>
      <c r="L439" s="99">
        <v>12.042392284389448</v>
      </c>
      <c r="M439" s="99">
        <v>12.321921970116614</v>
      </c>
      <c r="N439" s="99">
        <v>12.292132388174364</v>
      </c>
      <c r="O439" s="99">
        <v>11.821423202356385</v>
      </c>
      <c r="P439" s="99">
        <v>12.669528955888195</v>
      </c>
      <c r="Q439" s="99">
        <v>9.9833238518754044</v>
      </c>
      <c r="R439" s="99">
        <v>10.201654467227055</v>
      </c>
      <c r="S439" s="99">
        <v>11.423391244693851</v>
      </c>
      <c r="T439" s="99">
        <v>9.5255289770100067</v>
      </c>
      <c r="U439" s="99">
        <v>8.7873273195655397</v>
      </c>
      <c r="V439" s="99">
        <v>9.0064913875530515</v>
      </c>
      <c r="W439" s="99">
        <v>8.6572104282271773</v>
      </c>
      <c r="X439" s="99">
        <v>8.1879034657631831</v>
      </c>
      <c r="Y439" s="99">
        <v>10.954116266473655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9.4238323841620044</v>
      </c>
      <c r="D440" s="110">
        <v>10.211218985256233</v>
      </c>
      <c r="E440" s="110">
        <v>10.899477980488035</v>
      </c>
      <c r="F440" s="110">
        <v>10.06661878512854</v>
      </c>
      <c r="G440" s="110">
        <v>9.9962685086763106</v>
      </c>
      <c r="H440" s="110">
        <v>10.889715046041346</v>
      </c>
      <c r="I440" s="110">
        <v>9.6752411083726759</v>
      </c>
      <c r="J440" s="110">
        <v>12.207420452646142</v>
      </c>
      <c r="K440" s="110">
        <v>10.733866982969115</v>
      </c>
      <c r="L440" s="110">
        <v>12.54745106207654</v>
      </c>
      <c r="M440" s="110">
        <v>9.2443150338186797</v>
      </c>
      <c r="N440" s="110">
        <v>9.1047804004174644</v>
      </c>
      <c r="O440" s="110">
        <v>9.3966263977652105</v>
      </c>
      <c r="P440" s="110">
        <v>7.8506551488663199</v>
      </c>
      <c r="Q440" s="110">
        <v>8.6869624170248247</v>
      </c>
      <c r="R440" s="110">
        <v>9.005319221760109</v>
      </c>
      <c r="S440" s="110">
        <v>5.9819055361992053</v>
      </c>
      <c r="T440" s="110">
        <v>6.1544732107145075</v>
      </c>
      <c r="U440" s="110">
        <v>5.5336330822329129</v>
      </c>
      <c r="V440" s="110">
        <v>6.7621329215509398</v>
      </c>
      <c r="W440" s="110">
        <v>6.7991984901157867</v>
      </c>
      <c r="X440" s="110">
        <v>6.3505273501699921</v>
      </c>
      <c r="Y440" s="110">
        <v>6.50125943522744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159.91480524439146</v>
      </c>
      <c r="D442" s="118">
        <f t="shared" si="232"/>
        <v>163.48156034744102</v>
      </c>
      <c r="E442" s="118">
        <f t="shared" si="232"/>
        <v>144.68592481794474</v>
      </c>
      <c r="F442" s="118">
        <f t="shared" si="232"/>
        <v>136.62879723600804</v>
      </c>
      <c r="G442" s="118">
        <f t="shared" si="232"/>
        <v>160.0318345348613</v>
      </c>
      <c r="H442" s="118">
        <f t="shared" si="232"/>
        <v>161.7259928735937</v>
      </c>
      <c r="I442" s="118">
        <f t="shared" si="232"/>
        <v>130.28846034771249</v>
      </c>
      <c r="J442" s="118">
        <f t="shared" si="232"/>
        <v>100.97686339095068</v>
      </c>
      <c r="K442" s="118">
        <f t="shared" si="232"/>
        <v>169.47145762018985</v>
      </c>
      <c r="L442" s="118">
        <f t="shared" si="232"/>
        <v>157.20930762076458</v>
      </c>
      <c r="M442" s="118">
        <f t="shared" si="232"/>
        <v>138.43074978059607</v>
      </c>
      <c r="N442" s="118">
        <f t="shared" si="232"/>
        <v>132.51088328055243</v>
      </c>
      <c r="O442" s="118">
        <f t="shared" si="232"/>
        <v>125.37106803056916</v>
      </c>
      <c r="P442" s="118">
        <f t="shared" si="232"/>
        <v>117.57651077234306</v>
      </c>
      <c r="Q442" s="118">
        <f t="shared" si="232"/>
        <v>106.93892667578604</v>
      </c>
      <c r="R442" s="118">
        <f t="shared" ref="R442:V442" si="233">R443+R446+R448+R457</f>
        <v>106.60377846967138</v>
      </c>
      <c r="S442" s="118">
        <f t="shared" si="233"/>
        <v>104.42471346751668</v>
      </c>
      <c r="T442" s="118">
        <f t="shared" si="233"/>
        <v>103.59207858924182</v>
      </c>
      <c r="U442" s="118">
        <f t="shared" si="233"/>
        <v>95.613936943127186</v>
      </c>
      <c r="V442" s="118">
        <f t="shared" si="233"/>
        <v>91.6377640272609</v>
      </c>
      <c r="W442" s="118">
        <f t="shared" ref="W442:Y442" si="234">W443+W446+W448+W457</f>
        <v>77.251679475752923</v>
      </c>
      <c r="X442" s="118">
        <f t="shared" si="234"/>
        <v>64.716810060591598</v>
      </c>
      <c r="Y442" s="118">
        <f t="shared" si="234"/>
        <v>51.839318194397123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130.42365136364791</v>
      </c>
      <c r="D443" s="123">
        <f t="shared" si="235"/>
        <v>133.22400154997726</v>
      </c>
      <c r="E443" s="123">
        <f t="shared" si="235"/>
        <v>117.34815414607648</v>
      </c>
      <c r="F443" s="123">
        <f t="shared" si="235"/>
        <v>111.00860205513291</v>
      </c>
      <c r="G443" s="123">
        <f t="shared" si="235"/>
        <v>130.42858373124955</v>
      </c>
      <c r="H443" s="123">
        <f t="shared" si="235"/>
        <v>130.68708320455445</v>
      </c>
      <c r="I443" s="123">
        <f t="shared" si="235"/>
        <v>104.2467901680953</v>
      </c>
      <c r="J443" s="123">
        <f t="shared" si="235"/>
        <v>73.660876081878641</v>
      </c>
      <c r="K443" s="123">
        <f t="shared" si="235"/>
        <v>136.95444723333028</v>
      </c>
      <c r="L443" s="123">
        <f t="shared" si="235"/>
        <v>123.36673963815981</v>
      </c>
      <c r="M443" s="123">
        <f t="shared" si="235"/>
        <v>108.13255588144423</v>
      </c>
      <c r="N443" s="123">
        <f t="shared" si="235"/>
        <v>103.07240719979021</v>
      </c>
      <c r="O443" s="123">
        <f t="shared" si="235"/>
        <v>96.13005698661253</v>
      </c>
      <c r="P443" s="123">
        <f t="shared" si="235"/>
        <v>90.315060372899893</v>
      </c>
      <c r="Q443" s="123">
        <f t="shared" si="235"/>
        <v>79.609538671593782</v>
      </c>
      <c r="R443" s="123">
        <f t="shared" ref="R443:V443" si="236">SUM(R444:R445)</f>
        <v>77.976521648250383</v>
      </c>
      <c r="S443" s="123">
        <f t="shared" si="236"/>
        <v>78.818718853602917</v>
      </c>
      <c r="T443" s="123">
        <f t="shared" si="236"/>
        <v>77.507601141745809</v>
      </c>
      <c r="U443" s="123">
        <f t="shared" si="236"/>
        <v>70.82527694442058</v>
      </c>
      <c r="V443" s="123">
        <f t="shared" si="236"/>
        <v>64.280701890173845</v>
      </c>
      <c r="W443" s="123">
        <f t="shared" ref="W443:Y443" si="237">SUM(W444:W445)</f>
        <v>51.516284744880352</v>
      </c>
      <c r="X443" s="123">
        <f t="shared" si="237"/>
        <v>40.342865800171111</v>
      </c>
      <c r="Y443" s="123">
        <f t="shared" si="237"/>
        <v>27.478016139543339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127.53318123709934</v>
      </c>
      <c r="D444" s="99">
        <v>130.3623553847269</v>
      </c>
      <c r="E444" s="99">
        <v>114.8723978947297</v>
      </c>
      <c r="F444" s="99">
        <v>108.72694643076795</v>
      </c>
      <c r="G444" s="99">
        <v>127.78421917927923</v>
      </c>
      <c r="H444" s="99">
        <v>128.08645035082861</v>
      </c>
      <c r="I444" s="99">
        <v>102.21482888157749</v>
      </c>
      <c r="J444" s="99">
        <v>72.235771740691007</v>
      </c>
      <c r="K444" s="99">
        <v>134.31932341119915</v>
      </c>
      <c r="L444" s="99">
        <v>121.09100830860646</v>
      </c>
      <c r="M444" s="99">
        <v>106.13041665596457</v>
      </c>
      <c r="N444" s="99">
        <v>101.17805033144136</v>
      </c>
      <c r="O444" s="99">
        <v>94.379229023216922</v>
      </c>
      <c r="P444" s="99">
        <v>88.688008407247949</v>
      </c>
      <c r="Q444" s="99">
        <v>78.189814620063828</v>
      </c>
      <c r="R444" s="99">
        <v>76.600341260013025</v>
      </c>
      <c r="S444" s="99">
        <v>77.444763387104501</v>
      </c>
      <c r="T444" s="99">
        <v>76.163809956657815</v>
      </c>
      <c r="U444" s="99">
        <v>69.599451517824278</v>
      </c>
      <c r="V444" s="99">
        <v>63.167194313326974</v>
      </c>
      <c r="W444" s="99">
        <v>50.628692628299021</v>
      </c>
      <c r="X444" s="99">
        <v>39.646134846144143</v>
      </c>
      <c r="Y444" s="99">
        <v>26.996479068833402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2.8904701265485726</v>
      </c>
      <c r="D445" s="99">
        <v>2.8616461652503649</v>
      </c>
      <c r="E445" s="99">
        <v>2.475756251346779</v>
      </c>
      <c r="F445" s="99">
        <v>2.2816556243649582</v>
      </c>
      <c r="G445" s="99">
        <v>2.6443645519703098</v>
      </c>
      <c r="H445" s="99">
        <v>2.6006328537258434</v>
      </c>
      <c r="I445" s="99">
        <v>2.0319612865178165</v>
      </c>
      <c r="J445" s="99">
        <v>1.425104341187629</v>
      </c>
      <c r="K445" s="99">
        <v>2.6351238221311224</v>
      </c>
      <c r="L445" s="99">
        <v>2.2757313295533455</v>
      </c>
      <c r="M445" s="99">
        <v>2.0021392254796599</v>
      </c>
      <c r="N445" s="99">
        <v>1.8943568683488556</v>
      </c>
      <c r="O445" s="99">
        <v>1.750827963395601</v>
      </c>
      <c r="P445" s="99">
        <v>1.6270519656519495</v>
      </c>
      <c r="Q445" s="99">
        <v>1.4197240515299552</v>
      </c>
      <c r="R445" s="99">
        <v>1.3761803882373651</v>
      </c>
      <c r="S445" s="99">
        <v>1.3739554664984213</v>
      </c>
      <c r="T445" s="99">
        <v>1.3437911850879967</v>
      </c>
      <c r="U445" s="99">
        <v>1.2258254265963016</v>
      </c>
      <c r="V445" s="99">
        <v>1.1135075768468643</v>
      </c>
      <c r="W445" s="99">
        <v>0.88759211658133308</v>
      </c>
      <c r="X445" s="99">
        <v>0.69673095402696661</v>
      </c>
      <c r="Y445" s="99">
        <v>0.48153707070993712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9.1678628353368367E-3</v>
      </c>
      <c r="H446" s="123">
        <f t="shared" si="238"/>
        <v>2.2144685309622689E-2</v>
      </c>
      <c r="I446" s="123">
        <f t="shared" si="238"/>
        <v>2.6250852844985597E-2</v>
      </c>
      <c r="J446" s="123">
        <f t="shared" si="238"/>
        <v>3.8753881030423883E-2</v>
      </c>
      <c r="K446" s="123">
        <f t="shared" si="238"/>
        <v>3.7578399099836894E-2</v>
      </c>
      <c r="L446" s="123">
        <f t="shared" si="238"/>
        <v>0.12775390649967569</v>
      </c>
      <c r="M446" s="123">
        <f t="shared" si="238"/>
        <v>6.9593193065592363E-2</v>
      </c>
      <c r="N446" s="123">
        <f t="shared" si="238"/>
        <v>6.587593729819563E-2</v>
      </c>
      <c r="O446" s="123">
        <f t="shared" si="238"/>
        <v>6.5627573731870517E-2</v>
      </c>
      <c r="P446" s="123">
        <f t="shared" si="238"/>
        <v>7.206465385575539E-2</v>
      </c>
      <c r="Q446" s="123">
        <f t="shared" si="238"/>
        <v>4.768994872111669E-2</v>
      </c>
      <c r="R446" s="123">
        <f t="shared" si="238"/>
        <v>6.4916564041848132E-2</v>
      </c>
      <c r="S446" s="123">
        <f t="shared" si="238"/>
        <v>4.7420769647409336E-2</v>
      </c>
      <c r="T446" s="123">
        <f t="shared" si="238"/>
        <v>6.0419491523865422E-2</v>
      </c>
      <c r="U446" s="123">
        <f t="shared" si="238"/>
        <v>4.8641885100593515E-2</v>
      </c>
      <c r="V446" s="123">
        <f t="shared" si="238"/>
        <v>0.10629128067603932</v>
      </c>
      <c r="W446" s="123">
        <f t="shared" si="238"/>
        <v>0.11204493980043989</v>
      </c>
      <c r="X446" s="123">
        <f t="shared" si="238"/>
        <v>0.25997209919438463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9.1678628353368367E-3</v>
      </c>
      <c r="H447" s="99">
        <f>RES_hhdet_in_tess!H48</f>
        <v>2.2144685309622689E-2</v>
      </c>
      <c r="I447" s="99">
        <f>RES_hhdet_in_tess!I48</f>
        <v>2.6250852844985597E-2</v>
      </c>
      <c r="J447" s="99">
        <f>RES_hhdet_in_tess!J48</f>
        <v>3.8753881030423883E-2</v>
      </c>
      <c r="K447" s="99">
        <f>RES_hhdet_in_tess!K48</f>
        <v>3.7578399099836894E-2</v>
      </c>
      <c r="L447" s="99">
        <f>RES_hhdet_in_tess!L48</f>
        <v>0.12775390649967569</v>
      </c>
      <c r="M447" s="99">
        <f>RES_hhdet_in_tess!M48</f>
        <v>6.9593193065592363E-2</v>
      </c>
      <c r="N447" s="99">
        <f>RES_hhdet_in_tess!N48</f>
        <v>6.587593729819563E-2</v>
      </c>
      <c r="O447" s="99">
        <f>RES_hhdet_in_tess!O48</f>
        <v>6.5627573731870517E-2</v>
      </c>
      <c r="P447" s="99">
        <f>RES_hhdet_in_tess!P48</f>
        <v>7.206465385575539E-2</v>
      </c>
      <c r="Q447" s="99">
        <f>RES_hhdet_in_tess!Q48</f>
        <v>4.768994872111669E-2</v>
      </c>
      <c r="R447" s="99">
        <f>RES_hhdet_in_tess!R48</f>
        <v>6.4916564041848132E-2</v>
      </c>
      <c r="S447" s="99">
        <f>RES_hhdet_in_tess!S48</f>
        <v>4.7420769647409336E-2</v>
      </c>
      <c r="T447" s="99">
        <f>RES_hhdet_in_tess!T48</f>
        <v>6.0419491523865422E-2</v>
      </c>
      <c r="U447" s="99">
        <f>RES_hhdet_in_tess!U48</f>
        <v>4.8641885100593515E-2</v>
      </c>
      <c r="V447" s="99">
        <f>RES_hhdet_in_tess!V48</f>
        <v>0.10629128067603932</v>
      </c>
      <c r="W447" s="99">
        <f>RES_hhdet_in_tess!W48</f>
        <v>0.11204493980043989</v>
      </c>
      <c r="X447" s="99">
        <f>RES_hhdet_in_tess!X48</f>
        <v>0.25997209919438463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22.370064175383678</v>
      </c>
      <c r="D448" s="123">
        <v>22.720933210797526</v>
      </c>
      <c r="E448" s="123">
        <v>19.517057938237137</v>
      </c>
      <c r="F448" s="123">
        <v>17.763637026363899</v>
      </c>
      <c r="G448" s="123">
        <v>21.577894528340295</v>
      </c>
      <c r="H448" s="123">
        <v>22.616459006645499</v>
      </c>
      <c r="I448" s="123">
        <v>18.536465178185075</v>
      </c>
      <c r="J448" s="123">
        <v>18.356040832049146</v>
      </c>
      <c r="K448" s="123">
        <v>24.807808536924622</v>
      </c>
      <c r="L448" s="123">
        <v>26.305408183201514</v>
      </c>
      <c r="M448" s="123">
        <v>23.008869722213333</v>
      </c>
      <c r="N448" s="123">
        <v>22.182996007592944</v>
      </c>
      <c r="O448" s="123">
        <v>22.037645983746259</v>
      </c>
      <c r="P448" s="123">
        <v>20.395132339767382</v>
      </c>
      <c r="Q448" s="123">
        <v>20.717334005012646</v>
      </c>
      <c r="R448" s="123">
        <v>21.794557947718378</v>
      </c>
      <c r="S448" s="123">
        <v>19.849370367825777</v>
      </c>
      <c r="T448" s="123">
        <v>20.460221820382248</v>
      </c>
      <c r="U448" s="123">
        <v>19.75602602465009</v>
      </c>
      <c r="V448" s="123">
        <v>21.624246753756534</v>
      </c>
      <c r="W448" s="123">
        <v>20.039818506677904</v>
      </c>
      <c r="X448" s="123">
        <v>18.896277533564785</v>
      </c>
      <c r="Y448" s="123">
        <v>17.78987449527116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22.440241473474217</v>
      </c>
      <c r="D449" s="99">
        <v>22.892824161228251</v>
      </c>
      <c r="E449" s="99">
        <v>19.251429299420842</v>
      </c>
      <c r="F449" s="99">
        <v>17.674266012502041</v>
      </c>
      <c r="G449" s="99">
        <v>21.670729010886308</v>
      </c>
      <c r="H449" s="99">
        <v>22.645216412072756</v>
      </c>
      <c r="I449" s="99">
        <v>18.409293874387991</v>
      </c>
      <c r="J449" s="99">
        <v>15.299021691272076</v>
      </c>
      <c r="K449" s="99">
        <v>24.807808536924622</v>
      </c>
      <c r="L449" s="99">
        <v>26.382265696578415</v>
      </c>
      <c r="M449" s="99">
        <v>23.062057990183639</v>
      </c>
      <c r="N449" s="99">
        <v>22.182996007592944</v>
      </c>
      <c r="O449" s="99">
        <v>22.031889537055246</v>
      </c>
      <c r="P449" s="99">
        <v>20.527207498580022</v>
      </c>
      <c r="Q449" s="99">
        <v>20.434487243589416</v>
      </c>
      <c r="R449" s="99">
        <v>21.231556477942785</v>
      </c>
      <c r="S449" s="99">
        <v>19.896939693643837</v>
      </c>
      <c r="T449" s="99">
        <v>20.49563464075792</v>
      </c>
      <c r="U449" s="99">
        <v>20.219184273014424</v>
      </c>
      <c r="V449" s="99">
        <v>21.625558006844056</v>
      </c>
      <c r="W449" s="99">
        <v>20.039818506677904</v>
      </c>
      <c r="X449" s="99">
        <v>18.896277533564785</v>
      </c>
      <c r="Y449" s="99">
        <v>17.79340988817194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21.237202077636407</v>
      </c>
      <c r="D453" s="102">
        <v>21.087969181705674</v>
      </c>
      <c r="E453" s="102">
        <v>22.279595781926599</v>
      </c>
      <c r="F453" s="102">
        <v>19.253153924061593</v>
      </c>
      <c r="G453" s="102">
        <v>19.705732463662311</v>
      </c>
      <c r="H453" s="102">
        <v>22.097028371115687</v>
      </c>
      <c r="I453" s="102">
        <v>21.97009038070642</v>
      </c>
      <c r="J453" s="102">
        <v>29.594060059792124</v>
      </c>
      <c r="K453" s="102">
        <v>0</v>
      </c>
      <c r="L453" s="102">
        <v>24.091911797946949</v>
      </c>
      <c r="M453" s="102">
        <v>19.987776101499605</v>
      </c>
      <c r="N453" s="102">
        <v>0</v>
      </c>
      <c r="O453" s="102">
        <v>22.588346050519696</v>
      </c>
      <c r="P453" s="102">
        <v>19.384390499409548</v>
      </c>
      <c r="Q453" s="102">
        <v>23.09168984631772</v>
      </c>
      <c r="R453" s="102">
        <v>24.808961650475212</v>
      </c>
      <c r="S453" s="102">
        <v>18.534871331053395</v>
      </c>
      <c r="T453" s="102">
        <v>19.569368057806734</v>
      </c>
      <c r="U453" s="102">
        <v>18.335844655356148</v>
      </c>
      <c r="V453" s="102">
        <v>21.585266775609252</v>
      </c>
      <c r="W453" s="102">
        <v>0</v>
      </c>
      <c r="X453" s="102">
        <v>0</v>
      </c>
      <c r="Y453" s="102">
        <v>17.452244473246846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7.1210897053598892</v>
      </c>
      <c r="D457" s="123">
        <v>7.5366255866662213</v>
      </c>
      <c r="E457" s="123">
        <v>7.820712733631134</v>
      </c>
      <c r="F457" s="123">
        <v>7.8565581545112098</v>
      </c>
      <c r="G457" s="123">
        <v>8.0161884124361329</v>
      </c>
      <c r="H457" s="123">
        <v>8.4003059770841215</v>
      </c>
      <c r="I457" s="123">
        <v>7.4789541485871256</v>
      </c>
      <c r="J457" s="123">
        <v>8.9211925959924585</v>
      </c>
      <c r="K457" s="123">
        <v>7.6716234508351215</v>
      </c>
      <c r="L457" s="123">
        <v>7.4094058929035898</v>
      </c>
      <c r="M457" s="123">
        <v>7.2197309838729273</v>
      </c>
      <c r="N457" s="123">
        <v>7.1896041358710905</v>
      </c>
      <c r="O457" s="123">
        <v>7.137737486478505</v>
      </c>
      <c r="P457" s="123">
        <v>6.7942534058200126</v>
      </c>
      <c r="Q457" s="123">
        <v>6.5643640504584946</v>
      </c>
      <c r="R457" s="123">
        <v>6.7677823096607685</v>
      </c>
      <c r="S457" s="123">
        <v>5.7092034764405897</v>
      </c>
      <c r="T457" s="123">
        <v>5.5638361355899022</v>
      </c>
      <c r="U457" s="123">
        <v>4.9839920889559135</v>
      </c>
      <c r="V457" s="123">
        <v>5.6265241026544874</v>
      </c>
      <c r="W457" s="123">
        <v>5.5835312843942333</v>
      </c>
      <c r="X457" s="123">
        <v>5.2176946276613165</v>
      </c>
      <c r="Y457" s="123">
        <v>6.5714275595826273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7.1383133466777959</v>
      </c>
      <c r="D458" s="99">
        <v>7.4164789217663944</v>
      </c>
      <c r="E458" s="99">
        <v>7.5818958308304678</v>
      </c>
      <c r="F458" s="99">
        <v>7.9611410872182624</v>
      </c>
      <c r="G458" s="99">
        <v>8.2378690445080274</v>
      </c>
      <c r="H458" s="99">
        <v>8.5024290503266222</v>
      </c>
      <c r="I458" s="99">
        <v>7.7147496392593933</v>
      </c>
      <c r="J458" s="99">
        <v>7.8510410823197363</v>
      </c>
      <c r="K458" s="99">
        <v>7.1978271506690081</v>
      </c>
      <c r="L458" s="99">
        <v>7.1304046307132936</v>
      </c>
      <c r="M458" s="99">
        <v>7.2996156568497286</v>
      </c>
      <c r="N458" s="99">
        <v>7.2840306586508321</v>
      </c>
      <c r="O458" s="99">
        <v>7.0062849481697933</v>
      </c>
      <c r="P458" s="99">
        <v>7.5124831244960868</v>
      </c>
      <c r="Q458" s="99">
        <v>5.9310507724966453</v>
      </c>
      <c r="R458" s="99">
        <v>6.0912825683075082</v>
      </c>
      <c r="S458" s="99">
        <v>6.8689783227017722</v>
      </c>
      <c r="T458" s="99">
        <v>5.7718876501777476</v>
      </c>
      <c r="U458" s="99">
        <v>5.3616875180595418</v>
      </c>
      <c r="V458" s="99">
        <v>5.5223975817825171</v>
      </c>
      <c r="W458" s="99">
        <v>5.3206994097044031</v>
      </c>
      <c r="X458" s="99">
        <v>5.0355136656853965</v>
      </c>
      <c r="Y458" s="99">
        <v>6.7371533513374757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7.0913397794471411</v>
      </c>
      <c r="D459" s="110">
        <v>7.6968211398659898</v>
      </c>
      <c r="E459" s="110">
        <v>8.2301131384322748</v>
      </c>
      <c r="F459" s="110">
        <v>7.6147101226261551</v>
      </c>
      <c r="G459" s="110">
        <v>7.575435155728484</v>
      </c>
      <c r="H459" s="110">
        <v>8.2682370402592298</v>
      </c>
      <c r="I459" s="110">
        <v>7.3606844860732767</v>
      </c>
      <c r="J459" s="110">
        <v>9.3068009100100699</v>
      </c>
      <c r="K459" s="110">
        <v>8.2022973954267702</v>
      </c>
      <c r="L459" s="110">
        <v>9.6122666048239882</v>
      </c>
      <c r="M459" s="110">
        <v>7.1072267360972647</v>
      </c>
      <c r="N459" s="110">
        <v>7.0342187186386029</v>
      </c>
      <c r="O459" s="110">
        <v>7.3088344411025421</v>
      </c>
      <c r="P459" s="110">
        <v>6.160648941006075</v>
      </c>
      <c r="Q459" s="110">
        <v>6.8946656263345867</v>
      </c>
      <c r="R459" s="110">
        <v>7.2570024615998463</v>
      </c>
      <c r="S459" s="110">
        <v>4.9117158611332927</v>
      </c>
      <c r="T459" s="110">
        <v>5.1543730483691457</v>
      </c>
      <c r="U459" s="110">
        <v>4.7211717673215903</v>
      </c>
      <c r="V459" s="110">
        <v>5.857585810875146</v>
      </c>
      <c r="W459" s="110">
        <v>5.956164633049883</v>
      </c>
      <c r="X459" s="110">
        <v>5.6119342293772059</v>
      </c>
      <c r="Y459" s="110">
        <v>5.7894473421912238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80.216302019911353</v>
      </c>
      <c r="D461" s="118">
        <f t="shared" si="239"/>
        <v>80.627499709150783</v>
      </c>
      <c r="E461" s="118">
        <f t="shared" si="239"/>
        <v>70.076160992275291</v>
      </c>
      <c r="F461" s="118">
        <f t="shared" si="239"/>
        <v>66.094278742625207</v>
      </c>
      <c r="G461" s="118">
        <f t="shared" si="239"/>
        <v>76.369425027959309</v>
      </c>
      <c r="H461" s="118">
        <f t="shared" si="239"/>
        <v>75.635217167063189</v>
      </c>
      <c r="I461" s="118">
        <f t="shared" si="239"/>
        <v>59.515423357170839</v>
      </c>
      <c r="J461" s="118">
        <f t="shared" si="239"/>
        <v>41.418437550834703</v>
      </c>
      <c r="K461" s="118">
        <f t="shared" si="239"/>
        <v>79.34823372530785</v>
      </c>
      <c r="L461" s="118">
        <f t="shared" si="239"/>
        <v>73.259889673272326</v>
      </c>
      <c r="M461" s="118">
        <f t="shared" si="239"/>
        <v>62.23175891030467</v>
      </c>
      <c r="N461" s="118">
        <f t="shared" si="239"/>
        <v>57.45809035092347</v>
      </c>
      <c r="O461" s="118">
        <f t="shared" si="239"/>
        <v>51.193478997436067</v>
      </c>
      <c r="P461" s="118">
        <f t="shared" si="239"/>
        <v>44.399768026993108</v>
      </c>
      <c r="Q461" s="118">
        <f t="shared" si="239"/>
        <v>37.906902468045132</v>
      </c>
      <c r="R461" s="118">
        <f t="shared" ref="R461:V461" si="240">R462+R465+R467+R476</f>
        <v>36.663004301572691</v>
      </c>
      <c r="S461" s="118">
        <f t="shared" si="240"/>
        <v>37.13162052688746</v>
      </c>
      <c r="T461" s="118">
        <f t="shared" si="240"/>
        <v>36.970254588111437</v>
      </c>
      <c r="U461" s="118">
        <f t="shared" si="240"/>
        <v>32.226583514189734</v>
      </c>
      <c r="V461" s="118">
        <f t="shared" si="240"/>
        <v>32.076482207594417</v>
      </c>
      <c r="W461" s="118">
        <f t="shared" ref="W461:Y461" si="241">W462+W465+W467+W476</f>
        <v>26.68373891059581</v>
      </c>
      <c r="X461" s="118">
        <f t="shared" si="241"/>
        <v>22.243931296420204</v>
      </c>
      <c r="Y461" s="118">
        <f t="shared" si="241"/>
        <v>17.826436965876482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67.946967751052881</v>
      </c>
      <c r="D462" s="123">
        <f t="shared" si="242"/>
        <v>68.733422819925735</v>
      </c>
      <c r="E462" s="123">
        <f t="shared" si="242"/>
        <v>59.62619367191531</v>
      </c>
      <c r="F462" s="123">
        <f t="shared" si="242"/>
        <v>55.83583302045222</v>
      </c>
      <c r="G462" s="123">
        <f t="shared" si="242"/>
        <v>64.360191671909291</v>
      </c>
      <c r="H462" s="123">
        <f t="shared" si="242"/>
        <v>63.608042436083196</v>
      </c>
      <c r="I462" s="123">
        <f t="shared" si="242"/>
        <v>50.169127796093548</v>
      </c>
      <c r="J462" s="123">
        <f t="shared" si="242"/>
        <v>35.011500969159307</v>
      </c>
      <c r="K462" s="123">
        <f t="shared" si="242"/>
        <v>66.11027088637772</v>
      </c>
      <c r="L462" s="123">
        <f t="shared" si="242"/>
        <v>58.851903070879928</v>
      </c>
      <c r="M462" s="123">
        <f t="shared" si="242"/>
        <v>50.217682698785275</v>
      </c>
      <c r="N462" s="123">
        <f t="shared" si="242"/>
        <v>45.973018883900366</v>
      </c>
      <c r="O462" s="123">
        <f t="shared" si="242"/>
        <v>40.626106604196252</v>
      </c>
      <c r="P462" s="123">
        <f t="shared" si="242"/>
        <v>35.992523519713629</v>
      </c>
      <c r="Q462" s="123">
        <f t="shared" si="242"/>
        <v>30.400622147030422</v>
      </c>
      <c r="R462" s="123">
        <f t="shared" ref="R462:V462" si="243">SUM(R463:R464)</f>
        <v>29.3155653874169</v>
      </c>
      <c r="S462" s="123">
        <f t="shared" si="243"/>
        <v>29.435184508301994</v>
      </c>
      <c r="T462" s="123">
        <f t="shared" si="243"/>
        <v>28.896291185396908</v>
      </c>
      <c r="U462" s="123">
        <f t="shared" si="243"/>
        <v>26.386002965838216</v>
      </c>
      <c r="V462" s="123">
        <f t="shared" si="243"/>
        <v>23.894259525350986</v>
      </c>
      <c r="W462" s="123">
        <f t="shared" ref="W462:Y462" si="244">SUM(W463:W464)</f>
        <v>19.107562629565354</v>
      </c>
      <c r="X462" s="123">
        <f t="shared" si="244"/>
        <v>14.938608677249405</v>
      </c>
      <c r="Y462" s="123">
        <f t="shared" si="244"/>
        <v>10.161872880433869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67.946967751052881</v>
      </c>
      <c r="D463" s="99">
        <v>68.733422819925735</v>
      </c>
      <c r="E463" s="99">
        <v>59.62619367191531</v>
      </c>
      <c r="F463" s="99">
        <v>55.83583302045222</v>
      </c>
      <c r="G463" s="99">
        <v>64.360191671909291</v>
      </c>
      <c r="H463" s="99">
        <v>63.608042436083196</v>
      </c>
      <c r="I463" s="99">
        <v>50.169127796093548</v>
      </c>
      <c r="J463" s="99">
        <v>35.011500969159307</v>
      </c>
      <c r="K463" s="99">
        <v>66.11027088637772</v>
      </c>
      <c r="L463" s="99">
        <v>58.851903070879928</v>
      </c>
      <c r="M463" s="99">
        <v>50.217682698785275</v>
      </c>
      <c r="N463" s="99">
        <v>45.973018883900366</v>
      </c>
      <c r="O463" s="99">
        <v>40.626106604196252</v>
      </c>
      <c r="P463" s="99">
        <v>35.992523519713629</v>
      </c>
      <c r="Q463" s="99">
        <v>30.400622147030422</v>
      </c>
      <c r="R463" s="99">
        <v>29.3155653874169</v>
      </c>
      <c r="S463" s="99">
        <v>29.435184508301994</v>
      </c>
      <c r="T463" s="99">
        <v>28.896291185396908</v>
      </c>
      <c r="U463" s="99">
        <v>26.386002965838216</v>
      </c>
      <c r="V463" s="99">
        <v>23.894259525350986</v>
      </c>
      <c r="W463" s="99">
        <v>19.107562629565354</v>
      </c>
      <c r="X463" s="99">
        <v>14.938608677249405</v>
      </c>
      <c r="Y463" s="99">
        <v>10.161872880433869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10.524420043175111</v>
      </c>
      <c r="D467" s="123">
        <v>10.259465420623444</v>
      </c>
      <c r="E467" s="123">
        <v>8.6042331795176885</v>
      </c>
      <c r="F467" s="123">
        <v>8.1176564627570187</v>
      </c>
      <c r="G467" s="123">
        <v>9.8993918116402693</v>
      </c>
      <c r="H467" s="123">
        <v>10.182741277253072</v>
      </c>
      <c r="I467" s="123">
        <v>8.3556622184132934</v>
      </c>
      <c r="J467" s="123">
        <v>5.6080326574619805</v>
      </c>
      <c r="K467" s="123">
        <v>11.778098196421544</v>
      </c>
      <c r="L467" s="123">
        <v>11.979956634658691</v>
      </c>
      <c r="M467" s="123">
        <v>10.377262795223015</v>
      </c>
      <c r="N467" s="123">
        <v>9.7482460932015691</v>
      </c>
      <c r="O467" s="123">
        <v>9.0487581273013582</v>
      </c>
      <c r="P467" s="123">
        <v>7.0583215896150868</v>
      </c>
      <c r="Q467" s="123">
        <v>6.7289346588922552</v>
      </c>
      <c r="R467" s="123">
        <v>6.3748874319156661</v>
      </c>
      <c r="S467" s="123">
        <v>6.6391273523449179</v>
      </c>
      <c r="T467" s="123">
        <v>6.6391729186741895</v>
      </c>
      <c r="U467" s="123">
        <v>5.0215166343276323</v>
      </c>
      <c r="V467" s="123">
        <v>6.7718732799416692</v>
      </c>
      <c r="W467" s="123">
        <v>6.4229892090609386</v>
      </c>
      <c r="X467" s="123">
        <v>6.0332106016689337</v>
      </c>
      <c r="Y467" s="123">
        <v>5.6113636948393726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11.176375267088613</v>
      </c>
      <c r="D468" s="99">
        <v>11.339409149110121</v>
      </c>
      <c r="E468" s="99">
        <v>9.4315632929328501</v>
      </c>
      <c r="F468" s="99">
        <v>8.604715850522437</v>
      </c>
      <c r="G468" s="99">
        <v>10.390270744448879</v>
      </c>
      <c r="H468" s="99">
        <v>10.746491659384731</v>
      </c>
      <c r="I468" s="99">
        <v>8.6651311894656367</v>
      </c>
      <c r="J468" s="99">
        <v>7.1335562242522572</v>
      </c>
      <c r="K468" s="99">
        <v>11.778098196421544</v>
      </c>
      <c r="L468" s="99">
        <v>12.395927351139896</v>
      </c>
      <c r="M468" s="99">
        <v>10.559961083871308</v>
      </c>
      <c r="N468" s="99">
        <v>9.7482460932015691</v>
      </c>
      <c r="O468" s="99">
        <v>9.1433444491895255</v>
      </c>
      <c r="P468" s="99">
        <v>7.980643104047549</v>
      </c>
      <c r="Q468" s="99">
        <v>7.5305235963996386</v>
      </c>
      <c r="R468" s="99">
        <v>7.5655278861255963</v>
      </c>
      <c r="S468" s="99">
        <v>6.8793852782440092</v>
      </c>
      <c r="T468" s="99">
        <v>6.903090351466207</v>
      </c>
      <c r="U468" s="99">
        <v>6.6591644015588054</v>
      </c>
      <c r="V468" s="99">
        <v>6.9996732985329784</v>
      </c>
      <c r="W468" s="99">
        <v>6.4229892090609386</v>
      </c>
      <c r="X468" s="99">
        <v>6.0332106016689337</v>
      </c>
      <c r="Y468" s="99">
        <v>5.6701214298638689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1.7449142256833565</v>
      </c>
      <c r="D476" s="123">
        <v>1.6346114686016011</v>
      </c>
      <c r="E476" s="123">
        <v>1.8457341408422898</v>
      </c>
      <c r="F476" s="123">
        <v>2.1407892594159637</v>
      </c>
      <c r="G476" s="123">
        <v>2.1098415444097403</v>
      </c>
      <c r="H476" s="123">
        <v>1.8444334537269282</v>
      </c>
      <c r="I476" s="123">
        <v>0.99063334266399927</v>
      </c>
      <c r="J476" s="123">
        <v>0.79890392421341538</v>
      </c>
      <c r="K476" s="123">
        <v>1.4598646425085855</v>
      </c>
      <c r="L476" s="123">
        <v>2.4280299677337065</v>
      </c>
      <c r="M476" s="123">
        <v>1.6368134162963868</v>
      </c>
      <c r="N476" s="123">
        <v>1.7368253738215291</v>
      </c>
      <c r="O476" s="123">
        <v>1.5186142659384603</v>
      </c>
      <c r="P476" s="123">
        <v>1.348922917664386</v>
      </c>
      <c r="Q476" s="123">
        <v>0.77734566212245904</v>
      </c>
      <c r="R476" s="123">
        <v>0.97255148224012522</v>
      </c>
      <c r="S476" s="123">
        <v>1.0573086662405464</v>
      </c>
      <c r="T476" s="123">
        <v>1.4347904840403396</v>
      </c>
      <c r="U476" s="123">
        <v>0.81906391402388246</v>
      </c>
      <c r="V476" s="123">
        <v>1.4103494023017651</v>
      </c>
      <c r="W476" s="123">
        <v>1.1531870719695148</v>
      </c>
      <c r="X476" s="123">
        <v>1.2721120175018661</v>
      </c>
      <c r="Y476" s="123">
        <v>2.0532003906032426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2.7551277247631942</v>
      </c>
      <c r="D477" s="99">
        <v>2.8605700700528018</v>
      </c>
      <c r="E477" s="99">
        <v>2.9224123896669587</v>
      </c>
      <c r="F477" s="99">
        <v>3.0665359661904343</v>
      </c>
      <c r="G477" s="99">
        <v>3.1710044513613846</v>
      </c>
      <c r="H477" s="99">
        <v>3.2706523452715883</v>
      </c>
      <c r="I477" s="99">
        <v>2.9656696296104634</v>
      </c>
      <c r="J477" s="99">
        <v>3.0160455487506463</v>
      </c>
      <c r="K477" s="99">
        <v>2.7632609622509023</v>
      </c>
      <c r="L477" s="99">
        <v>2.735549831321908</v>
      </c>
      <c r="M477" s="99">
        <v>2.799047794731691</v>
      </c>
      <c r="N477" s="99">
        <v>2.7922807932976896</v>
      </c>
      <c r="O477" s="99">
        <v>2.6853544946472772</v>
      </c>
      <c r="P477" s="99">
        <v>2.8780101976195636</v>
      </c>
      <c r="Q477" s="99">
        <v>2.2678118461920174</v>
      </c>
      <c r="R477" s="99">
        <v>2.3174078287752984</v>
      </c>
      <c r="S477" s="99">
        <v>2.5949375551446558</v>
      </c>
      <c r="T477" s="99">
        <v>2.1638191624175933</v>
      </c>
      <c r="U477" s="99">
        <v>1.9961292739125083</v>
      </c>
      <c r="V477" s="99">
        <v>2.0459145835965518</v>
      </c>
      <c r="W477" s="99">
        <v>1.9665719208760868</v>
      </c>
      <c r="X477" s="99">
        <v>1.8599641512827654</v>
      </c>
      <c r="Y477" s="99">
        <v>2.4883370510921554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40434</v>
      </c>
      <c r="C5" s="120">
        <v>42160</v>
      </c>
      <c r="D5" s="120">
        <v>45999</v>
      </c>
      <c r="E5" s="120">
        <v>49740</v>
      </c>
      <c r="F5" s="120">
        <v>53778</v>
      </c>
      <c r="G5" s="120">
        <v>56889</v>
      </c>
      <c r="H5" s="120">
        <v>59658</v>
      </c>
      <c r="I5" s="120">
        <v>61475</v>
      </c>
      <c r="J5" s="120">
        <v>63349</v>
      </c>
      <c r="K5" s="120">
        <v>64603</v>
      </c>
      <c r="L5" s="120">
        <v>65102</v>
      </c>
      <c r="M5" s="120">
        <v>65262</v>
      </c>
      <c r="N5" s="120">
        <v>65667</v>
      </c>
      <c r="O5" s="120">
        <v>65967</v>
      </c>
      <c r="P5" s="120">
        <v>68370</v>
      </c>
      <c r="Q5" s="120">
        <v>72256</v>
      </c>
      <c r="R5" s="120">
        <v>76182</v>
      </c>
      <c r="S5" s="120">
        <v>79451</v>
      </c>
      <c r="T5" s="120">
        <v>82507</v>
      </c>
      <c r="U5" s="120">
        <v>83689</v>
      </c>
      <c r="V5" s="120">
        <v>84862</v>
      </c>
      <c r="W5" s="120">
        <v>83085</v>
      </c>
      <c r="X5" s="120">
        <v>80539</v>
      </c>
      <c r="Y5" s="120">
        <v>75405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40434</v>
      </c>
      <c r="C7" s="52">
        <v>42160</v>
      </c>
      <c r="D7" s="52">
        <v>45999</v>
      </c>
      <c r="E7" s="52">
        <v>49740</v>
      </c>
      <c r="F7" s="52">
        <v>53778</v>
      </c>
      <c r="G7" s="52">
        <v>56889</v>
      </c>
      <c r="H7" s="52">
        <v>59658</v>
      </c>
      <c r="I7" s="52">
        <v>61475</v>
      </c>
      <c r="J7" s="52">
        <v>63349</v>
      </c>
      <c r="K7" s="52">
        <v>64603</v>
      </c>
      <c r="L7" s="52">
        <v>65102</v>
      </c>
      <c r="M7" s="52">
        <v>65262</v>
      </c>
      <c r="N7" s="52">
        <v>65667</v>
      </c>
      <c r="O7" s="52">
        <v>65967</v>
      </c>
      <c r="P7" s="52">
        <v>68370</v>
      </c>
      <c r="Q7" s="52">
        <v>72256</v>
      </c>
      <c r="R7" s="52">
        <v>76182</v>
      </c>
      <c r="S7" s="52">
        <v>79451</v>
      </c>
      <c r="T7" s="52">
        <v>82507</v>
      </c>
      <c r="U7" s="52">
        <v>83689</v>
      </c>
      <c r="V7" s="52">
        <v>84862</v>
      </c>
      <c r="W7" s="52">
        <v>83085</v>
      </c>
      <c r="X7" s="52">
        <v>80539</v>
      </c>
      <c r="Y7" s="52">
        <v>75405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</v>
      </c>
      <c r="C9" s="52">
        <v>5</v>
      </c>
      <c r="D9" s="52">
        <v>6</v>
      </c>
      <c r="E9" s="52">
        <v>13</v>
      </c>
      <c r="F9" s="52">
        <v>25</v>
      </c>
      <c r="G9" s="52">
        <v>41</v>
      </c>
      <c r="H9" s="52">
        <v>103</v>
      </c>
      <c r="I9" s="52">
        <v>168</v>
      </c>
      <c r="J9" s="52">
        <v>237</v>
      </c>
      <c r="K9" s="52">
        <v>272</v>
      </c>
      <c r="L9" s="52">
        <v>315</v>
      </c>
      <c r="M9" s="52">
        <v>349</v>
      </c>
      <c r="N9" s="52">
        <v>385</v>
      </c>
      <c r="O9" s="52">
        <v>418</v>
      </c>
      <c r="P9" s="52">
        <v>488</v>
      </c>
      <c r="Q9" s="52">
        <v>628</v>
      </c>
      <c r="R9" s="52">
        <v>865</v>
      </c>
      <c r="S9" s="52">
        <v>1128</v>
      </c>
      <c r="T9" s="52">
        <v>1279</v>
      </c>
      <c r="U9" s="52">
        <v>1391</v>
      </c>
      <c r="V9" s="52">
        <v>1593</v>
      </c>
      <c r="W9" s="52">
        <v>1655</v>
      </c>
      <c r="X9" s="52">
        <v>1803</v>
      </c>
      <c r="Y9" s="52">
        <v>1609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38895</v>
      </c>
      <c r="C11" s="52">
        <v>40551</v>
      </c>
      <c r="D11" s="52">
        <v>44237</v>
      </c>
      <c r="E11" s="52">
        <v>47829</v>
      </c>
      <c r="F11" s="52">
        <v>51707</v>
      </c>
      <c r="G11" s="52">
        <v>54689</v>
      </c>
      <c r="H11" s="52">
        <v>57336</v>
      </c>
      <c r="I11" s="52">
        <v>59068</v>
      </c>
      <c r="J11" s="52">
        <v>60907</v>
      </c>
      <c r="K11" s="52">
        <v>62187</v>
      </c>
      <c r="L11" s="52">
        <v>64651</v>
      </c>
      <c r="M11" s="52">
        <v>63689</v>
      </c>
      <c r="N11" s="52">
        <v>63038</v>
      </c>
      <c r="O11" s="52">
        <v>63269</v>
      </c>
      <c r="P11" s="52">
        <v>65632</v>
      </c>
      <c r="Q11" s="52">
        <v>69436</v>
      </c>
      <c r="R11" s="52">
        <v>73327</v>
      </c>
      <c r="S11" s="52">
        <v>76608</v>
      </c>
      <c r="T11" s="52">
        <v>79665</v>
      </c>
      <c r="U11" s="52">
        <v>80877</v>
      </c>
      <c r="V11" s="52">
        <v>82130</v>
      </c>
      <c r="W11" s="52">
        <v>80584</v>
      </c>
      <c r="X11" s="52">
        <v>78431</v>
      </c>
      <c r="Y11" s="52">
        <v>73630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1088</v>
      </c>
    </row>
    <row r="13" spans="1:105" ht="12" customHeight="1" x14ac:dyDescent="0.25">
      <c r="A13" s="97" t="s">
        <v>122</v>
      </c>
      <c r="B13" s="52">
        <v>1539</v>
      </c>
      <c r="C13" s="52">
        <v>1609</v>
      </c>
      <c r="D13" s="52">
        <v>1762</v>
      </c>
      <c r="E13" s="52">
        <v>1911</v>
      </c>
      <c r="F13" s="52">
        <v>2071</v>
      </c>
      <c r="G13" s="52">
        <v>2200</v>
      </c>
      <c r="H13" s="52">
        <v>2322</v>
      </c>
      <c r="I13" s="52">
        <v>2407</v>
      </c>
      <c r="J13" s="52">
        <v>2442</v>
      </c>
      <c r="K13" s="52">
        <v>2416</v>
      </c>
      <c r="L13" s="52">
        <v>451</v>
      </c>
      <c r="M13" s="52">
        <v>1573</v>
      </c>
      <c r="N13" s="52">
        <v>2629</v>
      </c>
      <c r="O13" s="52">
        <v>2698</v>
      </c>
      <c r="P13" s="52">
        <v>2738</v>
      </c>
      <c r="Q13" s="52">
        <v>2820</v>
      </c>
      <c r="R13" s="52">
        <v>2855</v>
      </c>
      <c r="S13" s="52">
        <v>2843</v>
      </c>
      <c r="T13" s="52">
        <v>2842</v>
      </c>
      <c r="U13" s="52">
        <v>2812</v>
      </c>
      <c r="V13" s="52">
        <v>2732</v>
      </c>
      <c r="W13" s="52">
        <v>2501</v>
      </c>
      <c r="X13" s="52">
        <v>2108</v>
      </c>
      <c r="Y13" s="52">
        <v>1775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38740</v>
      </c>
      <c r="C16" s="52">
        <v>40450</v>
      </c>
      <c r="D16" s="52">
        <v>44124</v>
      </c>
      <c r="E16" s="52">
        <v>47692</v>
      </c>
      <c r="F16" s="52">
        <v>51522</v>
      </c>
      <c r="G16" s="52">
        <v>54468</v>
      </c>
      <c r="H16" s="52">
        <v>57077</v>
      </c>
      <c r="I16" s="52">
        <v>58774</v>
      </c>
      <c r="J16" s="52">
        <v>60611</v>
      </c>
      <c r="K16" s="52">
        <v>61904</v>
      </c>
      <c r="L16" s="52">
        <v>63409</v>
      </c>
      <c r="M16" s="52">
        <v>63322</v>
      </c>
      <c r="N16" s="52">
        <v>62610</v>
      </c>
      <c r="O16" s="52">
        <v>62769</v>
      </c>
      <c r="P16" s="52">
        <v>65106</v>
      </c>
      <c r="Q16" s="52">
        <v>68883</v>
      </c>
      <c r="R16" s="52">
        <v>72754</v>
      </c>
      <c r="S16" s="52">
        <v>76031</v>
      </c>
      <c r="T16" s="52">
        <v>79108</v>
      </c>
      <c r="U16" s="52">
        <v>81369</v>
      </c>
      <c r="V16" s="52">
        <v>81540</v>
      </c>
      <c r="W16" s="52">
        <v>79660</v>
      </c>
      <c r="X16" s="52">
        <v>76784</v>
      </c>
      <c r="Y16" s="52">
        <v>71182</v>
      </c>
      <c r="DA16" s="63" t="s">
        <v>1091</v>
      </c>
    </row>
    <row r="17" spans="1:105" ht="12" customHeight="1" x14ac:dyDescent="0.25">
      <c r="A17" s="109" t="s">
        <v>120</v>
      </c>
      <c r="B17" s="36">
        <v>1694</v>
      </c>
      <c r="C17" s="36">
        <v>1710</v>
      </c>
      <c r="D17" s="36">
        <v>1875</v>
      </c>
      <c r="E17" s="36">
        <v>2048</v>
      </c>
      <c r="F17" s="36">
        <v>2256</v>
      </c>
      <c r="G17" s="36">
        <v>2421</v>
      </c>
      <c r="H17" s="36">
        <v>2581</v>
      </c>
      <c r="I17" s="36">
        <v>2701</v>
      </c>
      <c r="J17" s="36">
        <v>2738</v>
      </c>
      <c r="K17" s="36">
        <v>2699</v>
      </c>
      <c r="L17" s="36">
        <v>1693</v>
      </c>
      <c r="M17" s="36">
        <v>1940</v>
      </c>
      <c r="N17" s="36">
        <v>3057</v>
      </c>
      <c r="O17" s="36">
        <v>3198</v>
      </c>
      <c r="P17" s="36">
        <v>3264</v>
      </c>
      <c r="Q17" s="36">
        <v>3373</v>
      </c>
      <c r="R17" s="36">
        <v>3428</v>
      </c>
      <c r="S17" s="36">
        <v>3420</v>
      </c>
      <c r="T17" s="36">
        <v>3399</v>
      </c>
      <c r="U17" s="36">
        <v>2320</v>
      </c>
      <c r="V17" s="36">
        <v>3322</v>
      </c>
      <c r="W17" s="36">
        <v>3425</v>
      </c>
      <c r="X17" s="36">
        <v>3755</v>
      </c>
      <c r="Y17" s="36">
        <v>4223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3159</v>
      </c>
      <c r="D21" s="52">
        <v>3160</v>
      </c>
      <c r="E21" s="52">
        <v>3170</v>
      </c>
      <c r="F21" s="52">
        <v>3195</v>
      </c>
      <c r="G21" s="52">
        <v>3248</v>
      </c>
      <c r="H21" s="52">
        <v>3341</v>
      </c>
      <c r="I21" s="52">
        <v>3481</v>
      </c>
      <c r="J21" s="52">
        <v>3673</v>
      </c>
      <c r="K21" s="52">
        <v>3934</v>
      </c>
      <c r="L21" s="52">
        <v>4268</v>
      </c>
      <c r="M21" s="52">
        <v>4675</v>
      </c>
      <c r="N21" s="52">
        <v>5180</v>
      </c>
      <c r="O21" s="52">
        <v>5134</v>
      </c>
      <c r="P21" s="52">
        <v>3304</v>
      </c>
      <c r="Q21" s="52">
        <v>4708</v>
      </c>
      <c r="R21" s="52">
        <v>4506</v>
      </c>
      <c r="S21" s="52">
        <v>6029</v>
      </c>
      <c r="T21" s="52">
        <v>6300</v>
      </c>
      <c r="U21" s="52">
        <v>6145</v>
      </c>
      <c r="V21" s="52">
        <v>5996</v>
      </c>
      <c r="W21" s="52">
        <v>5771</v>
      </c>
      <c r="X21" s="52">
        <v>5698</v>
      </c>
      <c r="Y21" s="52">
        <v>5675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1</v>
      </c>
      <c r="E23" s="52">
        <v>0</v>
      </c>
      <c r="F23" s="52">
        <v>1</v>
      </c>
      <c r="G23" s="52">
        <v>1</v>
      </c>
      <c r="H23" s="52">
        <v>1</v>
      </c>
      <c r="I23" s="52">
        <v>0</v>
      </c>
      <c r="J23" s="52">
        <v>1</v>
      </c>
      <c r="K23" s="52">
        <v>14</v>
      </c>
      <c r="L23" s="52">
        <v>11</v>
      </c>
      <c r="M23" s="52">
        <v>26</v>
      </c>
      <c r="N23" s="52">
        <v>33</v>
      </c>
      <c r="O23" s="52">
        <v>55</v>
      </c>
      <c r="P23" s="52">
        <v>58</v>
      </c>
      <c r="Q23" s="52">
        <v>62</v>
      </c>
      <c r="R23" s="52">
        <v>63</v>
      </c>
      <c r="S23" s="52">
        <v>63</v>
      </c>
      <c r="T23" s="52">
        <v>78</v>
      </c>
      <c r="U23" s="52">
        <v>99</v>
      </c>
      <c r="V23" s="52">
        <v>124</v>
      </c>
      <c r="W23" s="52">
        <v>171</v>
      </c>
      <c r="X23" s="52">
        <v>214</v>
      </c>
      <c r="Y23" s="52">
        <v>257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3039</v>
      </c>
      <c r="D25" s="52">
        <v>3039</v>
      </c>
      <c r="E25" s="52">
        <v>3049</v>
      </c>
      <c r="F25" s="52">
        <v>3074</v>
      </c>
      <c r="G25" s="52">
        <v>3125</v>
      </c>
      <c r="H25" s="52">
        <v>3212</v>
      </c>
      <c r="I25" s="52">
        <v>3367</v>
      </c>
      <c r="J25" s="52">
        <v>3643</v>
      </c>
      <c r="K25" s="52">
        <v>3889</v>
      </c>
      <c r="L25" s="52">
        <v>4216</v>
      </c>
      <c r="M25" s="52">
        <v>4674</v>
      </c>
      <c r="N25" s="52">
        <v>5178</v>
      </c>
      <c r="O25" s="52">
        <v>5130</v>
      </c>
      <c r="P25" s="52">
        <v>3289</v>
      </c>
      <c r="Q25" s="52">
        <v>4558</v>
      </c>
      <c r="R25" s="52">
        <v>4549</v>
      </c>
      <c r="S25" s="52">
        <v>5995</v>
      </c>
      <c r="T25" s="52">
        <v>6241</v>
      </c>
      <c r="U25" s="52">
        <v>6066</v>
      </c>
      <c r="V25" s="52">
        <v>5931</v>
      </c>
      <c r="W25" s="52">
        <v>5738</v>
      </c>
      <c r="X25" s="52">
        <v>5665</v>
      </c>
      <c r="Y25" s="52">
        <v>5644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240</v>
      </c>
      <c r="D27" s="52">
        <v>241</v>
      </c>
      <c r="E27" s="52">
        <v>245</v>
      </c>
      <c r="F27" s="52">
        <v>259</v>
      </c>
      <c r="G27" s="52">
        <v>284</v>
      </c>
      <c r="H27" s="52">
        <v>327</v>
      </c>
      <c r="I27" s="52">
        <v>248</v>
      </c>
      <c r="J27" s="52">
        <v>246</v>
      </c>
      <c r="K27" s="52">
        <v>372</v>
      </c>
      <c r="L27" s="52">
        <v>1966</v>
      </c>
      <c r="M27" s="52">
        <v>5</v>
      </c>
      <c r="N27" s="52">
        <v>16</v>
      </c>
      <c r="O27" s="52">
        <v>38</v>
      </c>
      <c r="P27" s="52">
        <v>99</v>
      </c>
      <c r="Q27" s="52">
        <v>203</v>
      </c>
      <c r="R27" s="52">
        <v>387</v>
      </c>
      <c r="S27" s="52">
        <v>456</v>
      </c>
      <c r="T27" s="52">
        <v>514</v>
      </c>
      <c r="U27" s="52">
        <v>716</v>
      </c>
      <c r="V27" s="52">
        <v>495</v>
      </c>
      <c r="W27" s="52">
        <v>233</v>
      </c>
      <c r="X27" s="52">
        <v>393</v>
      </c>
      <c r="Y27" s="52">
        <v>333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6053</v>
      </c>
      <c r="D30" s="52">
        <v>6068</v>
      </c>
      <c r="E30" s="52">
        <v>6178</v>
      </c>
      <c r="F30" s="52">
        <v>6493</v>
      </c>
      <c r="G30" s="52">
        <v>7129</v>
      </c>
      <c r="H30" s="52">
        <v>8203</v>
      </c>
      <c r="I30" s="52">
        <v>6206</v>
      </c>
      <c r="J30" s="52">
        <v>7105</v>
      </c>
      <c r="K30" s="52">
        <v>9148</v>
      </c>
      <c r="L30" s="52">
        <v>9970</v>
      </c>
      <c r="M30" s="52">
        <v>10211</v>
      </c>
      <c r="N30" s="52">
        <v>10491</v>
      </c>
      <c r="O30" s="52">
        <v>10084</v>
      </c>
      <c r="P30" s="52">
        <v>8193</v>
      </c>
      <c r="Q30" s="52">
        <v>9166</v>
      </c>
      <c r="R30" s="52">
        <v>9808</v>
      </c>
      <c r="S30" s="52">
        <v>11021</v>
      </c>
      <c r="T30" s="52">
        <v>11196</v>
      </c>
      <c r="U30" s="52">
        <v>11087</v>
      </c>
      <c r="V30" s="52">
        <v>11524</v>
      </c>
      <c r="W30" s="52">
        <v>11942</v>
      </c>
      <c r="X30" s="52">
        <v>12560</v>
      </c>
      <c r="Y30" s="52">
        <v>13320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265</v>
      </c>
      <c r="D31" s="36">
        <v>264</v>
      </c>
      <c r="E31" s="36">
        <v>270</v>
      </c>
      <c r="F31" s="36">
        <v>282</v>
      </c>
      <c r="G31" s="36">
        <v>308</v>
      </c>
      <c r="H31" s="36">
        <v>353</v>
      </c>
      <c r="I31" s="36">
        <v>264</v>
      </c>
      <c r="J31" s="36">
        <v>259</v>
      </c>
      <c r="K31" s="36">
        <v>396</v>
      </c>
      <c r="L31" s="36">
        <v>1237</v>
      </c>
      <c r="M31" s="36">
        <v>106</v>
      </c>
      <c r="N31" s="36">
        <v>179</v>
      </c>
      <c r="O31" s="36">
        <v>272</v>
      </c>
      <c r="P31" s="36">
        <v>412</v>
      </c>
      <c r="Q31" s="36">
        <v>374</v>
      </c>
      <c r="R31" s="36">
        <v>372</v>
      </c>
      <c r="S31" s="36">
        <v>448</v>
      </c>
      <c r="T31" s="36">
        <v>506</v>
      </c>
      <c r="U31" s="36">
        <v>1291</v>
      </c>
      <c r="V31" s="36">
        <v>195</v>
      </c>
      <c r="W31" s="36">
        <v>312</v>
      </c>
      <c r="X31" s="36">
        <v>463</v>
      </c>
      <c r="Y31" s="36">
        <v>469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4885</v>
      </c>
      <c r="D35" s="52">
        <v>6999</v>
      </c>
      <c r="E35" s="52">
        <v>6911</v>
      </c>
      <c r="F35" s="52">
        <v>7233</v>
      </c>
      <c r="G35" s="52">
        <v>6359</v>
      </c>
      <c r="H35" s="52">
        <v>6110</v>
      </c>
      <c r="I35" s="52">
        <v>5298</v>
      </c>
      <c r="J35" s="52">
        <v>5547</v>
      </c>
      <c r="K35" s="52">
        <v>5188</v>
      </c>
      <c r="L35" s="52">
        <v>4767</v>
      </c>
      <c r="M35" s="52">
        <v>4835</v>
      </c>
      <c r="N35" s="52">
        <v>5585</v>
      </c>
      <c r="O35" s="52">
        <v>5434</v>
      </c>
      <c r="P35" s="52">
        <v>5707</v>
      </c>
      <c r="Q35" s="52">
        <v>8594</v>
      </c>
      <c r="R35" s="52">
        <v>8432</v>
      </c>
      <c r="S35" s="52">
        <v>9298</v>
      </c>
      <c r="T35" s="52">
        <v>9356</v>
      </c>
      <c r="U35" s="52">
        <v>7327</v>
      </c>
      <c r="V35" s="52">
        <v>7169</v>
      </c>
      <c r="W35" s="52">
        <v>3994</v>
      </c>
      <c r="X35" s="52">
        <v>3152</v>
      </c>
      <c r="Y35" s="52">
        <v>541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2</v>
      </c>
      <c r="E37" s="52">
        <v>7</v>
      </c>
      <c r="F37" s="52">
        <v>13</v>
      </c>
      <c r="G37" s="52">
        <v>17</v>
      </c>
      <c r="H37" s="52">
        <v>63</v>
      </c>
      <c r="I37" s="52">
        <v>65</v>
      </c>
      <c r="J37" s="52">
        <v>70</v>
      </c>
      <c r="K37" s="52">
        <v>49</v>
      </c>
      <c r="L37" s="52">
        <v>54</v>
      </c>
      <c r="M37" s="52">
        <v>60</v>
      </c>
      <c r="N37" s="52">
        <v>69</v>
      </c>
      <c r="O37" s="52">
        <v>88</v>
      </c>
      <c r="P37" s="52">
        <v>128</v>
      </c>
      <c r="Q37" s="52">
        <v>202</v>
      </c>
      <c r="R37" s="52">
        <v>300</v>
      </c>
      <c r="S37" s="52">
        <v>326</v>
      </c>
      <c r="T37" s="52">
        <v>229</v>
      </c>
      <c r="U37" s="52">
        <v>211</v>
      </c>
      <c r="V37" s="52">
        <v>326</v>
      </c>
      <c r="W37" s="52">
        <v>233</v>
      </c>
      <c r="X37" s="52">
        <v>362</v>
      </c>
      <c r="Y37" s="52">
        <v>63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4695</v>
      </c>
      <c r="D39" s="52">
        <v>6725</v>
      </c>
      <c r="E39" s="52">
        <v>6641</v>
      </c>
      <c r="F39" s="52">
        <v>6952</v>
      </c>
      <c r="G39" s="52">
        <v>6107</v>
      </c>
      <c r="H39" s="52">
        <v>5859</v>
      </c>
      <c r="I39" s="52">
        <v>5099</v>
      </c>
      <c r="J39" s="52">
        <v>5482</v>
      </c>
      <c r="K39" s="52">
        <v>5169</v>
      </c>
      <c r="L39" s="52">
        <v>6680</v>
      </c>
      <c r="M39" s="52">
        <v>3712</v>
      </c>
      <c r="N39" s="52">
        <v>4527</v>
      </c>
      <c r="O39" s="52">
        <v>5361</v>
      </c>
      <c r="P39" s="52">
        <v>5652</v>
      </c>
      <c r="Q39" s="52">
        <v>8362</v>
      </c>
      <c r="R39" s="52">
        <v>8440</v>
      </c>
      <c r="S39" s="52">
        <v>9276</v>
      </c>
      <c r="T39" s="52">
        <v>9298</v>
      </c>
      <c r="U39" s="52">
        <v>7278</v>
      </c>
      <c r="V39" s="52">
        <v>7184</v>
      </c>
      <c r="W39" s="52">
        <v>4192</v>
      </c>
      <c r="X39" s="52">
        <v>3512</v>
      </c>
      <c r="Y39" s="52">
        <v>843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310</v>
      </c>
      <c r="D41" s="52">
        <v>394</v>
      </c>
      <c r="E41" s="52">
        <v>394</v>
      </c>
      <c r="F41" s="52">
        <v>419</v>
      </c>
      <c r="G41" s="52">
        <v>413</v>
      </c>
      <c r="H41" s="52">
        <v>449</v>
      </c>
      <c r="I41" s="52">
        <v>333</v>
      </c>
      <c r="J41" s="52">
        <v>281</v>
      </c>
      <c r="K41" s="52">
        <v>346</v>
      </c>
      <c r="L41" s="52">
        <v>1</v>
      </c>
      <c r="M41" s="52">
        <v>1127</v>
      </c>
      <c r="N41" s="52">
        <v>1072</v>
      </c>
      <c r="O41" s="52">
        <v>107</v>
      </c>
      <c r="P41" s="52">
        <v>139</v>
      </c>
      <c r="Q41" s="52">
        <v>285</v>
      </c>
      <c r="R41" s="52">
        <v>422</v>
      </c>
      <c r="S41" s="52">
        <v>444</v>
      </c>
      <c r="T41" s="52">
        <v>513</v>
      </c>
      <c r="U41" s="52">
        <v>686</v>
      </c>
      <c r="V41" s="52">
        <v>415</v>
      </c>
      <c r="W41" s="52">
        <v>2</v>
      </c>
      <c r="X41" s="52">
        <v>0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7763</v>
      </c>
      <c r="D44" s="52">
        <v>9742</v>
      </c>
      <c r="E44" s="52">
        <v>9746</v>
      </c>
      <c r="F44" s="52">
        <v>10323</v>
      </c>
      <c r="G44" s="52">
        <v>10075</v>
      </c>
      <c r="H44" s="52">
        <v>10812</v>
      </c>
      <c r="I44" s="52">
        <v>7903</v>
      </c>
      <c r="J44" s="52">
        <v>8942</v>
      </c>
      <c r="K44" s="52">
        <v>10441</v>
      </c>
      <c r="L44" s="52">
        <v>11475</v>
      </c>
      <c r="M44" s="52">
        <v>10124</v>
      </c>
      <c r="N44" s="52">
        <v>9779</v>
      </c>
      <c r="O44" s="52">
        <v>10243</v>
      </c>
      <c r="P44" s="52">
        <v>10530</v>
      </c>
      <c r="Q44" s="52">
        <v>12943</v>
      </c>
      <c r="R44" s="52">
        <v>13679</v>
      </c>
      <c r="S44" s="52">
        <v>14298</v>
      </c>
      <c r="T44" s="52">
        <v>14273</v>
      </c>
      <c r="U44" s="52">
        <v>13348</v>
      </c>
      <c r="V44" s="52">
        <v>11695</v>
      </c>
      <c r="W44" s="52">
        <v>10062</v>
      </c>
      <c r="X44" s="52">
        <v>9684</v>
      </c>
      <c r="Y44" s="52">
        <v>7718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281</v>
      </c>
      <c r="D45" s="36">
        <v>429</v>
      </c>
      <c r="E45" s="36">
        <v>443</v>
      </c>
      <c r="F45" s="36">
        <v>490</v>
      </c>
      <c r="G45" s="36">
        <v>473</v>
      </c>
      <c r="H45" s="36">
        <v>513</v>
      </c>
      <c r="I45" s="36">
        <v>384</v>
      </c>
      <c r="J45" s="36">
        <v>296</v>
      </c>
      <c r="K45" s="36">
        <v>357</v>
      </c>
      <c r="L45" s="36">
        <v>231</v>
      </c>
      <c r="M45" s="36">
        <v>353</v>
      </c>
      <c r="N45" s="36">
        <v>1296</v>
      </c>
      <c r="O45" s="36">
        <v>413</v>
      </c>
      <c r="P45" s="36">
        <v>478</v>
      </c>
      <c r="Q45" s="36">
        <v>483</v>
      </c>
      <c r="R45" s="36">
        <v>427</v>
      </c>
      <c r="S45" s="36">
        <v>440</v>
      </c>
      <c r="T45" s="36">
        <v>485</v>
      </c>
      <c r="U45" s="36">
        <v>212</v>
      </c>
      <c r="V45" s="36">
        <v>1197</v>
      </c>
      <c r="W45" s="36">
        <v>415</v>
      </c>
      <c r="X45" s="36">
        <v>793</v>
      </c>
      <c r="Y45" s="36">
        <v>937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1480</v>
      </c>
      <c r="D49" s="52">
        <v>2114</v>
      </c>
      <c r="E49" s="52">
        <v>2264</v>
      </c>
      <c r="F49" s="52">
        <v>2337</v>
      </c>
      <c r="G49" s="52">
        <v>1953</v>
      </c>
      <c r="H49" s="52">
        <v>2272</v>
      </c>
      <c r="I49" s="52">
        <v>1626</v>
      </c>
      <c r="J49" s="52">
        <v>1658</v>
      </c>
      <c r="K49" s="52">
        <v>1869</v>
      </c>
      <c r="L49" s="52">
        <v>1433</v>
      </c>
      <c r="M49" s="52">
        <v>1163</v>
      </c>
      <c r="N49" s="52">
        <v>1312</v>
      </c>
      <c r="O49" s="52">
        <v>1369</v>
      </c>
      <c r="P49" s="52">
        <v>3101</v>
      </c>
      <c r="Q49" s="52">
        <v>4894</v>
      </c>
      <c r="R49" s="52">
        <v>3402</v>
      </c>
      <c r="S49" s="52">
        <v>3815</v>
      </c>
      <c r="T49" s="52">
        <v>3260</v>
      </c>
      <c r="U49" s="52">
        <v>2400</v>
      </c>
      <c r="V49" s="52">
        <v>2775</v>
      </c>
      <c r="W49" s="52">
        <v>1120</v>
      </c>
      <c r="X49" s="52">
        <v>905</v>
      </c>
      <c r="Y49" s="52">
        <v>207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</v>
      </c>
      <c r="E51" s="52">
        <v>2</v>
      </c>
      <c r="F51" s="52">
        <v>4</v>
      </c>
      <c r="G51" s="52">
        <v>5</v>
      </c>
      <c r="H51" s="52">
        <v>17</v>
      </c>
      <c r="I51" s="52">
        <v>18</v>
      </c>
      <c r="J51" s="52">
        <v>26</v>
      </c>
      <c r="K51" s="52">
        <v>29</v>
      </c>
      <c r="L51" s="52">
        <v>33</v>
      </c>
      <c r="M51" s="52">
        <v>31</v>
      </c>
      <c r="N51" s="52">
        <v>31</v>
      </c>
      <c r="O51" s="52">
        <v>38</v>
      </c>
      <c r="P51" s="52">
        <v>72</v>
      </c>
      <c r="Q51" s="52">
        <v>101</v>
      </c>
      <c r="R51" s="52">
        <v>92</v>
      </c>
      <c r="S51" s="52">
        <v>80</v>
      </c>
      <c r="T51" s="52">
        <v>67</v>
      </c>
      <c r="U51" s="52">
        <v>55</v>
      </c>
      <c r="V51" s="52">
        <v>146</v>
      </c>
      <c r="W51" s="52">
        <v>40</v>
      </c>
      <c r="X51" s="52">
        <v>92</v>
      </c>
      <c r="Y51" s="52">
        <v>0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1386</v>
      </c>
      <c r="D53" s="52">
        <v>1995</v>
      </c>
      <c r="E53" s="52">
        <v>2135</v>
      </c>
      <c r="F53" s="52">
        <v>2202</v>
      </c>
      <c r="G53" s="52">
        <v>1826</v>
      </c>
      <c r="H53" s="52">
        <v>2105</v>
      </c>
      <c r="I53" s="52">
        <v>1524</v>
      </c>
      <c r="J53" s="52">
        <v>1574</v>
      </c>
      <c r="K53" s="52">
        <v>1744</v>
      </c>
      <c r="L53" s="52">
        <v>1433</v>
      </c>
      <c r="M53" s="52">
        <v>892</v>
      </c>
      <c r="N53" s="52">
        <v>1060</v>
      </c>
      <c r="O53" s="52">
        <v>1342</v>
      </c>
      <c r="P53" s="52">
        <v>3025</v>
      </c>
      <c r="Q53" s="52">
        <v>4732</v>
      </c>
      <c r="R53" s="52">
        <v>3232</v>
      </c>
      <c r="S53" s="52">
        <v>3632</v>
      </c>
      <c r="T53" s="52">
        <v>3081</v>
      </c>
      <c r="U53" s="52">
        <v>2176</v>
      </c>
      <c r="V53" s="52">
        <v>2614</v>
      </c>
      <c r="W53" s="52">
        <v>1119</v>
      </c>
      <c r="X53" s="52">
        <v>905</v>
      </c>
      <c r="Y53" s="52">
        <v>207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94</v>
      </c>
      <c r="D55" s="52">
        <v>119</v>
      </c>
      <c r="E55" s="52">
        <v>129</v>
      </c>
      <c r="F55" s="52">
        <v>135</v>
      </c>
      <c r="G55" s="52">
        <v>127</v>
      </c>
      <c r="H55" s="52">
        <v>167</v>
      </c>
      <c r="I55" s="52">
        <v>102</v>
      </c>
      <c r="J55" s="52">
        <v>84</v>
      </c>
      <c r="K55" s="52">
        <v>125</v>
      </c>
      <c r="L55" s="52">
        <v>0</v>
      </c>
      <c r="M55" s="52">
        <v>271</v>
      </c>
      <c r="N55" s="52">
        <v>252</v>
      </c>
      <c r="O55" s="52">
        <v>27</v>
      </c>
      <c r="P55" s="52">
        <v>76</v>
      </c>
      <c r="Q55" s="52">
        <v>162</v>
      </c>
      <c r="R55" s="52">
        <v>170</v>
      </c>
      <c r="S55" s="52">
        <v>183</v>
      </c>
      <c r="T55" s="52">
        <v>179</v>
      </c>
      <c r="U55" s="52">
        <v>224</v>
      </c>
      <c r="V55" s="52">
        <v>161</v>
      </c>
      <c r="W55" s="52">
        <v>1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1395</v>
      </c>
      <c r="D58" s="52">
        <v>1984</v>
      </c>
      <c r="E58" s="52">
        <v>2119</v>
      </c>
      <c r="F58" s="52">
        <v>2179</v>
      </c>
      <c r="G58" s="52">
        <v>1808</v>
      </c>
      <c r="H58" s="52">
        <v>2083</v>
      </c>
      <c r="I58" s="52">
        <v>1513</v>
      </c>
      <c r="J58" s="52">
        <v>1580</v>
      </c>
      <c r="K58" s="52">
        <v>1772</v>
      </c>
      <c r="L58" s="52">
        <v>1386</v>
      </c>
      <c r="M58" s="52">
        <v>1101</v>
      </c>
      <c r="N58" s="52">
        <v>1087</v>
      </c>
      <c r="O58" s="52">
        <v>1291</v>
      </c>
      <c r="P58" s="52">
        <v>2905</v>
      </c>
      <c r="Q58" s="52">
        <v>4654</v>
      </c>
      <c r="R58" s="52">
        <v>3256</v>
      </c>
      <c r="S58" s="52">
        <v>3655</v>
      </c>
      <c r="T58" s="52">
        <v>3111</v>
      </c>
      <c r="U58" s="52">
        <v>2345</v>
      </c>
      <c r="V58" s="52">
        <v>2393</v>
      </c>
      <c r="W58" s="52">
        <v>1046</v>
      </c>
      <c r="X58" s="52">
        <v>785</v>
      </c>
      <c r="Y58" s="52">
        <v>164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85</v>
      </c>
      <c r="D59" s="36">
        <v>130</v>
      </c>
      <c r="E59" s="36">
        <v>145</v>
      </c>
      <c r="F59" s="36">
        <v>158</v>
      </c>
      <c r="G59" s="36">
        <v>145</v>
      </c>
      <c r="H59" s="36">
        <v>189</v>
      </c>
      <c r="I59" s="36">
        <v>113</v>
      </c>
      <c r="J59" s="36">
        <v>78</v>
      </c>
      <c r="K59" s="36">
        <v>97</v>
      </c>
      <c r="L59" s="36">
        <v>47</v>
      </c>
      <c r="M59" s="36">
        <v>62</v>
      </c>
      <c r="N59" s="36">
        <v>225</v>
      </c>
      <c r="O59" s="36">
        <v>78</v>
      </c>
      <c r="P59" s="36">
        <v>196</v>
      </c>
      <c r="Q59" s="36">
        <v>240</v>
      </c>
      <c r="R59" s="36">
        <v>146</v>
      </c>
      <c r="S59" s="36">
        <v>160</v>
      </c>
      <c r="T59" s="36">
        <v>149</v>
      </c>
      <c r="U59" s="36">
        <v>55</v>
      </c>
      <c r="V59" s="36">
        <v>382</v>
      </c>
      <c r="W59" s="36">
        <v>74</v>
      </c>
      <c r="X59" s="36">
        <v>120</v>
      </c>
      <c r="Y59" s="36">
        <v>43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3405</v>
      </c>
      <c r="D63" s="52">
        <v>4885</v>
      </c>
      <c r="E63" s="52">
        <v>4647</v>
      </c>
      <c r="F63" s="52">
        <v>4896</v>
      </c>
      <c r="G63" s="52">
        <v>4406</v>
      </c>
      <c r="H63" s="52">
        <v>3838</v>
      </c>
      <c r="I63" s="52">
        <v>3672</v>
      </c>
      <c r="J63" s="52">
        <v>3889</v>
      </c>
      <c r="K63" s="52">
        <v>3319</v>
      </c>
      <c r="L63" s="52">
        <v>3334</v>
      </c>
      <c r="M63" s="52">
        <v>3672</v>
      </c>
      <c r="N63" s="52">
        <v>4273</v>
      </c>
      <c r="O63" s="52">
        <v>4065</v>
      </c>
      <c r="P63" s="52">
        <v>2606</v>
      </c>
      <c r="Q63" s="52">
        <v>3700</v>
      </c>
      <c r="R63" s="52">
        <v>5030</v>
      </c>
      <c r="S63" s="52">
        <v>5483</v>
      </c>
      <c r="T63" s="52">
        <v>6096</v>
      </c>
      <c r="U63" s="52">
        <v>4927</v>
      </c>
      <c r="V63" s="52">
        <v>4394</v>
      </c>
      <c r="W63" s="52">
        <v>2874</v>
      </c>
      <c r="X63" s="52">
        <v>2247</v>
      </c>
      <c r="Y63" s="52">
        <v>334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5</v>
      </c>
      <c r="F65" s="52">
        <v>9</v>
      </c>
      <c r="G65" s="52">
        <v>12</v>
      </c>
      <c r="H65" s="52">
        <v>46</v>
      </c>
      <c r="I65" s="52">
        <v>47</v>
      </c>
      <c r="J65" s="52">
        <v>44</v>
      </c>
      <c r="K65" s="52">
        <v>20</v>
      </c>
      <c r="L65" s="52">
        <v>21</v>
      </c>
      <c r="M65" s="52">
        <v>29</v>
      </c>
      <c r="N65" s="52">
        <v>38</v>
      </c>
      <c r="O65" s="52">
        <v>50</v>
      </c>
      <c r="P65" s="52">
        <v>56</v>
      </c>
      <c r="Q65" s="52">
        <v>101</v>
      </c>
      <c r="R65" s="52">
        <v>208</v>
      </c>
      <c r="S65" s="52">
        <v>246</v>
      </c>
      <c r="T65" s="52">
        <v>162</v>
      </c>
      <c r="U65" s="52">
        <v>156</v>
      </c>
      <c r="V65" s="52">
        <v>180</v>
      </c>
      <c r="W65" s="52">
        <v>193</v>
      </c>
      <c r="X65" s="52">
        <v>270</v>
      </c>
      <c r="Y65" s="52">
        <v>63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3309</v>
      </c>
      <c r="D67" s="52">
        <f t="shared" si="0"/>
        <v>4730</v>
      </c>
      <c r="E67" s="52">
        <f t="shared" si="0"/>
        <v>4506</v>
      </c>
      <c r="F67" s="52">
        <f t="shared" si="0"/>
        <v>4750</v>
      </c>
      <c r="G67" s="52">
        <f t="shared" si="0"/>
        <v>4281</v>
      </c>
      <c r="H67" s="52">
        <f t="shared" si="0"/>
        <v>3754</v>
      </c>
      <c r="I67" s="52">
        <f t="shared" si="0"/>
        <v>3575</v>
      </c>
      <c r="J67" s="52">
        <f t="shared" si="0"/>
        <v>3908</v>
      </c>
      <c r="K67" s="52">
        <f t="shared" si="0"/>
        <v>3425</v>
      </c>
      <c r="L67" s="52">
        <f t="shared" si="0"/>
        <v>5247</v>
      </c>
      <c r="M67" s="52">
        <f t="shared" si="0"/>
        <v>2820</v>
      </c>
      <c r="N67" s="52">
        <f t="shared" si="0"/>
        <v>3467</v>
      </c>
      <c r="O67" s="52">
        <f t="shared" si="0"/>
        <v>4019</v>
      </c>
      <c r="P67" s="52">
        <f t="shared" si="0"/>
        <v>2627</v>
      </c>
      <c r="Q67" s="52">
        <f t="shared" si="0"/>
        <v>3630</v>
      </c>
      <c r="R67" s="52">
        <f t="shared" ref="R67:V67" si="1">R39-R53</f>
        <v>5208</v>
      </c>
      <c r="S67" s="52">
        <f t="shared" si="1"/>
        <v>5644</v>
      </c>
      <c r="T67" s="52">
        <f t="shared" si="1"/>
        <v>6217</v>
      </c>
      <c r="U67" s="52">
        <f t="shared" si="1"/>
        <v>5102</v>
      </c>
      <c r="V67" s="52">
        <f t="shared" si="1"/>
        <v>4570</v>
      </c>
      <c r="W67" s="52">
        <f t="shared" ref="W67:Y67" si="2">W39-W53</f>
        <v>3073</v>
      </c>
      <c r="X67" s="52">
        <f t="shared" si="2"/>
        <v>2607</v>
      </c>
      <c r="Y67" s="52">
        <f t="shared" si="2"/>
        <v>636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216</v>
      </c>
      <c r="D69" s="52">
        <f t="shared" si="6"/>
        <v>275</v>
      </c>
      <c r="E69" s="52">
        <f t="shared" si="6"/>
        <v>265</v>
      </c>
      <c r="F69" s="52">
        <f t="shared" si="6"/>
        <v>284</v>
      </c>
      <c r="G69" s="52">
        <f t="shared" si="6"/>
        <v>286</v>
      </c>
      <c r="H69" s="52">
        <f t="shared" si="6"/>
        <v>282</v>
      </c>
      <c r="I69" s="52">
        <f t="shared" si="6"/>
        <v>231</v>
      </c>
      <c r="J69" s="52">
        <f t="shared" si="6"/>
        <v>197</v>
      </c>
      <c r="K69" s="52">
        <f t="shared" si="6"/>
        <v>221</v>
      </c>
      <c r="L69" s="52">
        <f t="shared" si="6"/>
        <v>1</v>
      </c>
      <c r="M69" s="52">
        <f t="shared" si="6"/>
        <v>856</v>
      </c>
      <c r="N69" s="52">
        <f t="shared" si="6"/>
        <v>820</v>
      </c>
      <c r="O69" s="52">
        <f t="shared" si="6"/>
        <v>80</v>
      </c>
      <c r="P69" s="52">
        <f t="shared" si="6"/>
        <v>63</v>
      </c>
      <c r="Q69" s="52">
        <f t="shared" si="6"/>
        <v>123</v>
      </c>
      <c r="R69" s="52">
        <f t="shared" ref="R69:V69" si="7">R41-R55</f>
        <v>252</v>
      </c>
      <c r="S69" s="52">
        <f t="shared" si="7"/>
        <v>261</v>
      </c>
      <c r="T69" s="52">
        <f t="shared" si="7"/>
        <v>334</v>
      </c>
      <c r="U69" s="52">
        <f t="shared" si="7"/>
        <v>462</v>
      </c>
      <c r="V69" s="52">
        <f t="shared" si="7"/>
        <v>254</v>
      </c>
      <c r="W69" s="52">
        <f t="shared" ref="W69:Y69" si="8">W41-W55</f>
        <v>1</v>
      </c>
      <c r="X69" s="52">
        <f t="shared" si="8"/>
        <v>0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6368</v>
      </c>
      <c r="D72" s="52">
        <v>7758</v>
      </c>
      <c r="E72" s="52">
        <v>7627</v>
      </c>
      <c r="F72" s="52">
        <v>8144</v>
      </c>
      <c r="G72" s="52">
        <v>8267</v>
      </c>
      <c r="H72" s="52">
        <v>8729</v>
      </c>
      <c r="I72" s="52">
        <v>6390</v>
      </c>
      <c r="J72" s="52">
        <v>7362</v>
      </c>
      <c r="K72" s="52">
        <v>8669</v>
      </c>
      <c r="L72" s="52">
        <v>10089</v>
      </c>
      <c r="M72" s="52">
        <v>9023</v>
      </c>
      <c r="N72" s="52">
        <v>8692</v>
      </c>
      <c r="O72" s="52">
        <v>8952</v>
      </c>
      <c r="P72" s="52">
        <v>7625</v>
      </c>
      <c r="Q72" s="52">
        <v>8289</v>
      </c>
      <c r="R72" s="52">
        <v>10423</v>
      </c>
      <c r="S72" s="52">
        <v>10643</v>
      </c>
      <c r="T72" s="52">
        <v>11162</v>
      </c>
      <c r="U72" s="52">
        <v>11003</v>
      </c>
      <c r="V72" s="52">
        <v>9302</v>
      </c>
      <c r="W72" s="52">
        <v>9016</v>
      </c>
      <c r="X72" s="52">
        <v>8899</v>
      </c>
      <c r="Y72" s="52">
        <v>7554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196</v>
      </c>
      <c r="D73" s="36">
        <v>299</v>
      </c>
      <c r="E73" s="36">
        <v>298</v>
      </c>
      <c r="F73" s="36">
        <v>332</v>
      </c>
      <c r="G73" s="36">
        <v>328</v>
      </c>
      <c r="H73" s="36">
        <v>324</v>
      </c>
      <c r="I73" s="36">
        <v>271</v>
      </c>
      <c r="J73" s="36">
        <v>218</v>
      </c>
      <c r="K73" s="36">
        <v>260</v>
      </c>
      <c r="L73" s="36">
        <v>184</v>
      </c>
      <c r="M73" s="36">
        <v>291</v>
      </c>
      <c r="N73" s="36">
        <v>1071</v>
      </c>
      <c r="O73" s="36">
        <v>335</v>
      </c>
      <c r="P73" s="36">
        <v>282</v>
      </c>
      <c r="Q73" s="36">
        <v>243</v>
      </c>
      <c r="R73" s="36">
        <v>281</v>
      </c>
      <c r="S73" s="36">
        <v>280</v>
      </c>
      <c r="T73" s="36">
        <v>336</v>
      </c>
      <c r="U73" s="36">
        <v>157</v>
      </c>
      <c r="V73" s="36">
        <v>815</v>
      </c>
      <c r="W73" s="36">
        <v>341</v>
      </c>
      <c r="X73" s="36">
        <v>673</v>
      </c>
      <c r="Y73" s="36">
        <v>894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976</v>
      </c>
      <c r="K79" s="52">
        <f>RES_hhdet_numvin!K64</f>
        <v>1713</v>
      </c>
      <c r="L79" s="52">
        <f>RES_hhdet_numvin!L64</f>
        <v>2210</v>
      </c>
      <c r="M79" s="52">
        <f>RES_hhdet_numvin!M64</f>
        <v>2795</v>
      </c>
      <c r="N79" s="52">
        <f>RES_hhdet_numvin!N64</f>
        <v>3771</v>
      </c>
      <c r="O79" s="52">
        <f>RES_hhdet_numvin!O64</f>
        <v>4107</v>
      </c>
      <c r="P79" s="52">
        <f>RES_hhdet_numvin!P64</f>
        <v>4690</v>
      </c>
      <c r="Q79" s="52">
        <f>RES_hhdet_numvin!Q64</f>
        <v>7520</v>
      </c>
      <c r="R79" s="52">
        <f>RES_hhdet_numvin!R64</f>
        <v>7725</v>
      </c>
      <c r="S79" s="52">
        <f>RES_hhdet_numvin!S64</f>
        <v>8807</v>
      </c>
      <c r="T79" s="52">
        <f>RES_hhdet_numvin!T64</f>
        <v>9073</v>
      </c>
      <c r="U79" s="52">
        <f>RES_hhdet_numvin!U64</f>
        <v>7212</v>
      </c>
      <c r="V79" s="52">
        <f>RES_hhdet_numvin!V64</f>
        <v>7124</v>
      </c>
      <c r="W79" s="52">
        <f>RES_hhdet_numvin!W64</f>
        <v>3989</v>
      </c>
      <c r="X79" s="52">
        <f>RES_hhdet_numvin!X64</f>
        <v>3152</v>
      </c>
      <c r="Y79" s="52">
        <f>RES_hhdet_numvin!Y64</f>
        <v>541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99</v>
      </c>
      <c r="S82" s="138">
        <f>RES_hhdet_numvin!S67</f>
        <v>188</v>
      </c>
      <c r="T82" s="138">
        <f>RES_hhdet_numvin!T67</f>
        <v>174</v>
      </c>
      <c r="U82" s="138">
        <f>RES_hhdet_numvin!U67</f>
        <v>185</v>
      </c>
      <c r="V82" s="138">
        <f>RES_hhdet_numvin!V67</f>
        <v>309</v>
      </c>
      <c r="W82" s="138">
        <f>RES_hhdet_numvin!W67</f>
        <v>229</v>
      </c>
      <c r="X82" s="138">
        <f>RES_hhdet_numvin!X67</f>
        <v>362</v>
      </c>
      <c r="Y82" s="138">
        <f>RES_hhdet_numvin!Y67</f>
        <v>63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836</v>
      </c>
      <c r="K84" s="138">
        <f>RES_hhdet_numvin!K69</f>
        <v>1469</v>
      </c>
      <c r="L84" s="138">
        <f>RES_hhdet_numvin!L69</f>
        <v>2283</v>
      </c>
      <c r="M84" s="138">
        <f>RES_hhdet_numvin!M69</f>
        <v>1968</v>
      </c>
      <c r="N84" s="138">
        <f>RES_hhdet_numvin!N69</f>
        <v>2917</v>
      </c>
      <c r="O84" s="138">
        <f>RES_hhdet_numvin!O69</f>
        <v>4037</v>
      </c>
      <c r="P84" s="138">
        <f>RES_hhdet_numvin!P69</f>
        <v>4631</v>
      </c>
      <c r="Q84" s="138">
        <f>RES_hhdet_numvin!Q69</f>
        <v>7312</v>
      </c>
      <c r="R84" s="138">
        <f>RES_hhdet_numvin!R69</f>
        <v>7696</v>
      </c>
      <c r="S84" s="138">
        <f>RES_hhdet_numvin!S69</f>
        <v>8746</v>
      </c>
      <c r="T84" s="138">
        <f>RES_hhdet_numvin!T69</f>
        <v>8973</v>
      </c>
      <c r="U84" s="138">
        <f>RES_hhdet_numvin!U69</f>
        <v>7103</v>
      </c>
      <c r="V84" s="138">
        <f>RES_hhdet_numvin!V69</f>
        <v>7117</v>
      </c>
      <c r="W84" s="138">
        <f>RES_hhdet_numvin!W69</f>
        <v>4187</v>
      </c>
      <c r="X84" s="138">
        <f>RES_hhdet_numvin!X69</f>
        <v>3512</v>
      </c>
      <c r="Y84" s="138">
        <f>RES_hhdet_numvin!Y69</f>
        <v>843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129</v>
      </c>
      <c r="S88" s="138">
        <f>RES_hhdet_numvin!S73</f>
        <v>257</v>
      </c>
      <c r="T88" s="138">
        <f>RES_hhdet_numvin!T73</f>
        <v>389</v>
      </c>
      <c r="U88" s="138">
        <f>RES_hhdet_numvin!U73</f>
        <v>603</v>
      </c>
      <c r="V88" s="138">
        <f>RES_hhdet_numvin!V73</f>
        <v>395</v>
      </c>
      <c r="W88" s="138">
        <f>RES_hhdet_numvin!W73</f>
        <v>2</v>
      </c>
      <c r="X88" s="138">
        <f>RES_hhdet_numvin!X73</f>
        <v>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4259</v>
      </c>
      <c r="S93" s="138">
        <f>RES_hhdet_numvin!S78</f>
        <v>7844</v>
      </c>
      <c r="T93" s="138">
        <f>RES_hhdet_numvin!T78</f>
        <v>10296</v>
      </c>
      <c r="U93" s="138">
        <f>RES_hhdet_numvin!U78</f>
        <v>11091</v>
      </c>
      <c r="V93" s="138">
        <f>RES_hhdet_numvin!V78</f>
        <v>10684</v>
      </c>
      <c r="W93" s="138">
        <f>RES_hhdet_numvin!W78</f>
        <v>9667</v>
      </c>
      <c r="X93" s="138">
        <f>RES_hhdet_numvin!X78</f>
        <v>9623</v>
      </c>
      <c r="Y93" s="138">
        <f>RES_hhdet_numvin!Y78</f>
        <v>7718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142</v>
      </c>
      <c r="S94" s="39">
        <f>RES_hhdet_numvin!S79</f>
        <v>255</v>
      </c>
      <c r="T94" s="39">
        <f>RES_hhdet_numvin!T79</f>
        <v>370</v>
      </c>
      <c r="U94" s="39">
        <f>RES_hhdet_numvin!U79</f>
        <v>187</v>
      </c>
      <c r="V94" s="39">
        <f>RES_hhdet_numvin!V79</f>
        <v>1133</v>
      </c>
      <c r="W94" s="39">
        <f>RES_hhdet_numvin!W79</f>
        <v>409</v>
      </c>
      <c r="X94" s="39">
        <f>RES_hhdet_numvin!X79</f>
        <v>790</v>
      </c>
      <c r="Y94" s="39">
        <f>RES_hhdet_numvin!Y79</f>
        <v>937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64.442507270710109</v>
      </c>
      <c r="C98" s="117">
        <f t="shared" si="12"/>
        <v>72.710414801581052</v>
      </c>
      <c r="D98" s="117">
        <f t="shared" si="12"/>
        <v>79.802105126571902</v>
      </c>
      <c r="E98" s="117">
        <f t="shared" si="12"/>
        <v>88.879674741154517</v>
      </c>
      <c r="F98" s="117">
        <f t="shared" si="12"/>
        <v>95.884288557673614</v>
      </c>
      <c r="G98" s="117">
        <f t="shared" si="12"/>
        <v>101.58536869958583</v>
      </c>
      <c r="H98" s="117">
        <f t="shared" si="12"/>
        <v>104.88491606189709</v>
      </c>
      <c r="I98" s="117">
        <f t="shared" si="12"/>
        <v>111.175141673704</v>
      </c>
      <c r="J98" s="117">
        <f t="shared" si="12"/>
        <v>113.96967997062445</v>
      </c>
      <c r="K98" s="117">
        <f t="shared" si="12"/>
        <v>104.48298853952124</v>
      </c>
      <c r="L98" s="117">
        <f t="shared" si="12"/>
        <v>125.7067589981161</v>
      </c>
      <c r="M98" s="117">
        <f t="shared" si="12"/>
        <v>108.16554783831027</v>
      </c>
      <c r="N98" s="117">
        <f t="shared" si="12"/>
        <v>108.45326285575067</v>
      </c>
      <c r="O98" s="117">
        <f t="shared" si="12"/>
        <v>103.39753474329949</v>
      </c>
      <c r="P98" s="117">
        <f t="shared" si="12"/>
        <v>102.93742101335384</v>
      </c>
      <c r="Q98" s="117">
        <f t="shared" si="12"/>
        <v>99.826930001527629</v>
      </c>
      <c r="R98" s="117">
        <f t="shared" ref="R98:V98" si="13">R99+R102+R104+R113</f>
        <v>108.26443675148407</v>
      </c>
      <c r="S98" s="117">
        <f t="shared" si="13"/>
        <v>113.06894317332474</v>
      </c>
      <c r="T98" s="117">
        <f t="shared" si="13"/>
        <v>121.04274183969642</v>
      </c>
      <c r="U98" s="117">
        <f t="shared" si="13"/>
        <v>112.42581052628978</v>
      </c>
      <c r="V98" s="117">
        <f t="shared" si="13"/>
        <v>111.40414595177614</v>
      </c>
      <c r="W98" s="117">
        <f t="shared" ref="W98:Y98" si="14">W99+W102+W104+W113</f>
        <v>117.30376226237959</v>
      </c>
      <c r="X98" s="117">
        <f t="shared" si="14"/>
        <v>106.30494579564476</v>
      </c>
      <c r="Y98" s="117">
        <f t="shared" si="14"/>
        <v>86.54503550910151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52.818776116612618</v>
      </c>
      <c r="C99" s="122">
        <f t="shared" si="15"/>
        <v>60.623176158202966</v>
      </c>
      <c r="D99" s="122">
        <f t="shared" si="15"/>
        <v>66.088831376609733</v>
      </c>
      <c r="E99" s="122">
        <f t="shared" si="15"/>
        <v>73.854561400472505</v>
      </c>
      <c r="F99" s="122">
        <f t="shared" si="15"/>
        <v>79.601049618402513</v>
      </c>
      <c r="G99" s="122">
        <f t="shared" si="15"/>
        <v>84.068361087174239</v>
      </c>
      <c r="H99" s="122">
        <f t="shared" si="15"/>
        <v>86.189457019805872</v>
      </c>
      <c r="I99" s="122">
        <f t="shared" si="15"/>
        <v>91.406035676350243</v>
      </c>
      <c r="J99" s="122">
        <f t="shared" si="15"/>
        <v>92.016976030996801</v>
      </c>
      <c r="K99" s="122">
        <f t="shared" si="15"/>
        <v>85.619445880211572</v>
      </c>
      <c r="L99" s="122">
        <f t="shared" si="15"/>
        <v>100.57900430861508</v>
      </c>
      <c r="M99" s="122">
        <f t="shared" si="15"/>
        <v>86.911267570191526</v>
      </c>
      <c r="N99" s="122">
        <f t="shared" si="15"/>
        <v>87.17761358212698</v>
      </c>
      <c r="O99" s="122">
        <f t="shared" si="15"/>
        <v>82.301836567353718</v>
      </c>
      <c r="P99" s="122">
        <f t="shared" si="15"/>
        <v>82.270700306699638</v>
      </c>
      <c r="Q99" s="122">
        <f t="shared" si="15"/>
        <v>78.349824107358955</v>
      </c>
      <c r="R99" s="122">
        <f t="shared" ref="R99:V99" si="16">SUM(R100:R101)</f>
        <v>84.552824396191568</v>
      </c>
      <c r="S99" s="122">
        <f t="shared" si="16"/>
        <v>90.39820306578622</v>
      </c>
      <c r="T99" s="122">
        <f t="shared" si="16"/>
        <v>96.811514751063342</v>
      </c>
      <c r="U99" s="122">
        <f t="shared" si="16"/>
        <v>90.004255623417535</v>
      </c>
      <c r="V99" s="122">
        <f t="shared" si="16"/>
        <v>87.279238672279035</v>
      </c>
      <c r="W99" s="122">
        <f t="shared" ref="W99:Y99" si="17">SUM(W100:W101)</f>
        <v>92.128627739060789</v>
      </c>
      <c r="X99" s="122">
        <f t="shared" si="17"/>
        <v>83.614689830123481</v>
      </c>
      <c r="Y99" s="122">
        <f t="shared" si="17"/>
        <v>67.486202677091811</v>
      </c>
      <c r="DA99" s="130" t="s">
        <v>1629</v>
      </c>
    </row>
    <row r="100" spans="1:105" ht="12" customHeight="1" x14ac:dyDescent="0.25">
      <c r="A100" s="97" t="s">
        <v>212</v>
      </c>
      <c r="B100" s="98">
        <v>52.239296806035085</v>
      </c>
      <c r="C100" s="98">
        <v>59.962351745966515</v>
      </c>
      <c r="D100" s="98">
        <v>65.380531829210668</v>
      </c>
      <c r="E100" s="98">
        <v>73.066507871252043</v>
      </c>
      <c r="F100" s="98">
        <v>78.762472248069159</v>
      </c>
      <c r="G100" s="98">
        <v>83.184395413767973</v>
      </c>
      <c r="H100" s="98">
        <v>85.289816512096891</v>
      </c>
      <c r="I100" s="98">
        <v>90.461663941737356</v>
      </c>
      <c r="J100" s="98">
        <v>91.062697462349149</v>
      </c>
      <c r="K100" s="98">
        <v>84.726306590620425</v>
      </c>
      <c r="L100" s="98">
        <v>99.561636155574206</v>
      </c>
      <c r="M100" s="98">
        <v>86.016737933090894</v>
      </c>
      <c r="N100" s="98">
        <v>86.270981017109818</v>
      </c>
      <c r="O100" s="98">
        <v>81.436338136707988</v>
      </c>
      <c r="P100" s="98">
        <v>81.40028859776497</v>
      </c>
      <c r="Q100" s="98">
        <v>77.506638689705269</v>
      </c>
      <c r="R100" s="98">
        <v>83.626708541018559</v>
      </c>
      <c r="S100" s="98">
        <v>89.388322401230454</v>
      </c>
      <c r="T100" s="98">
        <v>95.70058252380322</v>
      </c>
      <c r="U100" s="98">
        <v>88.944615343936391</v>
      </c>
      <c r="V100" s="98">
        <v>86.224033486264602</v>
      </c>
      <c r="W100" s="98">
        <v>90.99831224918141</v>
      </c>
      <c r="X100" s="98">
        <v>82.567553119694438</v>
      </c>
      <c r="Y100" s="98">
        <v>66.616322633221401</v>
      </c>
      <c r="DA100" s="63" t="s">
        <v>1630</v>
      </c>
    </row>
    <row r="101" spans="1:105" ht="12" customHeight="1" x14ac:dyDescent="0.25">
      <c r="A101" s="97" t="s">
        <v>53</v>
      </c>
      <c r="B101" s="98">
        <v>0.57947931057753044</v>
      </c>
      <c r="C101" s="98">
        <v>0.6608244122364525</v>
      </c>
      <c r="D101" s="98">
        <v>0.70829954739906564</v>
      </c>
      <c r="E101" s="98">
        <v>0.78805352922045591</v>
      </c>
      <c r="F101" s="98">
        <v>0.83857737033335622</v>
      </c>
      <c r="G101" s="98">
        <v>0.8839656734062602</v>
      </c>
      <c r="H101" s="98">
        <v>0.89964050770898629</v>
      </c>
      <c r="I101" s="98">
        <v>0.94437173461288504</v>
      </c>
      <c r="J101" s="98">
        <v>0.95427856864764837</v>
      </c>
      <c r="K101" s="98">
        <v>0.89313928959114097</v>
      </c>
      <c r="L101" s="98">
        <v>1.0173681530408738</v>
      </c>
      <c r="M101" s="98">
        <v>0.89452963710063149</v>
      </c>
      <c r="N101" s="98">
        <v>0.90663256501715594</v>
      </c>
      <c r="O101" s="98">
        <v>0.86549843064572951</v>
      </c>
      <c r="P101" s="98">
        <v>0.87041170893466235</v>
      </c>
      <c r="Q101" s="98">
        <v>0.84318541765368693</v>
      </c>
      <c r="R101" s="98">
        <v>0.92611585517300898</v>
      </c>
      <c r="S101" s="98">
        <v>1.0098806645557681</v>
      </c>
      <c r="T101" s="98">
        <v>1.1109322272601223</v>
      </c>
      <c r="U101" s="98">
        <v>1.0596402794811501</v>
      </c>
      <c r="V101" s="98">
        <v>1.0552051860144311</v>
      </c>
      <c r="W101" s="98">
        <v>1.1303154898793752</v>
      </c>
      <c r="X101" s="98">
        <v>1.0471367104290394</v>
      </c>
      <c r="Y101" s="98">
        <v>0.86988004387041606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2.5164742300818183E-5</v>
      </c>
      <c r="C102" s="122">
        <f t="shared" si="18"/>
        <v>3.1185103783610721E-5</v>
      </c>
      <c r="D102" s="122">
        <f t="shared" si="18"/>
        <v>4.2331660115059293E-5</v>
      </c>
      <c r="E102" s="122">
        <f t="shared" si="18"/>
        <v>7.3054003593419638E-5</v>
      </c>
      <c r="F102" s="122">
        <f t="shared" si="18"/>
        <v>1.1489869283020125E-4</v>
      </c>
      <c r="G102" s="122">
        <f t="shared" si="18"/>
        <v>1.876748572936268E-4</v>
      </c>
      <c r="H102" s="122">
        <f t="shared" si="18"/>
        <v>6.5487881482715151E-4</v>
      </c>
      <c r="I102" s="122">
        <f t="shared" si="18"/>
        <v>7.8267874309540626E-4</v>
      </c>
      <c r="J102" s="122">
        <f t="shared" si="18"/>
        <v>1.0781125520554424E-3</v>
      </c>
      <c r="K102" s="122">
        <f t="shared" si="18"/>
        <v>1.2294452210051185E-3</v>
      </c>
      <c r="L102" s="122">
        <f t="shared" si="18"/>
        <v>3.292389837582301E-3</v>
      </c>
      <c r="M102" s="122">
        <f t="shared" si="18"/>
        <v>1.7253178422652051E-3</v>
      </c>
      <c r="N102" s="122">
        <f t="shared" si="18"/>
        <v>1.9369669631737478E-3</v>
      </c>
      <c r="O102" s="122">
        <f t="shared" si="18"/>
        <v>1.7725135209410909E-3</v>
      </c>
      <c r="P102" s="122">
        <f t="shared" si="18"/>
        <v>2.6850362724063978E-3</v>
      </c>
      <c r="Q102" s="122">
        <f t="shared" si="18"/>
        <v>2.4013688666018967E-3</v>
      </c>
      <c r="R102" s="122">
        <f t="shared" si="18"/>
        <v>3.2313505523229929E-3</v>
      </c>
      <c r="S102" s="122">
        <f t="shared" si="18"/>
        <v>4.115376709530983E-3</v>
      </c>
      <c r="T102" s="122">
        <f t="shared" si="18"/>
        <v>6.2789214972613144E-3</v>
      </c>
      <c r="U102" s="122">
        <f t="shared" si="18"/>
        <v>4.9963163192322489E-3</v>
      </c>
      <c r="V102" s="122">
        <f t="shared" si="18"/>
        <v>5.5807679196583741E-3</v>
      </c>
      <c r="W102" s="122">
        <f t="shared" si="18"/>
        <v>1.0157217503787817E-2</v>
      </c>
      <c r="X102" s="122">
        <f t="shared" si="18"/>
        <v>9.958366735766451E-3</v>
      </c>
      <c r="Y102" s="122">
        <f t="shared" si="18"/>
        <v>1.0132636691077024E-2</v>
      </c>
      <c r="DA102" s="130" t="s">
        <v>1632</v>
      </c>
    </row>
    <row r="103" spans="1:105" ht="12" customHeight="1" x14ac:dyDescent="0.25">
      <c r="A103" s="97" t="s">
        <v>53</v>
      </c>
      <c r="B103" s="98">
        <v>2.5164742300818183E-5</v>
      </c>
      <c r="C103" s="98">
        <v>3.1185103783610721E-5</v>
      </c>
      <c r="D103" s="98">
        <v>4.2331660115059293E-5</v>
      </c>
      <c r="E103" s="98">
        <v>7.3054003593419638E-5</v>
      </c>
      <c r="F103" s="98">
        <v>1.1489869283020125E-4</v>
      </c>
      <c r="G103" s="98">
        <v>1.876748572936268E-4</v>
      </c>
      <c r="H103" s="98">
        <v>6.5487881482715151E-4</v>
      </c>
      <c r="I103" s="98">
        <v>7.8267874309540626E-4</v>
      </c>
      <c r="J103" s="98">
        <v>1.0781125520554424E-3</v>
      </c>
      <c r="K103" s="98">
        <v>1.2294452210051185E-3</v>
      </c>
      <c r="L103" s="98">
        <v>3.292389837582301E-3</v>
      </c>
      <c r="M103" s="98">
        <v>1.7253178422652051E-3</v>
      </c>
      <c r="N103" s="98">
        <v>1.9369669631737478E-3</v>
      </c>
      <c r="O103" s="98">
        <v>1.7725135209410909E-3</v>
      </c>
      <c r="P103" s="98">
        <v>2.6850362724063978E-3</v>
      </c>
      <c r="Q103" s="98">
        <v>2.4013688666018967E-3</v>
      </c>
      <c r="R103" s="98">
        <v>3.2313505523229929E-3</v>
      </c>
      <c r="S103" s="98">
        <v>4.115376709530983E-3</v>
      </c>
      <c r="T103" s="98">
        <v>6.2789214972613144E-3</v>
      </c>
      <c r="U103" s="98">
        <v>4.9963163192322489E-3</v>
      </c>
      <c r="V103" s="98">
        <v>5.5807679196583741E-3</v>
      </c>
      <c r="W103" s="98">
        <v>1.0157217503787817E-2</v>
      </c>
      <c r="X103" s="98">
        <v>9.958366735766451E-3</v>
      </c>
      <c r="Y103" s="98">
        <v>1.0132636691077024E-2</v>
      </c>
      <c r="DA103" s="63" t="s">
        <v>1633</v>
      </c>
    </row>
    <row r="104" spans="1:105" ht="12" customHeight="1" x14ac:dyDescent="0.25">
      <c r="A104" s="121" t="s">
        <v>55</v>
      </c>
      <c r="B104" s="122">
        <v>9.0398769387244009</v>
      </c>
      <c r="C104" s="122">
        <v>9.3898241741145796</v>
      </c>
      <c r="D104" s="122">
        <v>10.445613979090762</v>
      </c>
      <c r="E104" s="122">
        <v>11.260478309210296</v>
      </c>
      <c r="F104" s="122">
        <v>11.826778784365365</v>
      </c>
      <c r="G104" s="122">
        <v>12.942771247535404</v>
      </c>
      <c r="H104" s="122">
        <v>13.76330346916016</v>
      </c>
      <c r="I104" s="122">
        <v>14.769145605165424</v>
      </c>
      <c r="J104" s="122">
        <v>16.480384908305055</v>
      </c>
      <c r="K104" s="122">
        <v>14.104686534199251</v>
      </c>
      <c r="L104" s="122">
        <v>18.807564864710606</v>
      </c>
      <c r="M104" s="122">
        <v>16.002869748069863</v>
      </c>
      <c r="N104" s="122">
        <v>16.101470581024508</v>
      </c>
      <c r="O104" s="122">
        <v>15.980828175514263</v>
      </c>
      <c r="P104" s="122">
        <v>15.43327253244636</v>
      </c>
      <c r="Q104" s="122">
        <v>16.339409418041082</v>
      </c>
      <c r="R104" s="122">
        <v>18.140287442486066</v>
      </c>
      <c r="S104" s="122">
        <v>17.208722982454358</v>
      </c>
      <c r="T104" s="122">
        <v>18.476672791644013</v>
      </c>
      <c r="U104" s="122">
        <v>17.168776636675656</v>
      </c>
      <c r="V104" s="122">
        <v>18.33351134922804</v>
      </c>
      <c r="W104" s="122">
        <v>19.38086566986637</v>
      </c>
      <c r="X104" s="122">
        <v>17.138017962181017</v>
      </c>
      <c r="Y104" s="122">
        <v>13.740170074555207</v>
      </c>
      <c r="DA104" s="130" t="s">
        <v>1634</v>
      </c>
    </row>
    <row r="105" spans="1:105" ht="12" customHeight="1" x14ac:dyDescent="0.25">
      <c r="A105" s="97" t="s">
        <v>134</v>
      </c>
      <c r="B105" s="98">
        <v>8.7581782651997901</v>
      </c>
      <c r="C105" s="98">
        <v>9.0965251517878833</v>
      </c>
      <c r="D105" s="98">
        <v>10.115039080837189</v>
      </c>
      <c r="E105" s="98">
        <v>10.873941739594867</v>
      </c>
      <c r="F105" s="98">
        <v>11.456472626580448</v>
      </c>
      <c r="G105" s="98">
        <v>12.537425190435229</v>
      </c>
      <c r="H105" s="98">
        <v>13.280739543898285</v>
      </c>
      <c r="I105" s="98">
        <v>14.265242080582105</v>
      </c>
      <c r="J105" s="98">
        <v>15.777512462379429</v>
      </c>
      <c r="K105" s="98">
        <v>13.494823879334549</v>
      </c>
      <c r="L105" s="98">
        <v>18.699533587166705</v>
      </c>
      <c r="M105" s="98">
        <v>15.687006770509042</v>
      </c>
      <c r="N105" s="98">
        <v>15.55528837230746</v>
      </c>
      <c r="O105" s="98">
        <v>15.351690987296287</v>
      </c>
      <c r="P105" s="98">
        <v>14.877615039437909</v>
      </c>
      <c r="Q105" s="98">
        <v>15.650379809295369</v>
      </c>
      <c r="R105" s="98">
        <v>17.388688387992186</v>
      </c>
      <c r="S105" s="98">
        <v>16.650458904711478</v>
      </c>
      <c r="T105" s="98">
        <v>17.890554816010926</v>
      </c>
      <c r="U105" s="98">
        <v>16.637005658372232</v>
      </c>
      <c r="V105" s="98">
        <v>17.731242247122051</v>
      </c>
      <c r="W105" s="98">
        <v>18.798579225052208</v>
      </c>
      <c r="X105" s="98">
        <v>16.706060771327003</v>
      </c>
      <c r="Y105" s="98">
        <v>13.393429833538951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1638</v>
      </c>
    </row>
    <row r="109" spans="1:105" ht="12" customHeight="1" x14ac:dyDescent="0.25">
      <c r="A109" s="106" t="s">
        <v>122</v>
      </c>
      <c r="B109" s="101">
        <v>0.28169867352461014</v>
      </c>
      <c r="C109" s="101">
        <v>0.2932990223266968</v>
      </c>
      <c r="D109" s="101">
        <v>0.33057489825357234</v>
      </c>
      <c r="E109" s="101">
        <v>0.38653656961542832</v>
      </c>
      <c r="F109" s="101">
        <v>0.3703061577849161</v>
      </c>
      <c r="G109" s="101">
        <v>0.40534605710017535</v>
      </c>
      <c r="H109" s="101">
        <v>0.48256392526187464</v>
      </c>
      <c r="I109" s="101">
        <v>0.50390352458331877</v>
      </c>
      <c r="J109" s="101">
        <v>0.7028724459256257</v>
      </c>
      <c r="K109" s="101">
        <v>0.60986265486470315</v>
      </c>
      <c r="L109" s="101">
        <v>0.10803127754389985</v>
      </c>
      <c r="M109" s="101">
        <v>0.3158629775608196</v>
      </c>
      <c r="N109" s="101">
        <v>0.54618220871704748</v>
      </c>
      <c r="O109" s="101">
        <v>0.6291371882179766</v>
      </c>
      <c r="P109" s="101">
        <v>0.55565749300844969</v>
      </c>
      <c r="Q109" s="101">
        <v>0.68902960874571206</v>
      </c>
      <c r="R109" s="101">
        <v>0.75159905449388165</v>
      </c>
      <c r="S109" s="101">
        <v>0.55826407774287901</v>
      </c>
      <c r="T109" s="101">
        <v>0.58611797563308821</v>
      </c>
      <c r="U109" s="101">
        <v>0.53177097830342479</v>
      </c>
      <c r="V109" s="101">
        <v>0.60226910210598816</v>
      </c>
      <c r="W109" s="101">
        <v>0.58228644481416392</v>
      </c>
      <c r="X109" s="101">
        <v>0.43195719085401441</v>
      </c>
      <c r="Y109" s="101">
        <v>0.34674024101625633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1642</v>
      </c>
    </row>
    <row r="113" spans="1:105" ht="12" customHeight="1" x14ac:dyDescent="0.25">
      <c r="A113" s="121" t="s">
        <v>54</v>
      </c>
      <c r="B113" s="122">
        <v>2.5838290506307811</v>
      </c>
      <c r="C113" s="122">
        <v>2.6973832841597285</v>
      </c>
      <c r="D113" s="122">
        <v>3.2676174392112873</v>
      </c>
      <c r="E113" s="122">
        <v>3.7645619774681158</v>
      </c>
      <c r="F113" s="122">
        <v>4.4563452562129084</v>
      </c>
      <c r="G113" s="122">
        <v>4.5740486900188948</v>
      </c>
      <c r="H113" s="122">
        <v>4.9315006941162176</v>
      </c>
      <c r="I113" s="122">
        <v>4.9991777134452517</v>
      </c>
      <c r="J113" s="122">
        <v>5.471240918770544</v>
      </c>
      <c r="K113" s="122">
        <v>4.7576266798894205</v>
      </c>
      <c r="L113" s="122">
        <v>6.3168974349528391</v>
      </c>
      <c r="M113" s="122">
        <v>5.2496852022066065</v>
      </c>
      <c r="N113" s="122">
        <v>5.1722417256360078</v>
      </c>
      <c r="O113" s="122">
        <v>5.1130974869105579</v>
      </c>
      <c r="P113" s="122">
        <v>5.2307631379354209</v>
      </c>
      <c r="Q113" s="122">
        <v>5.1352951072609896</v>
      </c>
      <c r="R113" s="122">
        <v>5.5680935622541057</v>
      </c>
      <c r="S113" s="122">
        <v>5.4579017483746259</v>
      </c>
      <c r="T113" s="122">
        <v>5.7482753754917972</v>
      </c>
      <c r="U113" s="122">
        <v>5.2477819498773473</v>
      </c>
      <c r="V113" s="122">
        <v>5.7858151623494205</v>
      </c>
      <c r="W113" s="122">
        <v>5.7841116359486406</v>
      </c>
      <c r="X113" s="122">
        <v>5.5422796366044924</v>
      </c>
      <c r="Y113" s="122">
        <v>5.3085301207634084</v>
      </c>
      <c r="DA113" s="130" t="s">
        <v>1643</v>
      </c>
    </row>
    <row r="114" spans="1:105" ht="12" customHeight="1" x14ac:dyDescent="0.25">
      <c r="A114" s="97" t="s">
        <v>175</v>
      </c>
      <c r="B114" s="98">
        <v>2.5020950061511877</v>
      </c>
      <c r="C114" s="98">
        <v>2.6092228442920207</v>
      </c>
      <c r="D114" s="98">
        <v>3.1587713083528355</v>
      </c>
      <c r="E114" s="98">
        <v>3.6347868465907291</v>
      </c>
      <c r="F114" s="98">
        <v>4.3210379284458389</v>
      </c>
      <c r="G114" s="98">
        <v>4.4286523106720646</v>
      </c>
      <c r="H114" s="98">
        <v>4.7613442019583845</v>
      </c>
      <c r="I114" s="98">
        <v>4.8388721376117605</v>
      </c>
      <c r="J114" s="98">
        <v>5.2621116573866464</v>
      </c>
      <c r="K114" s="98">
        <v>4.5733665205867444</v>
      </c>
      <c r="L114" s="98">
        <v>6.1799308591507423</v>
      </c>
      <c r="M114" s="98">
        <v>5.1320248578789496</v>
      </c>
      <c r="N114" s="98">
        <v>4.9880040413651363</v>
      </c>
      <c r="O114" s="98">
        <v>4.9101652010172492</v>
      </c>
      <c r="P114" s="98">
        <v>5.0548564659785269</v>
      </c>
      <c r="Q114" s="98">
        <v>4.9298258690130954</v>
      </c>
      <c r="R114" s="98">
        <v>5.3465119273950332</v>
      </c>
      <c r="S114" s="98">
        <v>5.3076503363624319</v>
      </c>
      <c r="T114" s="98">
        <v>5.591321817537577</v>
      </c>
      <c r="U114" s="98">
        <v>5.150709178258853</v>
      </c>
      <c r="V114" s="98">
        <v>5.6158334669573051</v>
      </c>
      <c r="W114" s="98">
        <v>5.6045702626536302</v>
      </c>
      <c r="X114" s="98">
        <v>5.356996599090361</v>
      </c>
      <c r="Y114" s="98">
        <v>5.0943747903333536</v>
      </c>
      <c r="DA114" s="63" t="s">
        <v>1644</v>
      </c>
    </row>
    <row r="115" spans="1:105" ht="12" customHeight="1" x14ac:dyDescent="0.25">
      <c r="A115" s="109" t="s">
        <v>120</v>
      </c>
      <c r="B115" s="33">
        <v>8.1734044479593218E-2</v>
      </c>
      <c r="C115" s="33">
        <v>8.8160439867707871E-2</v>
      </c>
      <c r="D115" s="33">
        <v>0.10884613085845195</v>
      </c>
      <c r="E115" s="33">
        <v>0.1297751308773866</v>
      </c>
      <c r="F115" s="33">
        <v>0.13530732776706975</v>
      </c>
      <c r="G115" s="33">
        <v>0.14539637934683053</v>
      </c>
      <c r="H115" s="33">
        <v>0.17015649215783313</v>
      </c>
      <c r="I115" s="33">
        <v>0.16030557583349145</v>
      </c>
      <c r="J115" s="33">
        <v>0.20912926138389748</v>
      </c>
      <c r="K115" s="33">
        <v>0.18426015930267567</v>
      </c>
      <c r="L115" s="33">
        <v>0.1369665758020972</v>
      </c>
      <c r="M115" s="33">
        <v>0.11766034432765717</v>
      </c>
      <c r="N115" s="33">
        <v>0.18423768427087156</v>
      </c>
      <c r="O115" s="33">
        <v>0.20293228589330875</v>
      </c>
      <c r="P115" s="33">
        <v>0.17590667195689436</v>
      </c>
      <c r="Q115" s="33">
        <v>0.20546923824789415</v>
      </c>
      <c r="R115" s="33">
        <v>0.22158163485907276</v>
      </c>
      <c r="S115" s="33">
        <v>0.15025141201219408</v>
      </c>
      <c r="T115" s="33">
        <v>0.15695355795422058</v>
      </c>
      <c r="U115" s="33">
        <v>9.7072771618494688E-2</v>
      </c>
      <c r="V115" s="33">
        <v>0.16998169539211566</v>
      </c>
      <c r="W115" s="33">
        <v>0.17954137329501027</v>
      </c>
      <c r="X115" s="33">
        <v>0.18528303751413158</v>
      </c>
      <c r="Y115" s="33">
        <v>0.2141553304300548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31.934494868265809</v>
      </c>
      <c r="C117" s="117">
        <f t="shared" si="19"/>
        <v>36.349433159043457</v>
      </c>
      <c r="D117" s="117">
        <f t="shared" si="19"/>
        <v>40.487220703039434</v>
      </c>
      <c r="E117" s="117">
        <f t="shared" si="19"/>
        <v>45.689867005834451</v>
      </c>
      <c r="F117" s="117">
        <f t="shared" si="19"/>
        <v>49.944609237673724</v>
      </c>
      <c r="G117" s="117">
        <f t="shared" si="19"/>
        <v>53.528313257150309</v>
      </c>
      <c r="H117" s="117">
        <f t="shared" si="19"/>
        <v>55.917366182000876</v>
      </c>
      <c r="I117" s="117">
        <f t="shared" si="19"/>
        <v>59.864829092179392</v>
      </c>
      <c r="J117" s="117">
        <f t="shared" si="19"/>
        <v>62.138651112674395</v>
      </c>
      <c r="K117" s="117">
        <f t="shared" si="19"/>
        <v>57.540301476135241</v>
      </c>
      <c r="L117" s="117">
        <f t="shared" si="19"/>
        <v>70.084325225640711</v>
      </c>
      <c r="M117" s="117">
        <f t="shared" si="19"/>
        <v>61.08699767660309</v>
      </c>
      <c r="N117" s="117">
        <f t="shared" si="19"/>
        <v>62.315682979732017</v>
      </c>
      <c r="O117" s="117">
        <f t="shared" si="19"/>
        <v>60.597432824267017</v>
      </c>
      <c r="P117" s="117">
        <f t="shared" si="19"/>
        <v>61.278121946838631</v>
      </c>
      <c r="Q117" s="117">
        <f t="shared" si="19"/>
        <v>61.047154974188054</v>
      </c>
      <c r="R117" s="117">
        <f t="shared" ref="R117:V117" si="20">R118+R121+R123+R132</f>
        <v>68.013193167293096</v>
      </c>
      <c r="S117" s="117">
        <f t="shared" si="20"/>
        <v>73.142692185884442</v>
      </c>
      <c r="T117" s="117">
        <f t="shared" si="20"/>
        <v>80.763666885712823</v>
      </c>
      <c r="U117" s="117">
        <f t="shared" si="20"/>
        <v>77.002736048275466</v>
      </c>
      <c r="V117" s="117">
        <f t="shared" si="20"/>
        <v>78.24268725921776</v>
      </c>
      <c r="W117" s="117">
        <f t="shared" ref="W117:Y117" si="21">W118+W121+W123+W132</f>
        <v>84.026382209106075</v>
      </c>
      <c r="X117" s="117">
        <f t="shared" si="21"/>
        <v>77.4301613169105</v>
      </c>
      <c r="Y117" s="117">
        <f t="shared" si="21"/>
        <v>63.811126847620137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25.708886483522523</v>
      </c>
      <c r="C118" s="122">
        <f t="shared" si="22"/>
        <v>29.817686736319327</v>
      </c>
      <c r="D118" s="122">
        <f t="shared" si="22"/>
        <v>32.974901350980112</v>
      </c>
      <c r="E118" s="122">
        <f t="shared" si="22"/>
        <v>37.352880345961196</v>
      </c>
      <c r="F118" s="122">
        <f t="shared" si="22"/>
        <v>40.799014803859563</v>
      </c>
      <c r="G118" s="122">
        <f t="shared" si="22"/>
        <v>43.600036448648211</v>
      </c>
      <c r="H118" s="122">
        <f t="shared" si="22"/>
        <v>45.208762827367615</v>
      </c>
      <c r="I118" s="122">
        <f t="shared" si="22"/>
        <v>48.449605173128091</v>
      </c>
      <c r="J118" s="122">
        <f t="shared" si="22"/>
        <v>49.324806164134877</v>
      </c>
      <c r="K118" s="122">
        <f t="shared" si="22"/>
        <v>46.418842515491292</v>
      </c>
      <c r="L118" s="122">
        <f t="shared" si="22"/>
        <v>55.151234428443082</v>
      </c>
      <c r="M118" s="122">
        <f t="shared" si="22"/>
        <v>48.312212627580145</v>
      </c>
      <c r="N118" s="122">
        <f t="shared" si="22"/>
        <v>49.330093227623841</v>
      </c>
      <c r="O118" s="122">
        <f t="shared" si="22"/>
        <v>47.520610362217766</v>
      </c>
      <c r="P118" s="122">
        <f t="shared" si="22"/>
        <v>48.315166141736604</v>
      </c>
      <c r="Q118" s="122">
        <f t="shared" si="22"/>
        <v>47.280738846177677</v>
      </c>
      <c r="R118" s="122">
        <f t="shared" ref="R118:V118" si="23">SUM(R119:R120)</f>
        <v>52.47516506333929</v>
      </c>
      <c r="S118" s="122">
        <f t="shared" si="23"/>
        <v>57.93310053794395</v>
      </c>
      <c r="T118" s="122">
        <f t="shared" si="23"/>
        <v>64.076690576259736</v>
      </c>
      <c r="U118" s="122">
        <f t="shared" si="23"/>
        <v>61.223494493911758</v>
      </c>
      <c r="V118" s="122">
        <f t="shared" si="23"/>
        <v>60.915014325481614</v>
      </c>
      <c r="W118" s="122">
        <f t="shared" ref="W118:Y118" si="24">SUM(W119:W120)</f>
        <v>65.604069189407923</v>
      </c>
      <c r="X118" s="122">
        <f t="shared" si="24"/>
        <v>60.63243715397828</v>
      </c>
      <c r="Y118" s="122">
        <f t="shared" si="24"/>
        <v>49.638084664381132</v>
      </c>
      <c r="DA118" s="130" t="s">
        <v>1797</v>
      </c>
    </row>
    <row r="119" spans="1:105" ht="12" customHeight="1" x14ac:dyDescent="0.25">
      <c r="A119" s="97" t="s">
        <v>212</v>
      </c>
      <c r="B119" s="98">
        <v>25.129407172944994</v>
      </c>
      <c r="C119" s="98">
        <v>29.156862324082876</v>
      </c>
      <c r="D119" s="98">
        <v>32.266601803581047</v>
      </c>
      <c r="E119" s="98">
        <v>36.564826816740741</v>
      </c>
      <c r="F119" s="98">
        <v>39.960437433526209</v>
      </c>
      <c r="G119" s="98">
        <v>42.716070775241953</v>
      </c>
      <c r="H119" s="98">
        <v>44.309122319658627</v>
      </c>
      <c r="I119" s="98">
        <v>47.505233438515205</v>
      </c>
      <c r="J119" s="98">
        <v>48.370527595487232</v>
      </c>
      <c r="K119" s="98">
        <v>45.525703225900152</v>
      </c>
      <c r="L119" s="98">
        <v>54.133866275402205</v>
      </c>
      <c r="M119" s="98">
        <v>47.417682990479513</v>
      </c>
      <c r="N119" s="98">
        <v>48.423460662606686</v>
      </c>
      <c r="O119" s="98">
        <v>46.655111931572037</v>
      </c>
      <c r="P119" s="98">
        <v>47.444754432801943</v>
      </c>
      <c r="Q119" s="98">
        <v>46.437553428523991</v>
      </c>
      <c r="R119" s="98">
        <v>51.549049208166281</v>
      </c>
      <c r="S119" s="98">
        <v>56.923219873388184</v>
      </c>
      <c r="T119" s="98">
        <v>62.965758348999607</v>
      </c>
      <c r="U119" s="98">
        <v>60.163854214430607</v>
      </c>
      <c r="V119" s="98">
        <v>59.859809139467181</v>
      </c>
      <c r="W119" s="98">
        <v>64.473753699528544</v>
      </c>
      <c r="X119" s="98">
        <v>59.585300443549244</v>
      </c>
      <c r="Y119" s="98">
        <v>48.768204620510716</v>
      </c>
      <c r="DA119" s="63" t="s">
        <v>1798</v>
      </c>
    </row>
    <row r="120" spans="1:105" ht="12" customHeight="1" x14ac:dyDescent="0.25">
      <c r="A120" s="97" t="s">
        <v>53</v>
      </c>
      <c r="B120" s="98">
        <v>0.57947931057753044</v>
      </c>
      <c r="C120" s="98">
        <v>0.6608244122364525</v>
      </c>
      <c r="D120" s="98">
        <v>0.70829954739906564</v>
      </c>
      <c r="E120" s="98">
        <v>0.78805352922045591</v>
      </c>
      <c r="F120" s="98">
        <v>0.83857737033335622</v>
      </c>
      <c r="G120" s="98">
        <v>0.8839656734062602</v>
      </c>
      <c r="H120" s="98">
        <v>0.89964050770898629</v>
      </c>
      <c r="I120" s="98">
        <v>0.94437173461288504</v>
      </c>
      <c r="J120" s="98">
        <v>0.95427856864764837</v>
      </c>
      <c r="K120" s="98">
        <v>0.89313928959114097</v>
      </c>
      <c r="L120" s="98">
        <v>1.0173681530408738</v>
      </c>
      <c r="M120" s="98">
        <v>0.89452963710063149</v>
      </c>
      <c r="N120" s="98">
        <v>0.90663256501715594</v>
      </c>
      <c r="O120" s="98">
        <v>0.86549843064572951</v>
      </c>
      <c r="P120" s="98">
        <v>0.87041170893466235</v>
      </c>
      <c r="Q120" s="98">
        <v>0.84318541765368693</v>
      </c>
      <c r="R120" s="98">
        <v>0.92611585517300898</v>
      </c>
      <c r="S120" s="98">
        <v>1.0098806645557681</v>
      </c>
      <c r="T120" s="98">
        <v>1.1109322272601223</v>
      </c>
      <c r="U120" s="98">
        <v>1.0596402794811501</v>
      </c>
      <c r="V120" s="98">
        <v>1.0552051860144311</v>
      </c>
      <c r="W120" s="98">
        <v>1.1303154898793752</v>
      </c>
      <c r="X120" s="98">
        <v>1.0471367104290394</v>
      </c>
      <c r="Y120" s="98">
        <v>0.86988004387041606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5.0418477818343313E-5</v>
      </c>
      <c r="C121" s="122">
        <f t="shared" si="25"/>
        <v>6.5803702099667542E-5</v>
      </c>
      <c r="D121" s="122">
        <f t="shared" si="25"/>
        <v>9.8280180174412446E-5</v>
      </c>
      <c r="E121" s="122">
        <f t="shared" si="25"/>
        <v>1.908916830314703E-4</v>
      </c>
      <c r="F121" s="122">
        <f t="shared" si="25"/>
        <v>3.2941359753895817E-4</v>
      </c>
      <c r="G121" s="122">
        <f t="shared" si="25"/>
        <v>5.6808572833313259E-4</v>
      </c>
      <c r="H121" s="122">
        <f t="shared" si="25"/>
        <v>2.1077034511721394E-3</v>
      </c>
      <c r="I121" s="122">
        <f t="shared" si="25"/>
        <v>2.5877021053846332E-3</v>
      </c>
      <c r="J121" s="122">
        <f t="shared" si="25"/>
        <v>3.6534946245259711E-3</v>
      </c>
      <c r="K121" s="122">
        <f t="shared" si="25"/>
        <v>4.2586474205631962E-3</v>
      </c>
      <c r="L121" s="122">
        <f t="shared" si="25"/>
        <v>1.1640130864054089E-2</v>
      </c>
      <c r="M121" s="122">
        <f t="shared" si="25"/>
        <v>6.2714211714862437E-3</v>
      </c>
      <c r="N121" s="122">
        <f t="shared" si="25"/>
        <v>7.2597219619681365E-3</v>
      </c>
      <c r="O121" s="122">
        <f t="shared" si="25"/>
        <v>6.9563633222065975E-3</v>
      </c>
      <c r="P121" s="122">
        <f t="shared" si="25"/>
        <v>1.1141677671220656E-2</v>
      </c>
      <c r="Q121" s="122">
        <f t="shared" si="25"/>
        <v>1.0570799022700339E-2</v>
      </c>
      <c r="R121" s="122">
        <f t="shared" si="25"/>
        <v>1.4882219793450481E-2</v>
      </c>
      <c r="S121" s="122">
        <f t="shared" si="25"/>
        <v>1.9402551961368225E-2</v>
      </c>
      <c r="T121" s="122">
        <f t="shared" si="25"/>
        <v>2.9985554305451013E-2</v>
      </c>
      <c r="U121" s="122">
        <f t="shared" si="25"/>
        <v>2.4060910962336788E-2</v>
      </c>
      <c r="V121" s="122">
        <f t="shared" si="25"/>
        <v>2.7054297090548084E-2</v>
      </c>
      <c r="W121" s="122">
        <f t="shared" si="25"/>
        <v>4.9488005275584258E-2</v>
      </c>
      <c r="X121" s="122">
        <f t="shared" si="25"/>
        <v>4.8799590145210896E-2</v>
      </c>
      <c r="Y121" s="122">
        <f t="shared" si="25"/>
        <v>4.9778928498468211E-2</v>
      </c>
      <c r="DA121" s="130" t="s">
        <v>1800</v>
      </c>
    </row>
    <row r="122" spans="1:105" ht="12" customHeight="1" x14ac:dyDescent="0.25">
      <c r="A122" s="97" t="s">
        <v>53</v>
      </c>
      <c r="B122" s="98">
        <v>5.0418477818343313E-5</v>
      </c>
      <c r="C122" s="98">
        <v>6.5803702099667542E-5</v>
      </c>
      <c r="D122" s="98">
        <v>9.8280180174412446E-5</v>
      </c>
      <c r="E122" s="98">
        <v>1.908916830314703E-4</v>
      </c>
      <c r="F122" s="98">
        <v>3.2941359753895817E-4</v>
      </c>
      <c r="G122" s="98">
        <v>5.6808572833313259E-4</v>
      </c>
      <c r="H122" s="98">
        <v>2.1077034511721394E-3</v>
      </c>
      <c r="I122" s="98">
        <v>2.5877021053846332E-3</v>
      </c>
      <c r="J122" s="98">
        <v>3.6534946245259711E-3</v>
      </c>
      <c r="K122" s="98">
        <v>4.2586474205631962E-3</v>
      </c>
      <c r="L122" s="98">
        <v>1.1640130864054089E-2</v>
      </c>
      <c r="M122" s="98">
        <v>6.2714211714862437E-3</v>
      </c>
      <c r="N122" s="98">
        <v>7.2597219619681365E-3</v>
      </c>
      <c r="O122" s="98">
        <v>6.9563633222065975E-3</v>
      </c>
      <c r="P122" s="98">
        <v>1.1141677671220656E-2</v>
      </c>
      <c r="Q122" s="98">
        <v>1.0570799022700339E-2</v>
      </c>
      <c r="R122" s="98">
        <v>1.4882219793450481E-2</v>
      </c>
      <c r="S122" s="98">
        <v>1.9402551961368225E-2</v>
      </c>
      <c r="T122" s="98">
        <v>2.9985554305451013E-2</v>
      </c>
      <c r="U122" s="98">
        <v>2.4060910962336788E-2</v>
      </c>
      <c r="V122" s="98">
        <v>2.7054297090548084E-2</v>
      </c>
      <c r="W122" s="98">
        <v>4.9488005275584258E-2</v>
      </c>
      <c r="X122" s="98">
        <v>4.8799590145210896E-2</v>
      </c>
      <c r="Y122" s="98">
        <v>4.9778928498468211E-2</v>
      </c>
      <c r="DA122" s="63" t="s">
        <v>1801</v>
      </c>
    </row>
    <row r="123" spans="1:105" ht="12" customHeight="1" x14ac:dyDescent="0.25">
      <c r="A123" s="121" t="s">
        <v>55</v>
      </c>
      <c r="B123" s="122">
        <v>4.710448612574285</v>
      </c>
      <c r="C123" s="122">
        <v>4.9461997924590424</v>
      </c>
      <c r="D123" s="122">
        <v>5.5864946911721747</v>
      </c>
      <c r="E123" s="122">
        <v>6.1124728566231914</v>
      </c>
      <c r="F123" s="122">
        <v>6.5095234838478735</v>
      </c>
      <c r="G123" s="122">
        <v>7.2159067926364084</v>
      </c>
      <c r="H123" s="122">
        <v>7.7747414037585347</v>
      </c>
      <c r="I123" s="122">
        <v>8.4395911194526221</v>
      </c>
      <c r="J123" s="122">
        <v>9.5487133454823123</v>
      </c>
      <c r="K123" s="122">
        <v>8.2782416927731788</v>
      </c>
      <c r="L123" s="122">
        <v>11.166558797581745</v>
      </c>
      <c r="M123" s="122">
        <v>9.6447346112766272</v>
      </c>
      <c r="N123" s="122">
        <v>9.8859418866506807</v>
      </c>
      <c r="O123" s="122">
        <v>10.006934069639462</v>
      </c>
      <c r="P123" s="122">
        <v>9.8219092091047955</v>
      </c>
      <c r="Q123" s="122">
        <v>10.673770466404395</v>
      </c>
      <c r="R123" s="122">
        <v>12.174433025242916</v>
      </c>
      <c r="S123" s="122">
        <v>11.908740560342538</v>
      </c>
      <c r="T123" s="122">
        <v>13.184382705196706</v>
      </c>
      <c r="U123" s="122">
        <v>12.576049493876077</v>
      </c>
      <c r="V123" s="122">
        <v>13.760924431728743</v>
      </c>
      <c r="W123" s="122">
        <v>14.813195540605788</v>
      </c>
      <c r="X123" s="122">
        <v>13.316335017193836</v>
      </c>
      <c r="Y123" s="122">
        <v>10.809963020144327</v>
      </c>
      <c r="DA123" s="130" t="s">
        <v>1802</v>
      </c>
    </row>
    <row r="124" spans="1:105" ht="12" customHeight="1" x14ac:dyDescent="0.25">
      <c r="A124" s="97" t="s">
        <v>134</v>
      </c>
      <c r="B124" s="98">
        <v>4.5341513504654793</v>
      </c>
      <c r="C124" s="98">
        <v>4.761557325396784</v>
      </c>
      <c r="D124" s="98">
        <v>5.3769483247043537</v>
      </c>
      <c r="E124" s="98">
        <v>5.8659053291864929</v>
      </c>
      <c r="F124" s="98">
        <v>6.2718782484201281</v>
      </c>
      <c r="G124" s="98">
        <v>6.954298713124861</v>
      </c>
      <c r="H124" s="98">
        <v>7.4614961744132398</v>
      </c>
      <c r="I124" s="98">
        <v>8.1114567827580633</v>
      </c>
      <c r="J124" s="98">
        <v>9.0901785690394128</v>
      </c>
      <c r="K124" s="98">
        <v>7.8792218252581758</v>
      </c>
      <c r="L124" s="98">
        <v>11.095180094234975</v>
      </c>
      <c r="M124" s="98">
        <v>9.4338425426793737</v>
      </c>
      <c r="N124" s="98">
        <v>9.5184754326229513</v>
      </c>
      <c r="O124" s="98">
        <v>9.5830426126610355</v>
      </c>
      <c r="P124" s="98">
        <v>9.4463370695537794</v>
      </c>
      <c r="Q124" s="98">
        <v>10.204089797402082</v>
      </c>
      <c r="R124" s="98">
        <v>11.654039623241948</v>
      </c>
      <c r="S124" s="98">
        <v>11.514967615626418</v>
      </c>
      <c r="T124" s="98">
        <v>12.761321237602411</v>
      </c>
      <c r="U124" s="98">
        <v>12.178247330787245</v>
      </c>
      <c r="V124" s="98">
        <v>13.299545722511855</v>
      </c>
      <c r="W124" s="98">
        <v>14.365363900823823</v>
      </c>
      <c r="X124" s="98">
        <v>12.982025215247585</v>
      </c>
      <c r="Y124" s="98">
        <v>10.540708405657531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1806</v>
      </c>
    </row>
    <row r="128" spans="1:105" ht="12" customHeight="1" x14ac:dyDescent="0.25">
      <c r="A128" s="106" t="s">
        <v>122</v>
      </c>
      <c r="B128" s="101">
        <v>0.17629726210880561</v>
      </c>
      <c r="C128" s="101">
        <v>0.18464246706225806</v>
      </c>
      <c r="D128" s="101">
        <v>0.2095463664678214</v>
      </c>
      <c r="E128" s="101">
        <v>0.24656752743669821</v>
      </c>
      <c r="F128" s="101">
        <v>0.23764523542774521</v>
      </c>
      <c r="G128" s="101">
        <v>0.2616080795115473</v>
      </c>
      <c r="H128" s="101">
        <v>0.31324522934529453</v>
      </c>
      <c r="I128" s="101">
        <v>0.32813433669455933</v>
      </c>
      <c r="J128" s="101">
        <v>0.45853477644290019</v>
      </c>
      <c r="K128" s="101">
        <v>0.39901986751500229</v>
      </c>
      <c r="L128" s="101">
        <v>7.1378703346771127E-2</v>
      </c>
      <c r="M128" s="101">
        <v>0.21089206859725271</v>
      </c>
      <c r="N128" s="101">
        <v>0.36746645402772976</v>
      </c>
      <c r="O128" s="101">
        <v>0.42389145697842678</v>
      </c>
      <c r="P128" s="101">
        <v>0.37557213955101537</v>
      </c>
      <c r="Q128" s="101">
        <v>0.46968066900231281</v>
      </c>
      <c r="R128" s="101">
        <v>0.52039340200096784</v>
      </c>
      <c r="S128" s="101">
        <v>0.39377294471612073</v>
      </c>
      <c r="T128" s="101">
        <v>0.42306146759429497</v>
      </c>
      <c r="U128" s="101">
        <v>0.39780216308883259</v>
      </c>
      <c r="V128" s="101">
        <v>0.46137870921688784</v>
      </c>
      <c r="W128" s="101">
        <v>0.44783163978196577</v>
      </c>
      <c r="X128" s="101">
        <v>0.33430980194625082</v>
      </c>
      <c r="Y128" s="101">
        <v>0.26925461448679494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1810</v>
      </c>
    </row>
    <row r="132" spans="1:105" ht="12" customHeight="1" x14ac:dyDescent="0.25">
      <c r="A132" s="121" t="s">
        <v>54</v>
      </c>
      <c r="B132" s="122">
        <v>1.5151093536911817</v>
      </c>
      <c r="C132" s="122">
        <v>1.5854808265629825</v>
      </c>
      <c r="D132" s="122">
        <v>1.925726380706968</v>
      </c>
      <c r="E132" s="122">
        <v>2.2243229115670298</v>
      </c>
      <c r="F132" s="122">
        <v>2.6357415363687471</v>
      </c>
      <c r="G132" s="122">
        <v>2.7118019301373555</v>
      </c>
      <c r="H132" s="122">
        <v>2.9317542474235583</v>
      </c>
      <c r="I132" s="122">
        <v>2.9730450974932934</v>
      </c>
      <c r="J132" s="122">
        <v>3.2614781084326823</v>
      </c>
      <c r="K132" s="122">
        <v>2.8389586204502049</v>
      </c>
      <c r="L132" s="122">
        <v>3.7548918687518325</v>
      </c>
      <c r="M132" s="122">
        <v>3.1237790165748383</v>
      </c>
      <c r="N132" s="122">
        <v>3.0923881434955254</v>
      </c>
      <c r="O132" s="122">
        <v>3.0629320290875848</v>
      </c>
      <c r="P132" s="122">
        <v>3.1299049183260106</v>
      </c>
      <c r="Q132" s="122">
        <v>3.082074862583275</v>
      </c>
      <c r="R132" s="122">
        <v>3.3487128589174366</v>
      </c>
      <c r="S132" s="122">
        <v>3.2814485356365846</v>
      </c>
      <c r="T132" s="122">
        <v>3.4726080499509213</v>
      </c>
      <c r="U132" s="122">
        <v>3.179131149525297</v>
      </c>
      <c r="V132" s="122">
        <v>3.5396942049168549</v>
      </c>
      <c r="W132" s="122">
        <v>3.5596294738167882</v>
      </c>
      <c r="X132" s="122">
        <v>3.432589555593184</v>
      </c>
      <c r="Y132" s="122">
        <v>3.3133002345962042</v>
      </c>
      <c r="DA132" s="130" t="s">
        <v>1811</v>
      </c>
    </row>
    <row r="133" spans="1:105" ht="12" customHeight="1" x14ac:dyDescent="0.25">
      <c r="A133" s="97" t="s">
        <v>175</v>
      </c>
      <c r="B133" s="98">
        <v>1.4546440575322925</v>
      </c>
      <c r="C133" s="98">
        <v>1.520079893490506</v>
      </c>
      <c r="D133" s="98">
        <v>1.8446548379879912</v>
      </c>
      <c r="E133" s="98">
        <v>2.127294408154234</v>
      </c>
      <c r="F133" s="98">
        <v>2.5341996045613513</v>
      </c>
      <c r="G133" s="98">
        <v>2.6023160587165051</v>
      </c>
      <c r="H133" s="98">
        <v>2.8031812205206608</v>
      </c>
      <c r="I133" s="98">
        <v>2.8516824538271437</v>
      </c>
      <c r="J133" s="98">
        <v>3.1029817447155827</v>
      </c>
      <c r="K133" s="98">
        <v>2.6990757090944211</v>
      </c>
      <c r="L133" s="98">
        <v>3.650512514345837</v>
      </c>
      <c r="M133" s="98">
        <v>3.0339578331167592</v>
      </c>
      <c r="N133" s="98">
        <v>2.9509987492767915</v>
      </c>
      <c r="O133" s="98">
        <v>2.9068164527184908</v>
      </c>
      <c r="P133" s="98">
        <v>2.9940203447305609</v>
      </c>
      <c r="Q133" s="98">
        <v>2.9225624479406616</v>
      </c>
      <c r="R133" s="98">
        <v>3.1756743584523388</v>
      </c>
      <c r="S133" s="98">
        <v>3.1631510066283344</v>
      </c>
      <c r="T133" s="98">
        <v>3.3476297862519107</v>
      </c>
      <c r="U133" s="98">
        <v>3.1001606622263296</v>
      </c>
      <c r="V133" s="98">
        <v>3.3981111547910778</v>
      </c>
      <c r="W133" s="98">
        <v>3.408599544406778</v>
      </c>
      <c r="X133" s="98">
        <v>3.2741622793417022</v>
      </c>
      <c r="Y133" s="98">
        <v>3.1275494337542784</v>
      </c>
      <c r="DA133" s="63" t="s">
        <v>1812</v>
      </c>
    </row>
    <row r="134" spans="1:105" ht="12" customHeight="1" x14ac:dyDescent="0.25">
      <c r="A134" s="109" t="s">
        <v>120</v>
      </c>
      <c r="B134" s="33">
        <v>6.046529615888923E-2</v>
      </c>
      <c r="C134" s="33">
        <v>6.5400933072476561E-2</v>
      </c>
      <c r="D134" s="33">
        <v>8.107154271897675E-2</v>
      </c>
      <c r="E134" s="33">
        <v>9.7028503412795647E-2</v>
      </c>
      <c r="F134" s="33">
        <v>0.101541931807396</v>
      </c>
      <c r="G134" s="33">
        <v>0.10948587142085023</v>
      </c>
      <c r="H134" s="33">
        <v>0.12857302690289735</v>
      </c>
      <c r="I134" s="33">
        <v>0.12136264366614961</v>
      </c>
      <c r="J134" s="33">
        <v>0.15849636371709946</v>
      </c>
      <c r="K134" s="33">
        <v>0.13988291135578376</v>
      </c>
      <c r="L134" s="33">
        <v>0.10437935440599562</v>
      </c>
      <c r="M134" s="33">
        <v>8.9821183458079268E-2</v>
      </c>
      <c r="N134" s="33">
        <v>0.14138939421873392</v>
      </c>
      <c r="O134" s="33">
        <v>0.15611557636909409</v>
      </c>
      <c r="P134" s="33">
        <v>0.1358845735954497</v>
      </c>
      <c r="Q134" s="33">
        <v>0.15951241464261356</v>
      </c>
      <c r="R134" s="33">
        <v>0.17303850046509761</v>
      </c>
      <c r="S134" s="33">
        <v>0.11829752900825022</v>
      </c>
      <c r="T134" s="33">
        <v>0.1249782636990107</v>
      </c>
      <c r="U134" s="33">
        <v>7.8970487298967607E-2</v>
      </c>
      <c r="V134" s="33">
        <v>0.14158305012577727</v>
      </c>
      <c r="W134" s="33">
        <v>0.15102992941001014</v>
      </c>
      <c r="X134" s="33">
        <v>0.15842727625148165</v>
      </c>
      <c r="Y134" s="33">
        <v>0.1857508008419258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0.49555016123310303</v>
      </c>
      <c r="C136" s="119">
        <f t="shared" si="26"/>
        <v>0.49992058576803849</v>
      </c>
      <c r="D136" s="119">
        <f t="shared" si="26"/>
        <v>0.50734527164194199</v>
      </c>
      <c r="E136" s="119">
        <f t="shared" si="26"/>
        <v>0.51406429128929276</v>
      </c>
      <c r="F136" s="119">
        <f t="shared" si="26"/>
        <v>0.52088418226759281</v>
      </c>
      <c r="G136" s="119">
        <f t="shared" si="26"/>
        <v>0.5269293594380442</v>
      </c>
      <c r="H136" s="119">
        <f t="shared" si="26"/>
        <v>0.53313067580663021</v>
      </c>
      <c r="I136" s="119">
        <f t="shared" si="26"/>
        <v>0.53847315317916145</v>
      </c>
      <c r="J136" s="119">
        <f t="shared" si="26"/>
        <v>0.54522089672174701</v>
      </c>
      <c r="K136" s="119">
        <f t="shared" si="26"/>
        <v>0.55071454483109772</v>
      </c>
      <c r="L136" s="119">
        <f t="shared" si="26"/>
        <v>0.55752233041574972</v>
      </c>
      <c r="M136" s="119">
        <f t="shared" si="26"/>
        <v>0.56475466446967126</v>
      </c>
      <c r="N136" s="119">
        <f t="shared" si="26"/>
        <v>0.57458559879950877</v>
      </c>
      <c r="O136" s="119">
        <f t="shared" si="26"/>
        <v>0.58606264621985038</v>
      </c>
      <c r="P136" s="119">
        <f t="shared" si="26"/>
        <v>0.59529490192773682</v>
      </c>
      <c r="Q136" s="119">
        <f t="shared" si="26"/>
        <v>0.61152992457299715</v>
      </c>
      <c r="R136" s="119">
        <f t="shared" ref="R136:V136" si="27">IF(R117=0,"",R117/R98)</f>
        <v>0.62821361481253712</v>
      </c>
      <c r="S136" s="119">
        <f t="shared" si="27"/>
        <v>0.64688578607976488</v>
      </c>
      <c r="T136" s="119">
        <f t="shared" si="27"/>
        <v>0.66723262922011961</v>
      </c>
      <c r="U136" s="119">
        <f t="shared" si="27"/>
        <v>0.68492044387146367</v>
      </c>
      <c r="V136" s="119">
        <f t="shared" si="27"/>
        <v>0.70233191584348142</v>
      </c>
      <c r="W136" s="119">
        <f t="shared" ref="W136:Y136" si="28">IF(W117=0,"",W117/W98)</f>
        <v>0.71631446927643949</v>
      </c>
      <c r="X136" s="119">
        <f t="shared" si="28"/>
        <v>0.72837778842160661</v>
      </c>
      <c r="Y136" s="119">
        <f t="shared" si="28"/>
        <v>0.73731701041256648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0.48673764092456007</v>
      </c>
      <c r="C137" s="124">
        <f t="shared" si="29"/>
        <v>0.49185292863090407</v>
      </c>
      <c r="D137" s="124">
        <f t="shared" si="29"/>
        <v>0.49894816815675519</v>
      </c>
      <c r="E137" s="124">
        <f t="shared" si="29"/>
        <v>0.50576267244235806</v>
      </c>
      <c r="F137" s="124">
        <f t="shared" si="29"/>
        <v>0.51254367875103335</v>
      </c>
      <c r="G137" s="124">
        <f t="shared" si="29"/>
        <v>0.51862598348310118</v>
      </c>
      <c r="H137" s="124">
        <f t="shared" si="29"/>
        <v>0.52452776001337242</v>
      </c>
      <c r="I137" s="124">
        <f t="shared" si="29"/>
        <v>0.53004820540164399</v>
      </c>
      <c r="J137" s="124">
        <f t="shared" si="29"/>
        <v>0.53604028616979704</v>
      </c>
      <c r="K137" s="124">
        <f t="shared" si="29"/>
        <v>0.54215303589367947</v>
      </c>
      <c r="L137" s="124">
        <f t="shared" si="29"/>
        <v>0.54833744684146879</v>
      </c>
      <c r="M137" s="124">
        <f t="shared" si="29"/>
        <v>0.55587973778615185</v>
      </c>
      <c r="N137" s="124">
        <f t="shared" si="29"/>
        <v>0.56585734801230458</v>
      </c>
      <c r="O137" s="124">
        <f t="shared" si="29"/>
        <v>0.5773942884412806</v>
      </c>
      <c r="P137" s="124">
        <f t="shared" si="29"/>
        <v>0.58727063172698069</v>
      </c>
      <c r="Q137" s="124">
        <f t="shared" si="29"/>
        <v>0.60345686011229815</v>
      </c>
      <c r="R137" s="124">
        <f t="shared" ref="R137:V137" si="30">IF(R118=0,"",R118/R99)</f>
        <v>0.62061989576427301</v>
      </c>
      <c r="S137" s="124">
        <f t="shared" si="30"/>
        <v>0.64086562092151123</v>
      </c>
      <c r="T137" s="124">
        <f t="shared" si="30"/>
        <v>0.66187055063670452</v>
      </c>
      <c r="U137" s="124">
        <f t="shared" si="30"/>
        <v>0.68022888551041438</v>
      </c>
      <c r="V137" s="124">
        <f t="shared" si="30"/>
        <v>0.69793246655380115</v>
      </c>
      <c r="W137" s="124">
        <f t="shared" ref="W137:Y137" si="31">IF(W118=0,"",W118/W99)</f>
        <v>0.71209211294474806</v>
      </c>
      <c r="X137" s="124">
        <f t="shared" si="31"/>
        <v>0.72514096837723974</v>
      </c>
      <c r="Y137" s="124">
        <f t="shared" si="31"/>
        <v>0.73552937778836947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0.48104413170511612</v>
      </c>
      <c r="C138" s="111">
        <f t="shared" si="32"/>
        <v>0.48625281489304112</v>
      </c>
      <c r="D138" s="111">
        <f t="shared" si="32"/>
        <v>0.49352002654045402</v>
      </c>
      <c r="E138" s="111">
        <f t="shared" si="32"/>
        <v>0.50043211153830358</v>
      </c>
      <c r="F138" s="111">
        <f t="shared" si="32"/>
        <v>0.50735377258940506</v>
      </c>
      <c r="G138" s="111">
        <f t="shared" si="32"/>
        <v>0.51351062375061696</v>
      </c>
      <c r="H138" s="111">
        <f t="shared" si="32"/>
        <v>0.51951245918525502</v>
      </c>
      <c r="I138" s="111">
        <f t="shared" si="32"/>
        <v>0.52514215821976673</v>
      </c>
      <c r="J138" s="111">
        <f t="shared" si="32"/>
        <v>0.5311782864271789</v>
      </c>
      <c r="K138" s="111">
        <f t="shared" si="32"/>
        <v>0.53732665871853369</v>
      </c>
      <c r="L138" s="111">
        <f t="shared" si="32"/>
        <v>0.54372214404766372</v>
      </c>
      <c r="M138" s="111">
        <f t="shared" si="32"/>
        <v>0.55126111649762743</v>
      </c>
      <c r="N138" s="111">
        <f t="shared" si="32"/>
        <v>0.56129488840521047</v>
      </c>
      <c r="O138" s="111">
        <f t="shared" si="32"/>
        <v>0.57290287111450955</v>
      </c>
      <c r="P138" s="111">
        <f t="shared" si="32"/>
        <v>0.58285732458821582</v>
      </c>
      <c r="Q138" s="111">
        <f t="shared" si="32"/>
        <v>0.59914291489835958</v>
      </c>
      <c r="R138" s="111">
        <f t="shared" ref="R138:V138" si="33">IF(R119=0,"",R119/R100)</f>
        <v>0.61641848767588026</v>
      </c>
      <c r="S138" s="111">
        <f t="shared" si="33"/>
        <v>0.63680823562032329</v>
      </c>
      <c r="T138" s="111">
        <f t="shared" si="33"/>
        <v>0.65794540313627026</v>
      </c>
      <c r="U138" s="111">
        <f t="shared" si="33"/>
        <v>0.67641929735471218</v>
      </c>
      <c r="V138" s="111">
        <f t="shared" si="33"/>
        <v>0.69423577996966224</v>
      </c>
      <c r="W138" s="111">
        <f t="shared" ref="W138:Y138" si="34">IF(W119=0,"",W119/W100)</f>
        <v>0.70851592854798828</v>
      </c>
      <c r="X138" s="111">
        <f t="shared" si="34"/>
        <v>0.72165515619884169</v>
      </c>
      <c r="Y138" s="111">
        <f t="shared" si="34"/>
        <v>0.73207590411467904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2.0035364247184861</v>
      </c>
      <c r="C140" s="124">
        <f t="shared" si="38"/>
        <v>2.1101004683604923</v>
      </c>
      <c r="D140" s="124">
        <f t="shared" si="38"/>
        <v>2.3216708229084957</v>
      </c>
      <c r="E140" s="124">
        <f t="shared" si="38"/>
        <v>2.6130215134255139</v>
      </c>
      <c r="F140" s="124">
        <f t="shared" si="38"/>
        <v>2.8669916900253147</v>
      </c>
      <c r="G140" s="124">
        <f t="shared" si="38"/>
        <v>3.0269676850977101</v>
      </c>
      <c r="H140" s="124">
        <f t="shared" si="38"/>
        <v>3.2184633300871797</v>
      </c>
      <c r="I140" s="124">
        <f t="shared" si="38"/>
        <v>3.3062123230159068</v>
      </c>
      <c r="J140" s="124">
        <f t="shared" si="38"/>
        <v>3.388787763912509</v>
      </c>
      <c r="K140" s="124">
        <f t="shared" si="38"/>
        <v>3.4638773227176309</v>
      </c>
      <c r="L140" s="124">
        <f t="shared" si="38"/>
        <v>3.5354655548936393</v>
      </c>
      <c r="M140" s="124">
        <f t="shared" si="38"/>
        <v>3.6349367159226538</v>
      </c>
      <c r="N140" s="124">
        <f t="shared" si="38"/>
        <v>3.747984400349802</v>
      </c>
      <c r="O140" s="124">
        <f t="shared" si="38"/>
        <v>3.924575604090859</v>
      </c>
      <c r="P140" s="124">
        <f t="shared" si="38"/>
        <v>4.1495445650852236</v>
      </c>
      <c r="Q140" s="124">
        <f t="shared" si="38"/>
        <v>4.4019888696478153</v>
      </c>
      <c r="R140" s="124">
        <f t="shared" ref="R140:V140" si="39">IF(R121=0,"",R121/R102)</f>
        <v>4.6055726707681925</v>
      </c>
      <c r="S140" s="124">
        <f t="shared" si="39"/>
        <v>4.7146478514185581</v>
      </c>
      <c r="T140" s="124">
        <f t="shared" si="39"/>
        <v>4.7755899350756099</v>
      </c>
      <c r="U140" s="124">
        <f t="shared" si="39"/>
        <v>4.8157301149487806</v>
      </c>
      <c r="V140" s="124">
        <f t="shared" si="39"/>
        <v>4.8477731882110247</v>
      </c>
      <c r="W140" s="124">
        <f t="shared" ref="W140:Y140" si="40">IF(W121=0,"",W121/W102)</f>
        <v>4.8722009996467293</v>
      </c>
      <c r="X140" s="124">
        <f t="shared" si="40"/>
        <v>4.9003608161911112</v>
      </c>
      <c r="Y140" s="124">
        <f t="shared" si="40"/>
        <v>4.9127319982077715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2.0035364247184861</v>
      </c>
      <c r="C141" s="111">
        <f t="shared" si="41"/>
        <v>2.1101004683604923</v>
      </c>
      <c r="D141" s="111">
        <f t="shared" si="41"/>
        <v>2.3216708229084957</v>
      </c>
      <c r="E141" s="111">
        <f t="shared" si="41"/>
        <v>2.6130215134255139</v>
      </c>
      <c r="F141" s="111">
        <f t="shared" si="41"/>
        <v>2.8669916900253147</v>
      </c>
      <c r="G141" s="111">
        <f t="shared" si="41"/>
        <v>3.0269676850977101</v>
      </c>
      <c r="H141" s="111">
        <f t="shared" si="41"/>
        <v>3.2184633300871797</v>
      </c>
      <c r="I141" s="111">
        <f t="shared" si="41"/>
        <v>3.3062123230159068</v>
      </c>
      <c r="J141" s="111">
        <f t="shared" si="41"/>
        <v>3.388787763912509</v>
      </c>
      <c r="K141" s="111">
        <f t="shared" si="41"/>
        <v>3.4638773227176309</v>
      </c>
      <c r="L141" s="111">
        <f t="shared" si="41"/>
        <v>3.5354655548936393</v>
      </c>
      <c r="M141" s="111">
        <f t="shared" si="41"/>
        <v>3.6349367159226538</v>
      </c>
      <c r="N141" s="111">
        <f t="shared" si="41"/>
        <v>3.747984400349802</v>
      </c>
      <c r="O141" s="111">
        <f t="shared" si="41"/>
        <v>3.924575604090859</v>
      </c>
      <c r="P141" s="111">
        <f t="shared" si="41"/>
        <v>4.1495445650852236</v>
      </c>
      <c r="Q141" s="111">
        <f t="shared" si="41"/>
        <v>4.4019888696478153</v>
      </c>
      <c r="R141" s="111">
        <f t="shared" ref="R141:V141" si="42">IF(R122=0,"",R122/R103)</f>
        <v>4.6055726707681925</v>
      </c>
      <c r="S141" s="111">
        <f t="shared" si="42"/>
        <v>4.7146478514185581</v>
      </c>
      <c r="T141" s="111">
        <f t="shared" si="42"/>
        <v>4.7755899350756099</v>
      </c>
      <c r="U141" s="111">
        <f t="shared" si="42"/>
        <v>4.8157301149487806</v>
      </c>
      <c r="V141" s="111">
        <f t="shared" si="42"/>
        <v>4.8477731882110247</v>
      </c>
      <c r="W141" s="111">
        <f t="shared" ref="W141:Y141" si="43">IF(W122=0,"",W122/W103)</f>
        <v>4.8722009996467293</v>
      </c>
      <c r="X141" s="111">
        <f t="shared" si="43"/>
        <v>4.9003608161911112</v>
      </c>
      <c r="Y141" s="111">
        <f t="shared" si="43"/>
        <v>4.9127319982077715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0.52107441777177188</v>
      </c>
      <c r="C142" s="124">
        <f t="shared" si="44"/>
        <v>0.52676170509076092</v>
      </c>
      <c r="D142" s="124">
        <f t="shared" si="44"/>
        <v>0.5348172641986193</v>
      </c>
      <c r="E142" s="124">
        <f t="shared" si="44"/>
        <v>0.54282533021919765</v>
      </c>
      <c r="F142" s="124">
        <f t="shared" si="44"/>
        <v>0.55040544873074504</v>
      </c>
      <c r="G142" s="124">
        <f t="shared" si="44"/>
        <v>0.55752409237785761</v>
      </c>
      <c r="H142" s="124">
        <f t="shared" si="44"/>
        <v>0.56488919402087057</v>
      </c>
      <c r="I142" s="124">
        <f t="shared" si="44"/>
        <v>0.57143394378215917</v>
      </c>
      <c r="J142" s="124">
        <f t="shared" si="44"/>
        <v>0.5793986850798839</v>
      </c>
      <c r="K142" s="124">
        <f t="shared" si="44"/>
        <v>0.5869142623411836</v>
      </c>
      <c r="L142" s="124">
        <f t="shared" si="44"/>
        <v>0.59372698581165129</v>
      </c>
      <c r="M142" s="124">
        <f t="shared" si="44"/>
        <v>0.60268781556757334</v>
      </c>
      <c r="N142" s="124">
        <f t="shared" si="44"/>
        <v>0.6139775765762171</v>
      </c>
      <c r="O142" s="124">
        <f t="shared" si="44"/>
        <v>0.62618369709850397</v>
      </c>
      <c r="P142" s="124">
        <f t="shared" si="44"/>
        <v>0.63641131124041028</v>
      </c>
      <c r="Q142" s="124">
        <f t="shared" si="44"/>
        <v>0.65325313744932556</v>
      </c>
      <c r="R142" s="124">
        <f t="shared" ref="R142:V142" si="45">IF(R123=0,"",R123/R104)</f>
        <v>0.67112679795411501</v>
      </c>
      <c r="S142" s="124">
        <f t="shared" si="45"/>
        <v>0.69201768036387323</v>
      </c>
      <c r="T142" s="124">
        <f t="shared" si="45"/>
        <v>0.71356909622598719</v>
      </c>
      <c r="U142" s="124">
        <f t="shared" si="45"/>
        <v>0.73249537576319379</v>
      </c>
      <c r="V142" s="124">
        <f t="shared" si="45"/>
        <v>0.75058858991069199</v>
      </c>
      <c r="W142" s="124">
        <f t="shared" ref="W142:Y142" si="46">IF(W123=0,"",W123/W104)</f>
        <v>0.76432063422417418</v>
      </c>
      <c r="X142" s="124">
        <f t="shared" si="46"/>
        <v>0.77700554676622435</v>
      </c>
      <c r="Y142" s="124">
        <f t="shared" si="46"/>
        <v>0.78674157317476023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0.5177048483337815</v>
      </c>
      <c r="C143" s="111">
        <f t="shared" si="47"/>
        <v>0.5234479370906725</v>
      </c>
      <c r="D143" s="111">
        <f t="shared" si="47"/>
        <v>0.53157958973098907</v>
      </c>
      <c r="E143" s="111">
        <f t="shared" si="47"/>
        <v>0.53944608768936075</v>
      </c>
      <c r="F143" s="111">
        <f t="shared" si="47"/>
        <v>0.54745282015239027</v>
      </c>
      <c r="G143" s="111">
        <f t="shared" si="47"/>
        <v>0.55468316719690403</v>
      </c>
      <c r="H143" s="111">
        <f t="shared" si="47"/>
        <v>0.5618283642827222</v>
      </c>
      <c r="I143" s="111">
        <f t="shared" si="47"/>
        <v>0.56861683362523552</v>
      </c>
      <c r="J143" s="111">
        <f t="shared" si="47"/>
        <v>0.57614776668466727</v>
      </c>
      <c r="K143" s="111">
        <f t="shared" si="47"/>
        <v>0.58386992640371627</v>
      </c>
      <c r="L143" s="111">
        <f t="shared" si="47"/>
        <v>0.59333993773242988</v>
      </c>
      <c r="M143" s="111">
        <f t="shared" si="47"/>
        <v>0.60137938873173868</v>
      </c>
      <c r="N143" s="111">
        <f t="shared" si="47"/>
        <v>0.61191250234668504</v>
      </c>
      <c r="O143" s="111">
        <f t="shared" si="47"/>
        <v>0.62423368348093522</v>
      </c>
      <c r="P143" s="111">
        <f t="shared" si="47"/>
        <v>0.63493624781345803</v>
      </c>
      <c r="Q143" s="111">
        <f t="shared" si="47"/>
        <v>0.6520026939756105</v>
      </c>
      <c r="R143" s="111">
        <f t="shared" ref="R143:V143" si="48">IF(R124=0,"",R124/R105)</f>
        <v>0.6702080894893534</v>
      </c>
      <c r="S143" s="111">
        <f t="shared" si="48"/>
        <v>0.6915705856232045</v>
      </c>
      <c r="T143" s="111">
        <f t="shared" si="48"/>
        <v>0.71329935649518417</v>
      </c>
      <c r="U143" s="111">
        <f t="shared" si="48"/>
        <v>0.73199754696595853</v>
      </c>
      <c r="V143" s="111">
        <f t="shared" si="48"/>
        <v>0.75006282905364385</v>
      </c>
      <c r="W143" s="111">
        <f t="shared" ref="W143:Y143" si="49">IF(W124=0,"",W124/W105)</f>
        <v>0.76417285204615915</v>
      </c>
      <c r="X143" s="111">
        <f t="shared" si="49"/>
        <v>0.77708475941431587</v>
      </c>
      <c r="Y143" s="111">
        <f t="shared" si="49"/>
        <v>0.78700590787149816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0.62583632327045269</v>
      </c>
      <c r="C147" s="112">
        <f t="shared" si="59"/>
        <v>0.62953659237428505</v>
      </c>
      <c r="D147" s="112">
        <f t="shared" si="59"/>
        <v>0.63388468868887249</v>
      </c>
      <c r="E147" s="112">
        <f t="shared" si="59"/>
        <v>0.63788926279863345</v>
      </c>
      <c r="F147" s="112">
        <f t="shared" si="59"/>
        <v>0.64175339899634087</v>
      </c>
      <c r="G147" s="112">
        <f t="shared" si="59"/>
        <v>0.64539441035415002</v>
      </c>
      <c r="H147" s="112">
        <f t="shared" si="59"/>
        <v>0.64912690930078265</v>
      </c>
      <c r="I147" s="112">
        <f t="shared" si="59"/>
        <v>0.65118484131639254</v>
      </c>
      <c r="J147" s="112">
        <f t="shared" si="59"/>
        <v>0.6523726731655376</v>
      </c>
      <c r="K147" s="112">
        <f t="shared" si="59"/>
        <v>0.6542782449984974</v>
      </c>
      <c r="L147" s="112">
        <f t="shared" si="59"/>
        <v>0.66072257007018642</v>
      </c>
      <c r="M147" s="112">
        <f t="shared" si="59"/>
        <v>0.66766947562458567</v>
      </c>
      <c r="N147" s="112">
        <f t="shared" si="59"/>
        <v>0.67279096272815009</v>
      </c>
      <c r="O147" s="112">
        <f t="shared" si="59"/>
        <v>0.67376633414262821</v>
      </c>
      <c r="P147" s="112">
        <f t="shared" si="59"/>
        <v>0.67590583097797652</v>
      </c>
      <c r="Q147" s="112">
        <f t="shared" si="59"/>
        <v>0.68165527727800379</v>
      </c>
      <c r="R147" s="112">
        <f t="shared" ref="R147:V147" si="60">IF(R128=0,"",R128/R109)</f>
        <v>0.69238166132525925</v>
      </c>
      <c r="S147" s="112">
        <f t="shared" si="60"/>
        <v>0.70535246743474267</v>
      </c>
      <c r="T147" s="112">
        <f t="shared" si="60"/>
        <v>0.72180258102019523</v>
      </c>
      <c r="U147" s="112">
        <f t="shared" si="60"/>
        <v>0.74807046514270181</v>
      </c>
      <c r="V147" s="112">
        <f t="shared" si="60"/>
        <v>0.76606737354375154</v>
      </c>
      <c r="W147" s="112">
        <f t="shared" ref="W147:Y147" si="61">IF(W128=0,"",W128/W109)</f>
        <v>0.76909164513505157</v>
      </c>
      <c r="X147" s="112">
        <f t="shared" si="61"/>
        <v>0.77394197625300143</v>
      </c>
      <c r="Y147" s="112">
        <f t="shared" si="61"/>
        <v>0.77653119723756381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0.58638142230086909</v>
      </c>
      <c r="C151" s="124">
        <f t="shared" si="71"/>
        <v>0.58778477492377623</v>
      </c>
      <c r="D151" s="124">
        <f t="shared" si="71"/>
        <v>0.58933654766262511</v>
      </c>
      <c r="E151" s="124">
        <f t="shared" si="71"/>
        <v>0.59085835878919823</v>
      </c>
      <c r="F151" s="124">
        <f t="shared" si="71"/>
        <v>0.5914581085686913</v>
      </c>
      <c r="G151" s="124">
        <f t="shared" si="71"/>
        <v>0.59286687001273553</v>
      </c>
      <c r="H151" s="124">
        <f t="shared" si="71"/>
        <v>0.59449535329508107</v>
      </c>
      <c r="I151" s="124">
        <f t="shared" si="71"/>
        <v>0.59470682338363579</v>
      </c>
      <c r="J151" s="124">
        <f t="shared" si="71"/>
        <v>0.59611304946256638</v>
      </c>
      <c r="K151" s="124">
        <f t="shared" si="71"/>
        <v>0.59671739954934622</v>
      </c>
      <c r="L151" s="124">
        <f t="shared" si="71"/>
        <v>0.59442026840188289</v>
      </c>
      <c r="M151" s="124">
        <f t="shared" si="71"/>
        <v>0.59504120652069126</v>
      </c>
      <c r="N151" s="124">
        <f t="shared" si="71"/>
        <v>0.59788159709710165</v>
      </c>
      <c r="O151" s="124">
        <f t="shared" si="71"/>
        <v>0.59903650124579833</v>
      </c>
      <c r="P151" s="124">
        <f t="shared" si="71"/>
        <v>0.59836487254159676</v>
      </c>
      <c r="Q151" s="124">
        <f t="shared" si="71"/>
        <v>0.60017482894515872</v>
      </c>
      <c r="R151" s="124">
        <f t="shared" ref="R151:V151" si="72">IF(R132=0,"",R132/R113)</f>
        <v>0.60141102542138192</v>
      </c>
      <c r="S151" s="124">
        <f t="shared" si="72"/>
        <v>0.60122894968085616</v>
      </c>
      <c r="T151" s="124">
        <f t="shared" si="72"/>
        <v>0.60411302923249743</v>
      </c>
      <c r="U151" s="124">
        <f t="shared" si="72"/>
        <v>0.6058047342457894</v>
      </c>
      <c r="V151" s="124">
        <f t="shared" si="72"/>
        <v>0.61178833156493495</v>
      </c>
      <c r="W151" s="124">
        <f t="shared" ref="W151:Y151" si="73">IF(W132=0,"",W132/W113)</f>
        <v>0.61541507112232285</v>
      </c>
      <c r="X151" s="124">
        <f t="shared" si="73"/>
        <v>0.61934615007917182</v>
      </c>
      <c r="Y151" s="124">
        <f t="shared" si="73"/>
        <v>0.62414645094256815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0.58137043315948189</v>
      </c>
      <c r="C152" s="111">
        <f t="shared" si="74"/>
        <v>0.58257955881992141</v>
      </c>
      <c r="D152" s="111">
        <f t="shared" si="74"/>
        <v>0.5839785973457825</v>
      </c>
      <c r="E152" s="111">
        <f t="shared" si="74"/>
        <v>0.58525974092526034</v>
      </c>
      <c r="F152" s="111">
        <f t="shared" si="74"/>
        <v>0.58647937058789823</v>
      </c>
      <c r="G152" s="111">
        <f t="shared" si="74"/>
        <v>0.58760902327904674</v>
      </c>
      <c r="H152" s="111">
        <f t="shared" si="74"/>
        <v>0.58873736105188246</v>
      </c>
      <c r="I152" s="111">
        <f t="shared" si="74"/>
        <v>0.58932792037662729</v>
      </c>
      <c r="J152" s="111">
        <f t="shared" si="74"/>
        <v>0.58968375183749611</v>
      </c>
      <c r="K152" s="111">
        <f t="shared" si="74"/>
        <v>0.59017262162231876</v>
      </c>
      <c r="L152" s="111">
        <f t="shared" si="74"/>
        <v>0.59070442656173949</v>
      </c>
      <c r="M152" s="111">
        <f t="shared" si="74"/>
        <v>0.59118143756822816</v>
      </c>
      <c r="N152" s="111">
        <f t="shared" si="74"/>
        <v>0.59161915764389617</v>
      </c>
      <c r="O152" s="111">
        <f t="shared" si="74"/>
        <v>0.59199972581702132</v>
      </c>
      <c r="P152" s="111">
        <f t="shared" si="74"/>
        <v>0.59230570934737192</v>
      </c>
      <c r="Q152" s="111">
        <f t="shared" si="74"/>
        <v>0.59283279482764595</v>
      </c>
      <c r="R152" s="111">
        <f t="shared" ref="R152:V152" si="75">IF(R133=0,"",R133/R114)</f>
        <v>0.59397124734361417</v>
      </c>
      <c r="S152" s="111">
        <f t="shared" si="75"/>
        <v>0.59596069939983687</v>
      </c>
      <c r="T152" s="111">
        <f t="shared" si="75"/>
        <v>0.59871885316131024</v>
      </c>
      <c r="U152" s="111">
        <f t="shared" si="75"/>
        <v>0.60189006114189281</v>
      </c>
      <c r="V152" s="111">
        <f t="shared" si="75"/>
        <v>0.60509471564373085</v>
      </c>
      <c r="W152" s="111">
        <f t="shared" ref="W152:Y152" si="76">IF(W133=0,"",W133/W114)</f>
        <v>0.60818214147838834</v>
      </c>
      <c r="X152" s="111">
        <f t="shared" si="76"/>
        <v>0.61119364531567333</v>
      </c>
      <c r="Y152" s="111">
        <f t="shared" si="76"/>
        <v>0.61392213224846481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0.73978103670112372</v>
      </c>
      <c r="C153" s="45">
        <f t="shared" si="77"/>
        <v>0.74183991335134147</v>
      </c>
      <c r="D153" s="45">
        <f t="shared" si="77"/>
        <v>0.74482705154127682</v>
      </c>
      <c r="E153" s="45">
        <f t="shared" si="77"/>
        <v>0.74766638844286404</v>
      </c>
      <c r="F153" s="45">
        <f t="shared" si="77"/>
        <v>0.7504540477083359</v>
      </c>
      <c r="G153" s="45">
        <f t="shared" si="77"/>
        <v>0.75301649128195358</v>
      </c>
      <c r="H153" s="45">
        <f t="shared" si="77"/>
        <v>0.7556163462963027</v>
      </c>
      <c r="I153" s="45">
        <f t="shared" si="77"/>
        <v>0.75707063235410066</v>
      </c>
      <c r="J153" s="45">
        <f t="shared" si="77"/>
        <v>0.75788707265669786</v>
      </c>
      <c r="K153" s="45">
        <f t="shared" si="77"/>
        <v>0.75915983078037264</v>
      </c>
      <c r="L153" s="45">
        <f t="shared" si="77"/>
        <v>0.76207902398621097</v>
      </c>
      <c r="M153" s="45">
        <f t="shared" si="77"/>
        <v>0.76339385178023789</v>
      </c>
      <c r="N153" s="45">
        <f t="shared" si="77"/>
        <v>0.76742928450435333</v>
      </c>
      <c r="O153" s="45">
        <f t="shared" si="77"/>
        <v>0.76929886085830401</v>
      </c>
      <c r="P153" s="45">
        <f t="shared" si="77"/>
        <v>0.77248106671444494</v>
      </c>
      <c r="Q153" s="45">
        <f t="shared" si="77"/>
        <v>0.77633234056265554</v>
      </c>
      <c r="R153" s="45">
        <f t="shared" ref="R153:V153" si="78">IF(R134=0,"",R134/R115)</f>
        <v>0.7809243783906149</v>
      </c>
      <c r="S153" s="45">
        <f t="shared" si="78"/>
        <v>0.78733056431209747</v>
      </c>
      <c r="T153" s="45">
        <f t="shared" si="78"/>
        <v>0.79627544178045151</v>
      </c>
      <c r="U153" s="45">
        <f t="shared" si="78"/>
        <v>0.813518414919986</v>
      </c>
      <c r="V153" s="45">
        <f t="shared" si="78"/>
        <v>0.8329311564940679</v>
      </c>
      <c r="W153" s="45">
        <f t="shared" ref="W153:Y153" si="79">IF(W134=0,"",W134/W115)</f>
        <v>0.84119847497126998</v>
      </c>
      <c r="X153" s="45">
        <f t="shared" si="79"/>
        <v>0.85505547824041017</v>
      </c>
      <c r="Y153" s="45">
        <f t="shared" si="79"/>
        <v>0.86736482565673889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149.14746</v>
      </c>
      <c r="C155" s="117">
        <f t="shared" si="80"/>
        <v>168.33366000000001</v>
      </c>
      <c r="D155" s="117">
        <f t="shared" si="80"/>
        <v>184.74291000000002</v>
      </c>
      <c r="E155" s="117">
        <f t="shared" si="80"/>
        <v>205.69626</v>
      </c>
      <c r="F155" s="117">
        <f t="shared" si="80"/>
        <v>222.05502000000001</v>
      </c>
      <c r="G155" s="117">
        <f t="shared" si="80"/>
        <v>235.23290999999989</v>
      </c>
      <c r="H155" s="117">
        <f t="shared" si="80"/>
        <v>242.70543000000004</v>
      </c>
      <c r="I155" s="117">
        <f t="shared" si="80"/>
        <v>257.34753000000006</v>
      </c>
      <c r="J155" s="117">
        <f t="shared" si="80"/>
        <v>263.30535000000003</v>
      </c>
      <c r="K155" s="117">
        <f t="shared" si="80"/>
        <v>241.44318000000004</v>
      </c>
      <c r="L155" s="117">
        <f t="shared" si="80"/>
        <v>292.28661000000005</v>
      </c>
      <c r="M155" s="117">
        <f t="shared" si="80"/>
        <v>250.9352999999999</v>
      </c>
      <c r="N155" s="117">
        <f t="shared" si="80"/>
        <v>250.8848099999999</v>
      </c>
      <c r="O155" s="117">
        <f t="shared" si="80"/>
        <v>238.86819000000008</v>
      </c>
      <c r="P155" s="117">
        <f t="shared" si="80"/>
        <v>238.00985999999997</v>
      </c>
      <c r="Q155" s="117">
        <f t="shared" si="80"/>
        <v>230.38586999999998</v>
      </c>
      <c r="R155" s="117">
        <f t="shared" ref="R155:V155" si="81">R156+R159+R161+R170</f>
        <v>249.82229843999986</v>
      </c>
      <c r="S155" s="117">
        <f t="shared" si="81"/>
        <v>261.52991963999995</v>
      </c>
      <c r="T155" s="117">
        <f t="shared" si="81"/>
        <v>279.93514032000013</v>
      </c>
      <c r="U155" s="117">
        <f t="shared" si="81"/>
        <v>260.08752131999995</v>
      </c>
      <c r="V155" s="117">
        <f t="shared" si="81"/>
        <v>257.36005152000007</v>
      </c>
      <c r="W155" s="117">
        <f t="shared" ref="W155:Y155" si="82">W156+W159+W161+W170</f>
        <v>271.05435323999978</v>
      </c>
      <c r="X155" s="117">
        <f t="shared" si="82"/>
        <v>245.75583384000009</v>
      </c>
      <c r="Y155" s="117">
        <f t="shared" si="82"/>
        <v>199.89213155999997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122.69938869367184</v>
      </c>
      <c r="C156" s="122">
        <f t="shared" si="83"/>
        <v>140.83925997669709</v>
      </c>
      <c r="D156" s="122">
        <f t="shared" si="83"/>
        <v>153.56545318168452</v>
      </c>
      <c r="E156" s="122">
        <f t="shared" si="83"/>
        <v>171.61823374215589</v>
      </c>
      <c r="F156" s="122">
        <f t="shared" si="83"/>
        <v>184.99688525140917</v>
      </c>
      <c r="G156" s="122">
        <f t="shared" si="83"/>
        <v>195.3830753890021</v>
      </c>
      <c r="H156" s="122">
        <f t="shared" si="83"/>
        <v>200.32827751656734</v>
      </c>
      <c r="I156" s="122">
        <f t="shared" si="83"/>
        <v>212.47588586570023</v>
      </c>
      <c r="J156" s="122">
        <f t="shared" si="83"/>
        <v>213.8875902735389</v>
      </c>
      <c r="K156" s="122">
        <f t="shared" si="83"/>
        <v>199.004708343255</v>
      </c>
      <c r="L156" s="122">
        <f t="shared" si="83"/>
        <v>233.84985328170472</v>
      </c>
      <c r="M156" s="122">
        <f t="shared" si="83"/>
        <v>202.03566677020666</v>
      </c>
      <c r="N156" s="122">
        <f t="shared" si="83"/>
        <v>202.63283160388627</v>
      </c>
      <c r="O156" s="122">
        <f t="shared" si="83"/>
        <v>191.27724754654145</v>
      </c>
      <c r="P156" s="122">
        <f t="shared" si="83"/>
        <v>191.19257457692967</v>
      </c>
      <c r="Q156" s="122">
        <f t="shared" si="83"/>
        <v>182.04718991985857</v>
      </c>
      <c r="R156" s="122">
        <f t="shared" ref="R156:V156" si="84">SUM(R157:R158)</f>
        <v>196.42197816225999</v>
      </c>
      <c r="S156" s="122">
        <f t="shared" si="84"/>
        <v>209.95482683673362</v>
      </c>
      <c r="T156" s="122">
        <f t="shared" si="84"/>
        <v>224.7810305888799</v>
      </c>
      <c r="U156" s="122">
        <f t="shared" si="84"/>
        <v>208.91265000783804</v>
      </c>
      <c r="V156" s="122">
        <f t="shared" si="84"/>
        <v>202.52256148756419</v>
      </c>
      <c r="W156" s="122">
        <f t="shared" ref="W156:Y156" si="85">SUM(W157:W158)</f>
        <v>213.73636261965362</v>
      </c>
      <c r="X156" s="122">
        <f t="shared" si="85"/>
        <v>193.9342394162621</v>
      </c>
      <c r="Y156" s="122">
        <f t="shared" si="85"/>
        <v>156.46807219603275</v>
      </c>
      <c r="DA156" s="130" t="s">
        <v>2133</v>
      </c>
    </row>
    <row r="157" spans="1:105" ht="12" customHeight="1" x14ac:dyDescent="0.25">
      <c r="A157" s="97" t="s">
        <v>212</v>
      </c>
      <c r="B157" s="98">
        <v>122.69938869367184</v>
      </c>
      <c r="C157" s="98">
        <v>140.83925997669709</v>
      </c>
      <c r="D157" s="98">
        <v>153.56545318168452</v>
      </c>
      <c r="E157" s="98">
        <v>171.61823374215589</v>
      </c>
      <c r="F157" s="98">
        <v>184.99688525140917</v>
      </c>
      <c r="G157" s="98">
        <v>195.3830753890021</v>
      </c>
      <c r="H157" s="98">
        <v>200.32827751656734</v>
      </c>
      <c r="I157" s="98">
        <v>212.47588586570023</v>
      </c>
      <c r="J157" s="98">
        <v>213.8875902735389</v>
      </c>
      <c r="K157" s="98">
        <v>199.004708343255</v>
      </c>
      <c r="L157" s="98">
        <v>233.84985328170472</v>
      </c>
      <c r="M157" s="98">
        <v>202.03566677020666</v>
      </c>
      <c r="N157" s="98">
        <v>202.63283160388627</v>
      </c>
      <c r="O157" s="98">
        <v>191.27724754654145</v>
      </c>
      <c r="P157" s="98">
        <v>191.19257457692967</v>
      </c>
      <c r="Q157" s="98">
        <v>182.04718991985857</v>
      </c>
      <c r="R157" s="98">
        <v>196.42197816225999</v>
      </c>
      <c r="S157" s="98">
        <v>209.95482683673362</v>
      </c>
      <c r="T157" s="98">
        <v>224.7810305888799</v>
      </c>
      <c r="U157" s="98">
        <v>208.91265000783804</v>
      </c>
      <c r="V157" s="98">
        <v>202.52256148756419</v>
      </c>
      <c r="W157" s="98">
        <v>213.73636261965362</v>
      </c>
      <c r="X157" s="98">
        <v>193.9342394162621</v>
      </c>
      <c r="Y157" s="98">
        <v>156.46807219603275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20.571163566774292</v>
      </c>
      <c r="C161" s="122">
        <v>21.365870974588592</v>
      </c>
      <c r="D161" s="122">
        <v>23.758151194867171</v>
      </c>
      <c r="E161" s="122">
        <v>25.540657813463383</v>
      </c>
      <c r="F161" s="122">
        <v>26.9089033316545</v>
      </c>
      <c r="G161" s="122">
        <v>29.447839092683278</v>
      </c>
      <c r="H161" s="122">
        <v>31.193731980862669</v>
      </c>
      <c r="I161" s="122">
        <v>33.506126419612436</v>
      </c>
      <c r="J161" s="122">
        <v>37.058139228572003</v>
      </c>
      <c r="K161" s="122">
        <v>31.69657215469682</v>
      </c>
      <c r="L161" s="122">
        <v>43.921367251962508</v>
      </c>
      <c r="M161" s="122">
        <v>36.845559930136432</v>
      </c>
      <c r="N161" s="122">
        <v>36.536180441376231</v>
      </c>
      <c r="O161" s="122">
        <v>36.057971962168388</v>
      </c>
      <c r="P161" s="122">
        <v>34.944464841033557</v>
      </c>
      <c r="Q161" s="122">
        <v>36.759530714097963</v>
      </c>
      <c r="R161" s="122">
        <v>40.842460864536434</v>
      </c>
      <c r="S161" s="122">
        <v>39.108511293000021</v>
      </c>
      <c r="T161" s="122">
        <v>42.021242120961425</v>
      </c>
      <c r="U161" s="122">
        <v>39.076912377955281</v>
      </c>
      <c r="V161" s="122">
        <v>41.64704958758059</v>
      </c>
      <c r="W161" s="122">
        <v>44.154005131190665</v>
      </c>
      <c r="X161" s="122">
        <v>39.239108668176861</v>
      </c>
      <c r="Y161" s="122">
        <v>31.458418347181158</v>
      </c>
      <c r="DA161" s="130" t="s">
        <v>2138</v>
      </c>
    </row>
    <row r="162" spans="1:105" ht="12" customHeight="1" x14ac:dyDescent="0.25">
      <c r="A162" s="97" t="s">
        <v>134</v>
      </c>
      <c r="B162" s="98">
        <v>20.571163566774292</v>
      </c>
      <c r="C162" s="98">
        <v>21.365870974588592</v>
      </c>
      <c r="D162" s="98">
        <v>23.758151194867171</v>
      </c>
      <c r="E162" s="98">
        <v>25.540657813463383</v>
      </c>
      <c r="F162" s="98">
        <v>26.9089033316545</v>
      </c>
      <c r="G162" s="98">
        <v>29.447839092683278</v>
      </c>
      <c r="H162" s="98">
        <v>31.193731980862669</v>
      </c>
      <c r="I162" s="98">
        <v>33.506126419612436</v>
      </c>
      <c r="J162" s="98">
        <v>37.058139228572003</v>
      </c>
      <c r="K162" s="98">
        <v>31.69657215469682</v>
      </c>
      <c r="L162" s="98">
        <v>43.921367251962508</v>
      </c>
      <c r="M162" s="98">
        <v>36.845559930136432</v>
      </c>
      <c r="N162" s="98">
        <v>36.536180441376231</v>
      </c>
      <c r="O162" s="98">
        <v>36.057971962168388</v>
      </c>
      <c r="P162" s="98">
        <v>34.944464841033557</v>
      </c>
      <c r="Q162" s="98">
        <v>36.759530714097963</v>
      </c>
      <c r="R162" s="98">
        <v>40.842460864536434</v>
      </c>
      <c r="S162" s="98">
        <v>39.108511293000021</v>
      </c>
      <c r="T162" s="98">
        <v>42.021242120961425</v>
      </c>
      <c r="U162" s="98">
        <v>39.076912377955281</v>
      </c>
      <c r="V162" s="98">
        <v>41.64704958758059</v>
      </c>
      <c r="W162" s="98">
        <v>44.154005131190665</v>
      </c>
      <c r="X162" s="98">
        <v>39.239108668176861</v>
      </c>
      <c r="Y162" s="98">
        <v>31.458418347181158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5.8769077395538787</v>
      </c>
      <c r="C170" s="122">
        <v>6.1285290487143085</v>
      </c>
      <c r="D170" s="122">
        <v>7.4193056234483379</v>
      </c>
      <c r="E170" s="122">
        <v>8.5373684443807036</v>
      </c>
      <c r="F170" s="122">
        <v>10.14923141693636</v>
      </c>
      <c r="G170" s="122">
        <v>10.40199551831453</v>
      </c>
      <c r="H170" s="122">
        <v>11.183420502570005</v>
      </c>
      <c r="I170" s="122">
        <v>11.365517714687389</v>
      </c>
      <c r="J170" s="122">
        <v>12.359620497889138</v>
      </c>
      <c r="K170" s="122">
        <v>10.74189950204824</v>
      </c>
      <c r="L170" s="122">
        <v>14.515389466332797</v>
      </c>
      <c r="M170" s="122">
        <v>12.054073299656817</v>
      </c>
      <c r="N170" s="122">
        <v>11.715797954737418</v>
      </c>
      <c r="O170" s="122">
        <v>11.532970491290271</v>
      </c>
      <c r="P170" s="122">
        <v>11.872820582036743</v>
      </c>
      <c r="Q170" s="122">
        <v>11.57914936604344</v>
      </c>
      <c r="R170" s="122">
        <v>12.557859413203433</v>
      </c>
      <c r="S170" s="122">
        <v>12.466581510266332</v>
      </c>
      <c r="T170" s="122">
        <v>13.132867610158812</v>
      </c>
      <c r="U170" s="122">
        <v>12.097958934206668</v>
      </c>
      <c r="V170" s="122">
        <v>13.190440444855291</v>
      </c>
      <c r="W170" s="122">
        <v>13.163985489155483</v>
      </c>
      <c r="X170" s="122">
        <v>12.582485755561127</v>
      </c>
      <c r="Y170" s="122">
        <v>11.965641016786073</v>
      </c>
      <c r="DA170" s="130" t="s">
        <v>2147</v>
      </c>
    </row>
    <row r="171" spans="1:105" ht="12" customHeight="1" x14ac:dyDescent="0.25">
      <c r="A171" s="97" t="s">
        <v>175</v>
      </c>
      <c r="B171" s="98">
        <v>5.8769077395538787</v>
      </c>
      <c r="C171" s="98">
        <v>6.1285290487143085</v>
      </c>
      <c r="D171" s="98">
        <v>7.4193056234483379</v>
      </c>
      <c r="E171" s="98">
        <v>8.5373684443807036</v>
      </c>
      <c r="F171" s="98">
        <v>10.14923141693636</v>
      </c>
      <c r="G171" s="98">
        <v>10.40199551831453</v>
      </c>
      <c r="H171" s="98">
        <v>11.183420502570005</v>
      </c>
      <c r="I171" s="98">
        <v>11.365517714687389</v>
      </c>
      <c r="J171" s="98">
        <v>12.359620497889138</v>
      </c>
      <c r="K171" s="98">
        <v>10.74189950204824</v>
      </c>
      <c r="L171" s="98">
        <v>14.515389466332797</v>
      </c>
      <c r="M171" s="98">
        <v>12.054073299656817</v>
      </c>
      <c r="N171" s="98">
        <v>11.715797954737418</v>
      </c>
      <c r="O171" s="98">
        <v>11.532970491290271</v>
      </c>
      <c r="P171" s="98">
        <v>11.872820582036743</v>
      </c>
      <c r="Q171" s="98">
        <v>11.57914936604344</v>
      </c>
      <c r="R171" s="98">
        <v>12.557859413203433</v>
      </c>
      <c r="S171" s="98">
        <v>12.466581510266332</v>
      </c>
      <c r="T171" s="98">
        <v>13.132867610158812</v>
      </c>
      <c r="U171" s="98">
        <v>12.097958934206668</v>
      </c>
      <c r="V171" s="98">
        <v>13.190440444855291</v>
      </c>
      <c r="W171" s="98">
        <v>13.163985489155483</v>
      </c>
      <c r="X171" s="98">
        <v>12.582485755561127</v>
      </c>
      <c r="Y171" s="98">
        <v>11.965641016786073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18535.548290012328</v>
      </c>
      <c r="C174" s="117">
        <f t="shared" si="87"/>
        <v>20057.450762390599</v>
      </c>
      <c r="D174" s="117">
        <f t="shared" si="87"/>
        <v>20176.492589448277</v>
      </c>
      <c r="E174" s="117">
        <f t="shared" si="87"/>
        <v>20781.476020097041</v>
      </c>
      <c r="F174" s="117">
        <f t="shared" si="87"/>
        <v>20735.882255304103</v>
      </c>
      <c r="G174" s="117">
        <f t="shared" si="87"/>
        <v>20767.42143430511</v>
      </c>
      <c r="H174" s="117">
        <f t="shared" si="87"/>
        <v>20446.739310735575</v>
      </c>
      <c r="I174" s="117">
        <f t="shared" si="87"/>
        <v>21032.401751365229</v>
      </c>
      <c r="J174" s="117">
        <f t="shared" si="87"/>
        <v>20923.256532200387</v>
      </c>
      <c r="K174" s="117">
        <f t="shared" si="87"/>
        <v>18809.299207693635</v>
      </c>
      <c r="L174" s="117">
        <f t="shared" si="87"/>
        <v>22456.600521460023</v>
      </c>
      <c r="M174" s="117">
        <f t="shared" si="87"/>
        <v>19275.617072102425</v>
      </c>
      <c r="N174" s="117">
        <f t="shared" si="87"/>
        <v>19207.691032213745</v>
      </c>
      <c r="O174" s="117">
        <f t="shared" si="87"/>
        <v>18229.013431936772</v>
      </c>
      <c r="P174" s="117">
        <f t="shared" si="87"/>
        <v>17510.051285436668</v>
      </c>
      <c r="Q174" s="117">
        <f t="shared" si="87"/>
        <v>16067.692591864572</v>
      </c>
      <c r="R174" s="117">
        <f t="shared" ref="R174:V174" si="88">R175+R178+R180+R189</f>
        <v>16527.728327160741</v>
      </c>
      <c r="S174" s="117">
        <f t="shared" si="88"/>
        <v>16550.978705186422</v>
      </c>
      <c r="T174" s="117">
        <f t="shared" si="88"/>
        <v>17061.91096022967</v>
      </c>
      <c r="U174" s="117">
        <f t="shared" si="88"/>
        <v>15623.465167713201</v>
      </c>
      <c r="V174" s="117">
        <f t="shared" si="88"/>
        <v>15267.495668487152</v>
      </c>
      <c r="W174" s="117">
        <f t="shared" ref="W174:Y174" si="89">W175+W178+W180+W189</f>
        <v>16419.844197044888</v>
      </c>
      <c r="X174" s="117">
        <f t="shared" si="89"/>
        <v>15350.656447228652</v>
      </c>
      <c r="Y174" s="117">
        <f t="shared" si="89"/>
        <v>13348.170054649565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15192.22353059813</v>
      </c>
      <c r="C175" s="122">
        <f t="shared" si="90"/>
        <v>16723.138963944508</v>
      </c>
      <c r="D175" s="122">
        <f t="shared" si="90"/>
        <v>16709.343875083614</v>
      </c>
      <c r="E175" s="122">
        <f t="shared" si="90"/>
        <v>17268.366487484822</v>
      </c>
      <c r="F175" s="122">
        <f t="shared" si="90"/>
        <v>17214.478170664977</v>
      </c>
      <c r="G175" s="122">
        <f t="shared" si="90"/>
        <v>17186.363610607259</v>
      </c>
      <c r="H175" s="122">
        <f t="shared" si="90"/>
        <v>16802.162076173227</v>
      </c>
      <c r="I175" s="122">
        <f t="shared" si="90"/>
        <v>17292.430986839416</v>
      </c>
      <c r="J175" s="122">
        <f t="shared" si="90"/>
        <v>16893.043792964258</v>
      </c>
      <c r="K175" s="122">
        <f t="shared" si="90"/>
        <v>15413.435221071166</v>
      </c>
      <c r="L175" s="122">
        <f t="shared" si="90"/>
        <v>17967.709442247451</v>
      </c>
      <c r="M175" s="122">
        <f t="shared" si="90"/>
        <v>15488.002847619249</v>
      </c>
      <c r="N175" s="122">
        <f t="shared" si="90"/>
        <v>15439.652275269718</v>
      </c>
      <c r="O175" s="122">
        <f t="shared" si="90"/>
        <v>14509.836119246347</v>
      </c>
      <c r="P175" s="122">
        <f t="shared" si="90"/>
        <v>13994.562594221396</v>
      </c>
      <c r="Q175" s="122">
        <f t="shared" si="90"/>
        <v>12610.834454835374</v>
      </c>
      <c r="R175" s="122">
        <f t="shared" ref="R175:V175" si="91">SUM(R176:R177)</f>
        <v>12907.896192377568</v>
      </c>
      <c r="S175" s="122">
        <f t="shared" si="91"/>
        <v>13232.44643434436</v>
      </c>
      <c r="T175" s="122">
        <f t="shared" si="91"/>
        <v>13646.332027038516</v>
      </c>
      <c r="U175" s="122">
        <f t="shared" si="91"/>
        <v>12507.611429224222</v>
      </c>
      <c r="V175" s="122">
        <f t="shared" si="91"/>
        <v>11961.272957962401</v>
      </c>
      <c r="W175" s="122">
        <f t="shared" ref="W175:Y175" si="92">SUM(W176:W177)</f>
        <v>12895.901072459252</v>
      </c>
      <c r="X175" s="122">
        <f t="shared" si="92"/>
        <v>12074.136042468072</v>
      </c>
      <c r="Y175" s="122">
        <f t="shared" si="92"/>
        <v>10408.653764797795</v>
      </c>
      <c r="DA175" s="130" t="s">
        <v>2301</v>
      </c>
    </row>
    <row r="176" spans="1:105" ht="12" customHeight="1" x14ac:dyDescent="0.25">
      <c r="A176" s="97" t="s">
        <v>212</v>
      </c>
      <c r="B176" s="98">
        <v>15025.548346792009</v>
      </c>
      <c r="C176" s="98">
        <v>16540.847979259735</v>
      </c>
      <c r="D176" s="98">
        <v>16530.263379067372</v>
      </c>
      <c r="E176" s="98">
        <v>17084.107087709312</v>
      </c>
      <c r="F176" s="98">
        <v>17033.127900722306</v>
      </c>
      <c r="G176" s="98">
        <v>17005.651684194159</v>
      </c>
      <c r="H176" s="98">
        <v>16626.78209185167</v>
      </c>
      <c r="I176" s="98">
        <v>17113.772291865072</v>
      </c>
      <c r="J176" s="98">
        <v>16717.851449701189</v>
      </c>
      <c r="K176" s="98">
        <v>15252.649964381151</v>
      </c>
      <c r="L176" s="98">
        <v>17785.964002478082</v>
      </c>
      <c r="M176" s="98">
        <v>15328.59339526596</v>
      </c>
      <c r="N176" s="98">
        <v>15279.082480225792</v>
      </c>
      <c r="O176" s="98">
        <v>14357.248511072414</v>
      </c>
      <c r="P176" s="98">
        <v>13846.502214304617</v>
      </c>
      <c r="Q176" s="98">
        <v>12475.119131439222</v>
      </c>
      <c r="R176" s="98">
        <v>12766.514666614761</v>
      </c>
      <c r="S176" s="98">
        <v>13084.620577793989</v>
      </c>
      <c r="T176" s="98">
        <v>13489.73753441322</v>
      </c>
      <c r="U176" s="98">
        <v>12360.356515790369</v>
      </c>
      <c r="V176" s="98">
        <v>11816.661278843976</v>
      </c>
      <c r="W176" s="98">
        <v>12737.682752097007</v>
      </c>
      <c r="X176" s="98">
        <v>11922.927312010905</v>
      </c>
      <c r="Y176" s="98">
        <v>10274.488856499765</v>
      </c>
      <c r="DA176" s="63" t="s">
        <v>2302</v>
      </c>
    </row>
    <row r="177" spans="1:105" ht="12" customHeight="1" x14ac:dyDescent="0.25">
      <c r="A177" s="97" t="s">
        <v>53</v>
      </c>
      <c r="B177" s="98">
        <v>166.67518380612054</v>
      </c>
      <c r="C177" s="98">
        <v>182.29098468477093</v>
      </c>
      <c r="D177" s="98">
        <v>179.08049601624239</v>
      </c>
      <c r="E177" s="98">
        <v>184.2593997755107</v>
      </c>
      <c r="F177" s="98">
        <v>181.35026994267048</v>
      </c>
      <c r="G177" s="98">
        <v>180.71192641309929</v>
      </c>
      <c r="H177" s="98">
        <v>175.37998432155808</v>
      </c>
      <c r="I177" s="98">
        <v>178.65869497434491</v>
      </c>
      <c r="J177" s="98">
        <v>175.19234326306889</v>
      </c>
      <c r="K177" s="98">
        <v>160.78525669001391</v>
      </c>
      <c r="L177" s="98">
        <v>181.74543976936749</v>
      </c>
      <c r="M177" s="98">
        <v>159.40945235328897</v>
      </c>
      <c r="N177" s="98">
        <v>160.56979504392652</v>
      </c>
      <c r="O177" s="98">
        <v>152.58760817393292</v>
      </c>
      <c r="P177" s="98">
        <v>148.06037991677817</v>
      </c>
      <c r="Q177" s="98">
        <v>135.71532339615229</v>
      </c>
      <c r="R177" s="98">
        <v>141.38152576280609</v>
      </c>
      <c r="S177" s="98">
        <v>147.8258565503717</v>
      </c>
      <c r="T177" s="98">
        <v>156.59449262529509</v>
      </c>
      <c r="U177" s="98">
        <v>147.25491343385363</v>
      </c>
      <c r="V177" s="98">
        <v>144.61167911842563</v>
      </c>
      <c r="W177" s="98">
        <v>158.21832036224509</v>
      </c>
      <c r="X177" s="98">
        <v>151.20873045716644</v>
      </c>
      <c r="Y177" s="98">
        <v>134.16490829802981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7.2381152732481436E-3</v>
      </c>
      <c r="C178" s="122">
        <f t="shared" si="93"/>
        <v>8.6025321869874927E-3</v>
      </c>
      <c r="D178" s="122">
        <f t="shared" si="93"/>
        <v>1.0702780650408479E-2</v>
      </c>
      <c r="E178" s="122">
        <f t="shared" si="93"/>
        <v>1.7081183389454573E-2</v>
      </c>
      <c r="F178" s="122">
        <f t="shared" si="93"/>
        <v>2.4847926617115559E-2</v>
      </c>
      <c r="G178" s="122">
        <f t="shared" si="93"/>
        <v>3.8366970597565081E-2</v>
      </c>
      <c r="H178" s="122">
        <f t="shared" si="93"/>
        <v>0.12766503430285581</v>
      </c>
      <c r="I178" s="122">
        <f t="shared" si="93"/>
        <v>0.1480691953184152</v>
      </c>
      <c r="J178" s="122">
        <f t="shared" si="93"/>
        <v>0.19792654943889873</v>
      </c>
      <c r="K178" s="122">
        <f t="shared" si="93"/>
        <v>0.22132792471386048</v>
      </c>
      <c r="L178" s="122">
        <f t="shared" si="93"/>
        <v>0.58816155895490396</v>
      </c>
      <c r="M178" s="122">
        <f t="shared" si="93"/>
        <v>0.30745987719567797</v>
      </c>
      <c r="N178" s="122">
        <f t="shared" si="93"/>
        <v>0.34304788983371692</v>
      </c>
      <c r="O178" s="122">
        <f t="shared" si="93"/>
        <v>0.31249461470955003</v>
      </c>
      <c r="P178" s="122">
        <f t="shared" si="93"/>
        <v>0.45673499850938137</v>
      </c>
      <c r="Q178" s="122">
        <f t="shared" si="93"/>
        <v>0.38651350640196047</v>
      </c>
      <c r="R178" s="122">
        <f t="shared" si="93"/>
        <v>0.49330034553459362</v>
      </c>
      <c r="S178" s="122">
        <f t="shared" si="93"/>
        <v>0.60240690654422635</v>
      </c>
      <c r="T178" s="122">
        <f t="shared" si="93"/>
        <v>0.88506256454784549</v>
      </c>
      <c r="U178" s="122">
        <f t="shared" si="93"/>
        <v>0.69432253692445911</v>
      </c>
      <c r="V178" s="122">
        <f t="shared" si="93"/>
        <v>0.76482207472869945</v>
      </c>
      <c r="W178" s="122">
        <f t="shared" si="93"/>
        <v>1.4217781737865114</v>
      </c>
      <c r="X178" s="122">
        <f t="shared" si="93"/>
        <v>1.4380089787179355</v>
      </c>
      <c r="Y178" s="122">
        <f t="shared" si="93"/>
        <v>1.5627951026752311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7.2381152732481436E-3</v>
      </c>
      <c r="C179" s="98">
        <f>RES_hhdet_fech!C67</f>
        <v>8.6025321869874927E-3</v>
      </c>
      <c r="D179" s="98">
        <f>RES_hhdet_fech!D67</f>
        <v>1.0702780650408479E-2</v>
      </c>
      <c r="E179" s="98">
        <f>RES_hhdet_fech!E67</f>
        <v>1.7081183389454573E-2</v>
      </c>
      <c r="F179" s="98">
        <f>RES_hhdet_fech!F67</f>
        <v>2.4847926617115559E-2</v>
      </c>
      <c r="G179" s="98">
        <f>RES_hhdet_fech!G67</f>
        <v>3.8366970597565081E-2</v>
      </c>
      <c r="H179" s="98">
        <f>RES_hhdet_fech!H67</f>
        <v>0.12766503430285581</v>
      </c>
      <c r="I179" s="98">
        <f>RES_hhdet_fech!I67</f>
        <v>0.1480691953184152</v>
      </c>
      <c r="J179" s="98">
        <f>RES_hhdet_fech!J67</f>
        <v>0.19792654943889873</v>
      </c>
      <c r="K179" s="98">
        <f>RES_hhdet_fech!K67</f>
        <v>0.22132792471386048</v>
      </c>
      <c r="L179" s="98">
        <f>RES_hhdet_fech!L67</f>
        <v>0.58816155895490396</v>
      </c>
      <c r="M179" s="98">
        <f>RES_hhdet_fech!M67</f>
        <v>0.30745987719567797</v>
      </c>
      <c r="N179" s="98">
        <f>RES_hhdet_fech!N67</f>
        <v>0.34304788983371692</v>
      </c>
      <c r="O179" s="98">
        <f>RES_hhdet_fech!O67</f>
        <v>0.31249461470955003</v>
      </c>
      <c r="P179" s="98">
        <f>RES_hhdet_fech!P67</f>
        <v>0.45673499850938137</v>
      </c>
      <c r="Q179" s="98">
        <f>RES_hhdet_fech!Q67</f>
        <v>0.38651350640196047</v>
      </c>
      <c r="R179" s="98">
        <f>RES_hhdet_fech!R67</f>
        <v>0.49330034553459362</v>
      </c>
      <c r="S179" s="98">
        <f>RES_hhdet_fech!S67</f>
        <v>0.60240690654422635</v>
      </c>
      <c r="T179" s="98">
        <f>RES_hhdet_fech!T67</f>
        <v>0.88506256454784549</v>
      </c>
      <c r="U179" s="98">
        <f>RES_hhdet_fech!U67</f>
        <v>0.69432253692445911</v>
      </c>
      <c r="V179" s="98">
        <f>RES_hhdet_fech!V67</f>
        <v>0.76482207472869945</v>
      </c>
      <c r="W179" s="98">
        <f>RES_hhdet_fech!W67</f>
        <v>1.4217781737865114</v>
      </c>
      <c r="X179" s="98">
        <f>RES_hhdet_fech!X67</f>
        <v>1.4380089787179355</v>
      </c>
      <c r="Y179" s="98">
        <f>RES_hhdet_fech!Y67</f>
        <v>1.5627951026752311</v>
      </c>
      <c r="DA179" s="63" t="s">
        <v>2305</v>
      </c>
    </row>
    <row r="180" spans="1:105" ht="12" customHeight="1" x14ac:dyDescent="0.25">
      <c r="A180" s="121" t="s">
        <v>55</v>
      </c>
      <c r="B180" s="122">
        <v>2600.132779278943</v>
      </c>
      <c r="C180" s="122">
        <v>2590.2195243110186</v>
      </c>
      <c r="D180" s="122">
        <v>2640.9811208249216</v>
      </c>
      <c r="E180" s="122">
        <v>2632.8782214739795</v>
      </c>
      <c r="F180" s="122">
        <v>2557.6525207737218</v>
      </c>
      <c r="G180" s="122">
        <v>2645.9320713817565</v>
      </c>
      <c r="H180" s="122">
        <v>2683.0805482304581</v>
      </c>
      <c r="I180" s="122">
        <v>2794.0652848812347</v>
      </c>
      <c r="J180" s="122">
        <v>3025.5706717325888</v>
      </c>
      <c r="K180" s="122">
        <v>2539.1623360020017</v>
      </c>
      <c r="L180" s="122">
        <v>3359.8350185337526</v>
      </c>
      <c r="M180" s="122">
        <v>2851.7877964213862</v>
      </c>
      <c r="N180" s="122">
        <v>2851.6622178158741</v>
      </c>
      <c r="O180" s="122">
        <v>2817.4243437056539</v>
      </c>
      <c r="P180" s="122">
        <v>2625.2590251916213</v>
      </c>
      <c r="Q180" s="122">
        <v>2629.9176750971242</v>
      </c>
      <c r="R180" s="122">
        <v>2769.3095869905351</v>
      </c>
      <c r="S180" s="122">
        <v>2519.004773834743</v>
      </c>
      <c r="T180" s="122">
        <v>2604.4299825083917</v>
      </c>
      <c r="U180" s="122">
        <v>2385.8914825668594</v>
      </c>
      <c r="V180" s="122">
        <v>2512.5349036261473</v>
      </c>
      <c r="W180" s="122">
        <v>2712.8779892946486</v>
      </c>
      <c r="X180" s="122">
        <v>2474.7656278345303</v>
      </c>
      <c r="Y180" s="122">
        <v>2119.1986999148212</v>
      </c>
      <c r="DA180" s="130" t="s">
        <v>2306</v>
      </c>
    </row>
    <row r="181" spans="1:105" ht="12" customHeight="1" x14ac:dyDescent="0.25">
      <c r="A181" s="97" t="s">
        <v>134</v>
      </c>
      <c r="B181" s="98">
        <v>2618.7842453856169</v>
      </c>
      <c r="C181" s="98">
        <v>2608.8774016742641</v>
      </c>
      <c r="D181" s="98">
        <v>2659.2649707289488</v>
      </c>
      <c r="E181" s="98">
        <v>2644.0850202071611</v>
      </c>
      <c r="F181" s="98">
        <v>2576.8034627251745</v>
      </c>
      <c r="G181" s="98">
        <v>2666.1715329364542</v>
      </c>
      <c r="H181" s="98">
        <v>2693.8572780720151</v>
      </c>
      <c r="I181" s="98">
        <v>2808.7080212157157</v>
      </c>
      <c r="J181" s="98">
        <v>3012.6663591618822</v>
      </c>
      <c r="K181" s="98">
        <v>2523.7557964954217</v>
      </c>
      <c r="L181" s="98">
        <v>3363.8393160005071</v>
      </c>
      <c r="M181" s="98">
        <v>2864.5431509526002</v>
      </c>
      <c r="N181" s="98">
        <v>2869.8246100754432</v>
      </c>
      <c r="O181" s="98">
        <v>2821.9217339021607</v>
      </c>
      <c r="P181" s="98">
        <v>2636.3155611388179</v>
      </c>
      <c r="Q181" s="98">
        <v>2621.3191598321496</v>
      </c>
      <c r="R181" s="98">
        <v>2757.9260838756404</v>
      </c>
      <c r="S181" s="98">
        <v>2527.7364904682859</v>
      </c>
      <c r="T181" s="98">
        <v>2611.7762192958899</v>
      </c>
      <c r="U181" s="98">
        <v>2392.3782510091751</v>
      </c>
      <c r="V181" s="98">
        <v>2510.8285320105861</v>
      </c>
      <c r="W181" s="98">
        <v>2713.0382754313164</v>
      </c>
      <c r="X181" s="98">
        <v>2477.2282231583563</v>
      </c>
      <c r="Y181" s="98">
        <v>2115.5179813127529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2310</v>
      </c>
    </row>
    <row r="185" spans="1:105" ht="12" customHeight="1" x14ac:dyDescent="0.25">
      <c r="A185" s="106" t="s">
        <v>122</v>
      </c>
      <c r="B185" s="101">
        <v>2128.7560578890293</v>
      </c>
      <c r="C185" s="101">
        <v>2119.9923117833955</v>
      </c>
      <c r="D185" s="101">
        <v>2181.944419233284</v>
      </c>
      <c r="E185" s="101">
        <v>2352.3915775130463</v>
      </c>
      <c r="F185" s="101">
        <v>2079.5077812837148</v>
      </c>
      <c r="G185" s="101">
        <v>2142.8066563977454</v>
      </c>
      <c r="H185" s="101">
        <v>2416.9760770006901</v>
      </c>
      <c r="I185" s="101">
        <v>2434.7311968857484</v>
      </c>
      <c r="J185" s="101">
        <v>3347.4228280569314</v>
      </c>
      <c r="K185" s="101">
        <v>2935.7213063230538</v>
      </c>
      <c r="L185" s="101">
        <v>2785.8176448681938</v>
      </c>
      <c r="M185" s="101">
        <v>2335.337844267217</v>
      </c>
      <c r="N185" s="101">
        <v>2416.1654953896018</v>
      </c>
      <c r="O185" s="101">
        <v>2711.9590433562148</v>
      </c>
      <c r="P185" s="101">
        <v>2360.2252168328232</v>
      </c>
      <c r="Q185" s="101">
        <v>2841.6362942243377</v>
      </c>
      <c r="R185" s="101">
        <v>3061.6802114759521</v>
      </c>
      <c r="S185" s="101">
        <v>2283.7183342067124</v>
      </c>
      <c r="T185" s="101">
        <v>2398.5052978933199</v>
      </c>
      <c r="U185" s="101">
        <v>2199.3230717172228</v>
      </c>
      <c r="V185" s="101">
        <v>2563.8322318787123</v>
      </c>
      <c r="W185" s="101">
        <v>2707.7134558931334</v>
      </c>
      <c r="X185" s="101">
        <v>2383.1414277192539</v>
      </c>
      <c r="Y185" s="101">
        <v>2271.881128461443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2314</v>
      </c>
    </row>
    <row r="189" spans="1:105" ht="12" customHeight="1" x14ac:dyDescent="0.25">
      <c r="A189" s="121" t="s">
        <v>54</v>
      </c>
      <c r="B189" s="122">
        <v>743.18474201998265</v>
      </c>
      <c r="C189" s="122">
        <v>744.08367160288526</v>
      </c>
      <c r="D189" s="122">
        <v>826.15689075908767</v>
      </c>
      <c r="E189" s="122">
        <v>880.21422995484897</v>
      </c>
      <c r="F189" s="122">
        <v>963.72671593878772</v>
      </c>
      <c r="G189" s="122">
        <v>935.08738534549298</v>
      </c>
      <c r="H189" s="122">
        <v>961.36902129758982</v>
      </c>
      <c r="I189" s="122">
        <v>945.75741044926031</v>
      </c>
      <c r="J189" s="122">
        <v>1004.4441409541023</v>
      </c>
      <c r="K189" s="122">
        <v>856.48032269575663</v>
      </c>
      <c r="L189" s="122">
        <v>1128.4678991198662</v>
      </c>
      <c r="M189" s="122">
        <v>935.51896818459181</v>
      </c>
      <c r="N189" s="122">
        <v>916.03349123832015</v>
      </c>
      <c r="O189" s="122">
        <v>901.44047437006054</v>
      </c>
      <c r="P189" s="122">
        <v>889.77293102514182</v>
      </c>
      <c r="Q189" s="122">
        <v>826.55394842567136</v>
      </c>
      <c r="R189" s="122">
        <v>850.02924744710367</v>
      </c>
      <c r="S189" s="122">
        <v>798.92509010077788</v>
      </c>
      <c r="T189" s="122">
        <v>810.2638881182155</v>
      </c>
      <c r="U189" s="122">
        <v>729.26793338519451</v>
      </c>
      <c r="V189" s="122">
        <v>792.92298482387582</v>
      </c>
      <c r="W189" s="122">
        <v>809.6433571172015</v>
      </c>
      <c r="X189" s="122">
        <v>800.31676794733301</v>
      </c>
      <c r="Y189" s="122">
        <v>818.75479483427421</v>
      </c>
      <c r="DA189" s="130" t="s">
        <v>2315</v>
      </c>
    </row>
    <row r="190" spans="1:105" ht="12" customHeight="1" x14ac:dyDescent="0.25">
      <c r="A190" s="97" t="s">
        <v>175</v>
      </c>
      <c r="B190" s="98">
        <v>751.14519673563018</v>
      </c>
      <c r="C190" s="98">
        <v>750.19188329088263</v>
      </c>
      <c r="D190" s="98">
        <v>832.5743431271751</v>
      </c>
      <c r="E190" s="98">
        <v>886.36607871026956</v>
      </c>
      <c r="F190" s="98">
        <v>975.38277061886379</v>
      </c>
      <c r="G190" s="98">
        <v>945.60524295212065</v>
      </c>
      <c r="H190" s="98">
        <v>970.17070043583249</v>
      </c>
      <c r="I190" s="98">
        <v>957.49962501148093</v>
      </c>
      <c r="J190" s="98">
        <v>1009.6906267081337</v>
      </c>
      <c r="K190" s="98">
        <v>859.20542508438609</v>
      </c>
      <c r="L190" s="98">
        <v>1133.47625560919</v>
      </c>
      <c r="M190" s="98">
        <v>942.57049835968837</v>
      </c>
      <c r="N190" s="98">
        <v>926.53708674455413</v>
      </c>
      <c r="O190" s="98">
        <v>909.76789956555956</v>
      </c>
      <c r="P190" s="98">
        <v>902.95795624566506</v>
      </c>
      <c r="Q190" s="98">
        <v>832.33707673333481</v>
      </c>
      <c r="R190" s="98">
        <v>854.66000103917634</v>
      </c>
      <c r="S190" s="98">
        <v>811.87901529501232</v>
      </c>
      <c r="T190" s="98">
        <v>822.00375104871853</v>
      </c>
      <c r="U190" s="98">
        <v>736.18635774251197</v>
      </c>
      <c r="V190" s="98">
        <v>800.98287001120264</v>
      </c>
      <c r="W190" s="98">
        <v>818.24193013635102</v>
      </c>
      <c r="X190" s="98">
        <v>811.39131130731539</v>
      </c>
      <c r="Y190" s="98">
        <v>832.33933875947434</v>
      </c>
      <c r="DA190" s="63" t="s">
        <v>2316</v>
      </c>
    </row>
    <row r="191" spans="1:105" ht="12" customHeight="1" x14ac:dyDescent="0.25">
      <c r="A191" s="109" t="s">
        <v>120</v>
      </c>
      <c r="B191" s="33">
        <v>561.13750725954492</v>
      </c>
      <c r="C191" s="33">
        <v>599.59410272598973</v>
      </c>
      <c r="D191" s="33">
        <v>675.13626767135793</v>
      </c>
      <c r="E191" s="33">
        <v>736.95545512890931</v>
      </c>
      <c r="F191" s="33">
        <v>697.52846716800582</v>
      </c>
      <c r="G191" s="33">
        <v>698.45513911757087</v>
      </c>
      <c r="H191" s="33">
        <v>766.72607663525741</v>
      </c>
      <c r="I191" s="33">
        <v>690.24577820936895</v>
      </c>
      <c r="J191" s="33">
        <v>888.30288893160241</v>
      </c>
      <c r="K191" s="33">
        <v>793.97764086332643</v>
      </c>
      <c r="L191" s="33">
        <v>940.8867552146429</v>
      </c>
      <c r="M191" s="33">
        <v>705.35556934569729</v>
      </c>
      <c r="N191" s="33">
        <v>700.91078445215453</v>
      </c>
      <c r="O191" s="33">
        <v>737.99327233870565</v>
      </c>
      <c r="P191" s="33">
        <v>626.77530479739016</v>
      </c>
      <c r="Q191" s="33">
        <v>708.45159822798962</v>
      </c>
      <c r="R191" s="33">
        <v>751.74866202188332</v>
      </c>
      <c r="S191" s="33">
        <v>510.94266716427398</v>
      </c>
      <c r="T191" s="33">
        <v>537.03144425054006</v>
      </c>
      <c r="U191" s="33">
        <v>486.6191094496092</v>
      </c>
      <c r="V191" s="33">
        <v>595.08943931676856</v>
      </c>
      <c r="W191" s="33">
        <v>609.65435661926119</v>
      </c>
      <c r="X191" s="33">
        <v>573.85931459103881</v>
      </c>
      <c r="Y191" s="33">
        <v>589.77657894897879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9185.2939436595771</v>
      </c>
      <c r="C193" s="117">
        <f t="shared" si="94"/>
        <v>10027.132534147897</v>
      </c>
      <c r="D193" s="117">
        <f t="shared" si="94"/>
        <v>10236.448113575263</v>
      </c>
      <c r="E193" s="117">
        <f t="shared" si="94"/>
        <v>10683.014742216619</v>
      </c>
      <c r="F193" s="117">
        <f t="shared" si="94"/>
        <v>10800.993072151168</v>
      </c>
      <c r="G193" s="117">
        <f t="shared" si="94"/>
        <v>10942.9640735583</v>
      </c>
      <c r="H193" s="117">
        <f t="shared" si="94"/>
        <v>10900.783946774452</v>
      </c>
      <c r="I193" s="117">
        <f t="shared" si="94"/>
        <v>11325.383689988554</v>
      </c>
      <c r="J193" s="117">
        <f t="shared" si="94"/>
        <v>11407.79668882545</v>
      </c>
      <c r="K193" s="117">
        <f t="shared" si="94"/>
        <v>10358.554651756929</v>
      </c>
      <c r="L193" s="117">
        <f t="shared" si="94"/>
        <v>12520.056255939931</v>
      </c>
      <c r="M193" s="117">
        <f t="shared" si="94"/>
        <v>10885.994652001071</v>
      </c>
      <c r="N193" s="117">
        <f t="shared" si="94"/>
        <v>11036.46265330049</v>
      </c>
      <c r="O193" s="117">
        <f t="shared" si="94"/>
        <v>10683.343849898063</v>
      </c>
      <c r="P193" s="117">
        <f t="shared" si="94"/>
        <v>10423.644262713664</v>
      </c>
      <c r="Q193" s="117">
        <f t="shared" si="94"/>
        <v>9825.874838765043</v>
      </c>
      <c r="R193" s="117">
        <f t="shared" ref="R193:V193" si="95">R194+R197+R199+R208</f>
        <v>10382.943957045216</v>
      </c>
      <c r="S193" s="117">
        <f t="shared" si="95"/>
        <v>10706.592870093971</v>
      </c>
      <c r="T193" s="117">
        <f t="shared" si="95"/>
        <v>11384.263709513618</v>
      </c>
      <c r="U193" s="117">
        <f t="shared" si="95"/>
        <v>10700.830697480476</v>
      </c>
      <c r="V193" s="117">
        <f t="shared" si="95"/>
        <v>10722.849482980633</v>
      </c>
      <c r="W193" s="117">
        <f t="shared" ref="W193:Y193" si="96">W194+W197+W199+W208</f>
        <v>11761.771981608037</v>
      </c>
      <c r="X193" s="117">
        <f t="shared" si="96"/>
        <v>11181.077193852287</v>
      </c>
      <c r="Y193" s="117">
        <f t="shared" si="96"/>
        <v>9841.8328391727628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7394.6270416819261</v>
      </c>
      <c r="C194" s="122">
        <f t="shared" si="97"/>
        <v>8225.3248753176904</v>
      </c>
      <c r="D194" s="122">
        <f t="shared" si="97"/>
        <v>8337.0965175742676</v>
      </c>
      <c r="E194" s="122">
        <f t="shared" si="97"/>
        <v>8733.695183424381</v>
      </c>
      <c r="F194" s="122">
        <f t="shared" si="97"/>
        <v>8823.1719693719879</v>
      </c>
      <c r="G194" s="122">
        <f t="shared" si="97"/>
        <v>8913.2947300493724</v>
      </c>
      <c r="H194" s="122">
        <f t="shared" si="97"/>
        <v>8813.2004371967778</v>
      </c>
      <c r="I194" s="122">
        <f t="shared" si="97"/>
        <v>9165.8220116060147</v>
      </c>
      <c r="J194" s="122">
        <f t="shared" si="97"/>
        <v>9055.3520290594752</v>
      </c>
      <c r="K194" s="122">
        <f t="shared" si="97"/>
        <v>8356.4406986542999</v>
      </c>
      <c r="L194" s="122">
        <f t="shared" si="97"/>
        <v>9852.3679211513154</v>
      </c>
      <c r="M194" s="122">
        <f t="shared" si="97"/>
        <v>8609.4669617657601</v>
      </c>
      <c r="N194" s="122">
        <f t="shared" si="97"/>
        <v>8736.6406907162691</v>
      </c>
      <c r="O194" s="122">
        <f t="shared" si="97"/>
        <v>8377.8965014718378</v>
      </c>
      <c r="P194" s="122">
        <f t="shared" si="97"/>
        <v>8218.5956154511732</v>
      </c>
      <c r="Q194" s="122">
        <f t="shared" si="97"/>
        <v>7610.0945635109392</v>
      </c>
      <c r="R194" s="122">
        <f t="shared" ref="R194:V194" si="98">SUM(R195:R196)</f>
        <v>8010.8971894494234</v>
      </c>
      <c r="S194" s="122">
        <f t="shared" si="98"/>
        <v>8480.2200004567367</v>
      </c>
      <c r="T194" s="122">
        <f t="shared" si="98"/>
        <v>9032.1052929072775</v>
      </c>
      <c r="U194" s="122">
        <f t="shared" si="98"/>
        <v>8508.0385828985127</v>
      </c>
      <c r="V194" s="122">
        <f t="shared" si="98"/>
        <v>8348.1607386739779</v>
      </c>
      <c r="W194" s="122">
        <f t="shared" ref="W194:Y194" si="99">SUM(W195:W196)</f>
        <v>9183.0694430139501</v>
      </c>
      <c r="X194" s="122">
        <f t="shared" si="99"/>
        <v>8755.450702153832</v>
      </c>
      <c r="Y194" s="122">
        <f t="shared" si="99"/>
        <v>7655.8706272362915</v>
      </c>
      <c r="DA194" s="130" t="s">
        <v>2469</v>
      </c>
    </row>
    <row r="195" spans="1:105" ht="12" customHeight="1" x14ac:dyDescent="0.25">
      <c r="A195" s="97" t="s">
        <v>212</v>
      </c>
      <c r="B195" s="98">
        <v>7227.9518578758052</v>
      </c>
      <c r="C195" s="98">
        <v>8043.0338906329189</v>
      </c>
      <c r="D195" s="98">
        <v>8158.0160215580245</v>
      </c>
      <c r="E195" s="98">
        <v>8549.4357836488707</v>
      </c>
      <c r="F195" s="98">
        <v>8641.821699429318</v>
      </c>
      <c r="G195" s="98">
        <v>8732.5828036362727</v>
      </c>
      <c r="H195" s="98">
        <v>8637.8204528752194</v>
      </c>
      <c r="I195" s="98">
        <v>8987.1633166316697</v>
      </c>
      <c r="J195" s="98">
        <v>8880.1596857964068</v>
      </c>
      <c r="K195" s="98">
        <v>8195.6554419642853</v>
      </c>
      <c r="L195" s="98">
        <v>9670.6224813819481</v>
      </c>
      <c r="M195" s="98">
        <v>8450.0575094124706</v>
      </c>
      <c r="N195" s="98">
        <v>8576.0708956723429</v>
      </c>
      <c r="O195" s="98">
        <v>8225.3088932979044</v>
      </c>
      <c r="P195" s="98">
        <v>8070.5352355343948</v>
      </c>
      <c r="Q195" s="98">
        <v>7474.3792401147866</v>
      </c>
      <c r="R195" s="98">
        <v>7869.5156636866177</v>
      </c>
      <c r="S195" s="98">
        <v>8332.3941439063656</v>
      </c>
      <c r="T195" s="98">
        <v>8875.5108002819816</v>
      </c>
      <c r="U195" s="98">
        <v>8360.7836694646594</v>
      </c>
      <c r="V195" s="98">
        <v>8203.549059555553</v>
      </c>
      <c r="W195" s="98">
        <v>9024.8511226517057</v>
      </c>
      <c r="X195" s="98">
        <v>8604.2419716966651</v>
      </c>
      <c r="Y195" s="98">
        <v>7521.7057189382613</v>
      </c>
      <c r="DA195" s="63" t="s">
        <v>2470</v>
      </c>
    </row>
    <row r="196" spans="1:105" ht="12" customHeight="1" x14ac:dyDescent="0.25">
      <c r="A196" s="97" t="s">
        <v>53</v>
      </c>
      <c r="B196" s="98">
        <v>166.67518380612054</v>
      </c>
      <c r="C196" s="98">
        <v>182.29098468477093</v>
      </c>
      <c r="D196" s="98">
        <v>179.08049601624239</v>
      </c>
      <c r="E196" s="98">
        <v>184.2593997755107</v>
      </c>
      <c r="F196" s="98">
        <v>181.35026994267048</v>
      </c>
      <c r="G196" s="98">
        <v>180.71192641309929</v>
      </c>
      <c r="H196" s="98">
        <v>175.37998432155808</v>
      </c>
      <c r="I196" s="98">
        <v>178.65869497434491</v>
      </c>
      <c r="J196" s="98">
        <v>175.19234326306889</v>
      </c>
      <c r="K196" s="98">
        <v>160.78525669001391</v>
      </c>
      <c r="L196" s="98">
        <v>181.74543976936749</v>
      </c>
      <c r="M196" s="98">
        <v>159.40945235328897</v>
      </c>
      <c r="N196" s="98">
        <v>160.56979504392652</v>
      </c>
      <c r="O196" s="98">
        <v>152.58760817393292</v>
      </c>
      <c r="P196" s="98">
        <v>148.06037991677817</v>
      </c>
      <c r="Q196" s="98">
        <v>135.71532339615229</v>
      </c>
      <c r="R196" s="98">
        <v>141.38152576280609</v>
      </c>
      <c r="S196" s="98">
        <v>147.8258565503717</v>
      </c>
      <c r="T196" s="98">
        <v>156.59449262529509</v>
      </c>
      <c r="U196" s="98">
        <v>147.25491343385363</v>
      </c>
      <c r="V196" s="98">
        <v>144.61167911842563</v>
      </c>
      <c r="W196" s="98">
        <v>158.21832036224509</v>
      </c>
      <c r="X196" s="98">
        <v>151.20873045716644</v>
      </c>
      <c r="Y196" s="98">
        <v>134.16490829802981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1.4501827596263854E-2</v>
      </c>
      <c r="C197" s="122">
        <f t="shared" si="100"/>
        <v>1.815220719684852E-2</v>
      </c>
      <c r="D197" s="122">
        <f t="shared" si="100"/>
        <v>2.4848333560042977E-2</v>
      </c>
      <c r="E197" s="122">
        <f t="shared" si="100"/>
        <v>4.4633499671411336E-2</v>
      </c>
      <c r="F197" s="122">
        <f t="shared" si="100"/>
        <v>7.1238799125629138E-2</v>
      </c>
      <c r="G197" s="122">
        <f t="shared" si="100"/>
        <v>0.11613558017392347</v>
      </c>
      <c r="H197" s="122">
        <f t="shared" si="100"/>
        <v>0.41088523143806333</v>
      </c>
      <c r="I197" s="122">
        <f t="shared" si="100"/>
        <v>0.48954819822079354</v>
      </c>
      <c r="J197" s="122">
        <f t="shared" si="100"/>
        <v>0.67073106889196432</v>
      </c>
      <c r="K197" s="122">
        <f t="shared" si="100"/>
        <v>0.76665277930049658</v>
      </c>
      <c r="L197" s="122">
        <f t="shared" si="100"/>
        <v>2.079424932397608</v>
      </c>
      <c r="M197" s="122">
        <f t="shared" si="100"/>
        <v>1.11759719629164</v>
      </c>
      <c r="N197" s="122">
        <f t="shared" si="100"/>
        <v>1.2857381396696883</v>
      </c>
      <c r="O197" s="122">
        <f t="shared" si="100"/>
        <v>1.2264087412988725</v>
      </c>
      <c r="P197" s="122">
        <f t="shared" si="100"/>
        <v>1.8952422307488113</v>
      </c>
      <c r="Q197" s="122">
        <f t="shared" si="100"/>
        <v>1.7014281531499797</v>
      </c>
      <c r="R197" s="122">
        <f t="shared" si="100"/>
        <v>2.2719305898746307</v>
      </c>
      <c r="S197" s="122">
        <f t="shared" si="100"/>
        <v>2.8401364276184373</v>
      </c>
      <c r="T197" s="122">
        <f t="shared" si="100"/>
        <v>4.2266958751668993</v>
      </c>
      <c r="U197" s="122">
        <f t="shared" si="100"/>
        <v>3.3436699505547542</v>
      </c>
      <c r="V197" s="122">
        <f t="shared" si="100"/>
        <v>3.7076839476217178</v>
      </c>
      <c r="W197" s="122">
        <f t="shared" si="100"/>
        <v>6.9271890395985425</v>
      </c>
      <c r="X197" s="122">
        <f t="shared" si="100"/>
        <v>7.0467628526403701</v>
      </c>
      <c r="Y197" s="122">
        <f t="shared" si="100"/>
        <v>7.6775935075550059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1.4501827596263854E-2</v>
      </c>
      <c r="C198" s="98">
        <f>RES_hhdet_tesh!C67</f>
        <v>1.815220719684852E-2</v>
      </c>
      <c r="D198" s="98">
        <f>RES_hhdet_tesh!D67</f>
        <v>2.4848333560042977E-2</v>
      </c>
      <c r="E198" s="98">
        <f>RES_hhdet_tesh!E67</f>
        <v>4.4633499671411336E-2</v>
      </c>
      <c r="F198" s="98">
        <f>RES_hhdet_tesh!F67</f>
        <v>7.1238799125629138E-2</v>
      </c>
      <c r="G198" s="98">
        <f>RES_hhdet_tesh!G67</f>
        <v>0.11613558017392347</v>
      </c>
      <c r="H198" s="98">
        <f>RES_hhdet_tesh!H67</f>
        <v>0.41088523143806333</v>
      </c>
      <c r="I198" s="98">
        <f>RES_hhdet_tesh!I67</f>
        <v>0.48954819822079354</v>
      </c>
      <c r="J198" s="98">
        <f>RES_hhdet_tesh!J67</f>
        <v>0.67073106889196432</v>
      </c>
      <c r="K198" s="98">
        <f>RES_hhdet_tesh!K67</f>
        <v>0.76665277930049658</v>
      </c>
      <c r="L198" s="98">
        <f>RES_hhdet_tesh!L67</f>
        <v>2.079424932397608</v>
      </c>
      <c r="M198" s="98">
        <f>RES_hhdet_tesh!M67</f>
        <v>1.11759719629164</v>
      </c>
      <c r="N198" s="98">
        <f>RES_hhdet_tesh!N67</f>
        <v>1.2857381396696883</v>
      </c>
      <c r="O198" s="98">
        <f>RES_hhdet_tesh!O67</f>
        <v>1.2264087412988725</v>
      </c>
      <c r="P198" s="98">
        <f>RES_hhdet_tesh!P67</f>
        <v>1.8952422307488113</v>
      </c>
      <c r="Q198" s="98">
        <f>RES_hhdet_tesh!Q67</f>
        <v>1.7014281531499797</v>
      </c>
      <c r="R198" s="98">
        <f>RES_hhdet_tesh!R67</f>
        <v>2.2719305898746307</v>
      </c>
      <c r="S198" s="98">
        <f>RES_hhdet_tesh!S67</f>
        <v>2.8401364276184373</v>
      </c>
      <c r="T198" s="98">
        <f>RES_hhdet_tesh!T67</f>
        <v>4.2266958751668993</v>
      </c>
      <c r="U198" s="98">
        <f>RES_hhdet_tesh!U67</f>
        <v>3.3436699505547542</v>
      </c>
      <c r="V198" s="98">
        <f>RES_hhdet_tesh!V67</f>
        <v>3.7076839476217178</v>
      </c>
      <c r="W198" s="98">
        <f>RES_hhdet_tesh!W67</f>
        <v>6.9271890395985425</v>
      </c>
      <c r="X198" s="98">
        <f>RES_hhdet_tesh!X67</f>
        <v>7.0467628526403701</v>
      </c>
      <c r="Y198" s="98">
        <f>RES_hhdet_tesh!Y67</f>
        <v>7.6775935075550059</v>
      </c>
      <c r="DA198" s="63" t="s">
        <v>2473</v>
      </c>
    </row>
    <row r="199" spans="1:105" ht="12" customHeight="1" x14ac:dyDescent="0.25">
      <c r="A199" s="121" t="s">
        <v>55</v>
      </c>
      <c r="B199" s="122">
        <v>1354.8626740920743</v>
      </c>
      <c r="C199" s="122">
        <v>1364.4284531854523</v>
      </c>
      <c r="D199" s="122">
        <v>1412.4422978397877</v>
      </c>
      <c r="E199" s="122">
        <v>1429.1929899985466</v>
      </c>
      <c r="F199" s="122">
        <v>1407.7458833937812</v>
      </c>
      <c r="G199" s="122">
        <v>1475.1708765905785</v>
      </c>
      <c r="H199" s="122">
        <v>1515.6432083829791</v>
      </c>
      <c r="I199" s="122">
        <v>1596.6237449245059</v>
      </c>
      <c r="J199" s="122">
        <v>1753.0116688181233</v>
      </c>
      <c r="K199" s="122">
        <v>1490.2705893991313</v>
      </c>
      <c r="L199" s="122">
        <v>1994.8247183784783</v>
      </c>
      <c r="M199" s="122">
        <v>1718.7377574874686</v>
      </c>
      <c r="N199" s="122">
        <v>1750.856657708551</v>
      </c>
      <c r="O199" s="122">
        <v>1764.2251918369327</v>
      </c>
      <c r="P199" s="122">
        <v>1670.7445385679212</v>
      </c>
      <c r="Q199" s="122">
        <v>1718.0019724906322</v>
      </c>
      <c r="R199" s="122">
        <v>1858.5578756605905</v>
      </c>
      <c r="S199" s="122">
        <v>1743.1958404146421</v>
      </c>
      <c r="T199" s="122">
        <v>1858.4407488023769</v>
      </c>
      <c r="U199" s="122">
        <v>1747.6544780530153</v>
      </c>
      <c r="V199" s="122">
        <v>1885.8800304141462</v>
      </c>
      <c r="W199" s="122">
        <v>2073.5086253504883</v>
      </c>
      <c r="X199" s="122">
        <v>1922.906619773828</v>
      </c>
      <c r="Y199" s="122">
        <v>1667.2617190408928</v>
      </c>
      <c r="DA199" s="130" t="s">
        <v>2474</v>
      </c>
    </row>
    <row r="200" spans="1:105" ht="12" customHeight="1" x14ac:dyDescent="0.25">
      <c r="A200" s="97" t="s">
        <v>134</v>
      </c>
      <c r="B200" s="98">
        <v>1355.7573005762572</v>
      </c>
      <c r="C200" s="98">
        <v>1365.6114940288674</v>
      </c>
      <c r="D200" s="98">
        <v>1413.6109821260852</v>
      </c>
      <c r="E200" s="98">
        <v>1426.3413196687975</v>
      </c>
      <c r="F200" s="98">
        <v>1410.6783226473412</v>
      </c>
      <c r="G200" s="98">
        <v>1478.8804701794168</v>
      </c>
      <c r="H200" s="98">
        <v>1513.4854281503065</v>
      </c>
      <c r="I200" s="98">
        <v>1597.0786616014809</v>
      </c>
      <c r="J200" s="98">
        <v>1735.740994597146</v>
      </c>
      <c r="K200" s="98">
        <v>1473.5451111607342</v>
      </c>
      <c r="L200" s="98">
        <v>1995.9002102976406</v>
      </c>
      <c r="M200" s="98">
        <v>1722.6772091155633</v>
      </c>
      <c r="N200" s="98">
        <v>1756.0815584473639</v>
      </c>
      <c r="O200" s="98">
        <v>1761.5385984486534</v>
      </c>
      <c r="P200" s="98">
        <v>1673.8923104417122</v>
      </c>
      <c r="Q200" s="98">
        <v>1709.1071539804454</v>
      </c>
      <c r="R200" s="98">
        <v>1848.3843716271476</v>
      </c>
      <c r="S200" s="98">
        <v>1748.1082050142968</v>
      </c>
      <c r="T200" s="98">
        <v>1862.9782965331833</v>
      </c>
      <c r="U200" s="98">
        <v>1751.2150111534263</v>
      </c>
      <c r="V200" s="98">
        <v>1883.2791519884681</v>
      </c>
      <c r="W200" s="98">
        <v>2073.2301966467421</v>
      </c>
      <c r="X200" s="98">
        <v>1925.0162978073647</v>
      </c>
      <c r="Y200" s="98">
        <v>1664.9251495015224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2478</v>
      </c>
    </row>
    <row r="204" spans="1:105" ht="12" customHeight="1" x14ac:dyDescent="0.25">
      <c r="A204" s="106" t="s">
        <v>122</v>
      </c>
      <c r="B204" s="101">
        <v>1332.252864408973</v>
      </c>
      <c r="C204" s="101">
        <v>1334.6127358198021</v>
      </c>
      <c r="D204" s="101">
        <v>1383.101158922113</v>
      </c>
      <c r="E204" s="101">
        <v>1500.5653291935114</v>
      </c>
      <c r="F204" s="101">
        <v>1334.5311868781637</v>
      </c>
      <c r="G204" s="101">
        <v>1382.9554385087706</v>
      </c>
      <c r="H204" s="101">
        <v>1568.9242107173882</v>
      </c>
      <c r="I204" s="101">
        <v>1585.4600480921167</v>
      </c>
      <c r="J204" s="101">
        <v>2183.7671785548441</v>
      </c>
      <c r="K204" s="101">
        <v>1920.7785841057437</v>
      </c>
      <c r="L204" s="101">
        <v>1840.6525940641866</v>
      </c>
      <c r="M204" s="101">
        <v>1559.2337938881431</v>
      </c>
      <c r="N204" s="101">
        <v>1625.5743097537074</v>
      </c>
      <c r="O204" s="101">
        <v>1827.2267029870657</v>
      </c>
      <c r="P204" s="101">
        <v>1595.2899864785641</v>
      </c>
      <c r="Q204" s="101">
        <v>1937.0163760627299</v>
      </c>
      <c r="R204" s="101">
        <v>2119.8512312683906</v>
      </c>
      <c r="S204" s="101">
        <v>1610.8263619586646</v>
      </c>
      <c r="T204" s="101">
        <v>1731.2473146100106</v>
      </c>
      <c r="U204" s="101">
        <v>1645.2486332585786</v>
      </c>
      <c r="V204" s="101">
        <v>1964.0682240821397</v>
      </c>
      <c r="W204" s="101">
        <v>2082.479796347166</v>
      </c>
      <c r="X204" s="101">
        <v>1844.4131862594388</v>
      </c>
      <c r="Y204" s="101">
        <v>1764.1865726655915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2482</v>
      </c>
    </row>
    <row r="208" spans="1:105" ht="12" customHeight="1" x14ac:dyDescent="0.25">
      <c r="A208" s="121" t="s">
        <v>54</v>
      </c>
      <c r="B208" s="122">
        <v>435.78972605798197</v>
      </c>
      <c r="C208" s="122">
        <v>437.36105343755889</v>
      </c>
      <c r="D208" s="122">
        <v>486.88444982764923</v>
      </c>
      <c r="E208" s="122">
        <v>520.08193529402001</v>
      </c>
      <c r="F208" s="122">
        <v>570.00398058627184</v>
      </c>
      <c r="G208" s="122">
        <v>554.38233133817516</v>
      </c>
      <c r="H208" s="122">
        <v>571.52941596325684</v>
      </c>
      <c r="I208" s="122">
        <v>562.44838525981288</v>
      </c>
      <c r="J208" s="122">
        <v>598.76225987895771</v>
      </c>
      <c r="K208" s="122">
        <v>511.07671092419668</v>
      </c>
      <c r="L208" s="122">
        <v>670.78419147773968</v>
      </c>
      <c r="M208" s="122">
        <v>556.67233555155178</v>
      </c>
      <c r="N208" s="122">
        <v>547.67956673600077</v>
      </c>
      <c r="O208" s="122">
        <v>539.99574784799393</v>
      </c>
      <c r="P208" s="122">
        <v>532.40886646382194</v>
      </c>
      <c r="Q208" s="122">
        <v>496.07687461032288</v>
      </c>
      <c r="R208" s="122">
        <v>511.21696134532812</v>
      </c>
      <c r="S208" s="122">
        <v>480.33689279497395</v>
      </c>
      <c r="T208" s="122">
        <v>489.49097192879657</v>
      </c>
      <c r="U208" s="122">
        <v>441.79396657839379</v>
      </c>
      <c r="V208" s="122">
        <v>485.10102994488727</v>
      </c>
      <c r="W208" s="122">
        <v>498.26672420399893</v>
      </c>
      <c r="X208" s="122">
        <v>495.67310907198663</v>
      </c>
      <c r="Y208" s="122">
        <v>511.02289938802278</v>
      </c>
      <c r="DA208" s="130" t="s">
        <v>2483</v>
      </c>
    </row>
    <row r="209" spans="1:105" ht="12" customHeight="1" x14ac:dyDescent="0.25">
      <c r="A209" s="97" t="s">
        <v>175</v>
      </c>
      <c r="B209" s="98">
        <v>436.69360839185759</v>
      </c>
      <c r="C209" s="98">
        <v>437.04645639788833</v>
      </c>
      <c r="D209" s="98">
        <v>486.20559708549405</v>
      </c>
      <c r="E209" s="98">
        <v>518.75438159091129</v>
      </c>
      <c r="F209" s="98">
        <v>572.04187339483167</v>
      </c>
      <c r="G209" s="98">
        <v>555.64617321864125</v>
      </c>
      <c r="H209" s="98">
        <v>571.17573794444843</v>
      </c>
      <c r="I209" s="98">
        <v>564.28126276941634</v>
      </c>
      <c r="J209" s="98">
        <v>595.3981569524052</v>
      </c>
      <c r="K209" s="98">
        <v>507.07951823417091</v>
      </c>
      <c r="L209" s="98">
        <v>669.5494415909742</v>
      </c>
      <c r="M209" s="98">
        <v>557.23018222968176</v>
      </c>
      <c r="N209" s="98">
        <v>548.15709078564259</v>
      </c>
      <c r="O209" s="98">
        <v>538.5823470999386</v>
      </c>
      <c r="P209" s="98">
        <v>534.82715278494186</v>
      </c>
      <c r="Q209" s="98">
        <v>493.4367154384957</v>
      </c>
      <c r="R209" s="98">
        <v>507.64346687193421</v>
      </c>
      <c r="S209" s="98">
        <v>483.84798578326644</v>
      </c>
      <c r="T209" s="98">
        <v>492.14914312218389</v>
      </c>
      <c r="U209" s="98">
        <v>443.10325187346797</v>
      </c>
      <c r="V209" s="98">
        <v>484.67050196492806</v>
      </c>
      <c r="W209" s="98">
        <v>497.64012931773567</v>
      </c>
      <c r="X209" s="98">
        <v>495.91721333538237</v>
      </c>
      <c r="Y209" s="98">
        <v>510.99154160549375</v>
      </c>
      <c r="DA209" s="63" t="s">
        <v>2484</v>
      </c>
    </row>
    <row r="210" spans="1:105" ht="12" customHeight="1" x14ac:dyDescent="0.25">
      <c r="A210" s="109" t="s">
        <v>120</v>
      </c>
      <c r="B210" s="33">
        <v>415.1188868523505</v>
      </c>
      <c r="C210" s="33">
        <v>444.80283721222361</v>
      </c>
      <c r="D210" s="33">
        <v>502.85975563823979</v>
      </c>
      <c r="E210" s="33">
        <v>550.99682357949871</v>
      </c>
      <c r="F210" s="33">
        <v>523.46306157802098</v>
      </c>
      <c r="G210" s="33">
        <v>525.94823817616202</v>
      </c>
      <c r="H210" s="33">
        <v>579.35075663723217</v>
      </c>
      <c r="I210" s="33">
        <v>522.56480778871526</v>
      </c>
      <c r="J210" s="33">
        <v>673.23327612486003</v>
      </c>
      <c r="K210" s="33">
        <v>602.75593148120242</v>
      </c>
      <c r="L210" s="33">
        <v>717.03006009552814</v>
      </c>
      <c r="M210" s="33">
        <v>538.46410495745454</v>
      </c>
      <c r="N210" s="33">
        <v>537.89946181350194</v>
      </c>
      <c r="O210" s="33">
        <v>567.73738373125832</v>
      </c>
      <c r="P210" s="33">
        <v>484.1720560401593</v>
      </c>
      <c r="Q210" s="33">
        <v>549.99388742768917</v>
      </c>
      <c r="R210" s="33">
        <v>587.05885659541582</v>
      </c>
      <c r="S210" s="33">
        <v>402.28077846957603</v>
      </c>
      <c r="T210" s="33">
        <v>427.62495052059268</v>
      </c>
      <c r="U210" s="33">
        <v>395.8736065892212</v>
      </c>
      <c r="V210" s="33">
        <v>495.66853490752248</v>
      </c>
      <c r="W210" s="33">
        <v>512.84031504771326</v>
      </c>
      <c r="X210" s="33">
        <v>490.68155068035458</v>
      </c>
      <c r="Y210" s="33">
        <v>511.55145957650882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3688.6644902804569</v>
      </c>
      <c r="C212" s="117">
        <f t="shared" si="101"/>
        <v>3992.7338709677415</v>
      </c>
      <c r="D212" s="117">
        <f t="shared" si="101"/>
        <v>4016.2375269027593</v>
      </c>
      <c r="E212" s="117">
        <f t="shared" si="101"/>
        <v>4135.4294330518696</v>
      </c>
      <c r="F212" s="117">
        <f t="shared" si="101"/>
        <v>4129.1052103090497</v>
      </c>
      <c r="G212" s="117">
        <f t="shared" si="101"/>
        <v>4134.9454200284754</v>
      </c>
      <c r="H212" s="117">
        <f t="shared" si="101"/>
        <v>4068.2796942572672</v>
      </c>
      <c r="I212" s="117">
        <f t="shared" si="101"/>
        <v>4186.2143960959747</v>
      </c>
      <c r="J212" s="117">
        <f t="shared" si="101"/>
        <v>4156.4247265150216</v>
      </c>
      <c r="K212" s="117">
        <f t="shared" si="101"/>
        <v>3737.3369657755843</v>
      </c>
      <c r="L212" s="117">
        <f t="shared" si="101"/>
        <v>4489.671745875703</v>
      </c>
      <c r="M212" s="117">
        <f t="shared" si="101"/>
        <v>3845.0445895007801</v>
      </c>
      <c r="N212" s="117">
        <f t="shared" si="101"/>
        <v>3820.5614692311192</v>
      </c>
      <c r="O212" s="117">
        <f t="shared" si="101"/>
        <v>3621.0255127563796</v>
      </c>
      <c r="P212" s="117">
        <f t="shared" si="101"/>
        <v>3481.2031592803855</v>
      </c>
      <c r="Q212" s="117">
        <f t="shared" si="101"/>
        <v>3188.4669785208148</v>
      </c>
      <c r="R212" s="117">
        <f t="shared" ref="R212:V212" si="102">R213+R216+R218+R227</f>
        <v>3279.2824872016995</v>
      </c>
      <c r="S212" s="117">
        <f t="shared" si="102"/>
        <v>3291.7133785603696</v>
      </c>
      <c r="T212" s="117">
        <f t="shared" si="102"/>
        <v>3392.8653365169034</v>
      </c>
      <c r="U212" s="117">
        <f t="shared" si="102"/>
        <v>3107.7862242349652</v>
      </c>
      <c r="V212" s="117">
        <f t="shared" si="102"/>
        <v>3032.6889717423587</v>
      </c>
      <c r="W212" s="117">
        <f t="shared" ref="W212:Y212" si="103">W213+W216+W218+W227</f>
        <v>3262.3741137389393</v>
      </c>
      <c r="X212" s="117">
        <f t="shared" si="103"/>
        <v>3051.3891883435363</v>
      </c>
      <c r="Y212" s="117">
        <f t="shared" si="103"/>
        <v>2650.9134879649891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3034.5597441181144</v>
      </c>
      <c r="C213" s="122">
        <f t="shared" si="104"/>
        <v>3340.5896578912971</v>
      </c>
      <c r="D213" s="122">
        <f t="shared" si="104"/>
        <v>3338.4519920364469</v>
      </c>
      <c r="E213" s="122">
        <f t="shared" si="104"/>
        <v>3450.3062674337734</v>
      </c>
      <c r="F213" s="122">
        <f t="shared" si="104"/>
        <v>3440.0105108298781</v>
      </c>
      <c r="G213" s="122">
        <f t="shared" si="104"/>
        <v>3434.4614141398533</v>
      </c>
      <c r="H213" s="122">
        <f t="shared" si="104"/>
        <v>3357.9449112703637</v>
      </c>
      <c r="I213" s="122">
        <f t="shared" si="104"/>
        <v>3456.297452065071</v>
      </c>
      <c r="J213" s="122">
        <f t="shared" si="104"/>
        <v>3376.3372787816529</v>
      </c>
      <c r="K213" s="122">
        <f t="shared" si="104"/>
        <v>3080.425186806418</v>
      </c>
      <c r="L213" s="122">
        <f t="shared" si="104"/>
        <v>3592.0532899404739</v>
      </c>
      <c r="M213" s="122">
        <f t="shared" si="104"/>
        <v>3095.7627221079138</v>
      </c>
      <c r="N213" s="122">
        <f t="shared" si="104"/>
        <v>3085.7634977064017</v>
      </c>
      <c r="O213" s="122">
        <f t="shared" si="104"/>
        <v>2899.5899092961854</v>
      </c>
      <c r="P213" s="122">
        <f t="shared" si="104"/>
        <v>2796.4395872009604</v>
      </c>
      <c r="Q213" s="122">
        <f t="shared" si="104"/>
        <v>2519.4750597854654</v>
      </c>
      <c r="R213" s="122">
        <f t="shared" ref="R213:V213" si="105">SUM(R214:R215)</f>
        <v>2578.3253020695179</v>
      </c>
      <c r="S213" s="122">
        <f t="shared" si="105"/>
        <v>2642.5699718912738</v>
      </c>
      <c r="T213" s="122">
        <f t="shared" si="105"/>
        <v>2724.387392450094</v>
      </c>
      <c r="U213" s="122">
        <f t="shared" si="105"/>
        <v>2496.2976019290236</v>
      </c>
      <c r="V213" s="122">
        <f t="shared" si="105"/>
        <v>2386.4929118753289</v>
      </c>
      <c r="W213" s="122">
        <f t="shared" ref="W213:Y213" si="106">SUM(W214:W215)</f>
        <v>2572.5024086135118</v>
      </c>
      <c r="X213" s="122">
        <f t="shared" si="106"/>
        <v>2407.9543999337225</v>
      </c>
      <c r="Y213" s="122">
        <f t="shared" si="106"/>
        <v>2075.0357694586933</v>
      </c>
      <c r="DA213" s="130" t="s">
        <v>2637</v>
      </c>
    </row>
    <row r="214" spans="1:105" ht="12" customHeight="1" x14ac:dyDescent="0.25">
      <c r="A214" s="97" t="s">
        <v>212</v>
      </c>
      <c r="B214" s="98">
        <v>3034.5597441181144</v>
      </c>
      <c r="C214" s="98">
        <v>3340.5896578912971</v>
      </c>
      <c r="D214" s="98">
        <v>3338.4519920364469</v>
      </c>
      <c r="E214" s="98">
        <v>3450.3062674337734</v>
      </c>
      <c r="F214" s="98">
        <v>3440.0105108298781</v>
      </c>
      <c r="G214" s="98">
        <v>3434.4614141398533</v>
      </c>
      <c r="H214" s="98">
        <v>3357.9449112703637</v>
      </c>
      <c r="I214" s="98">
        <v>3456.297452065071</v>
      </c>
      <c r="J214" s="98">
        <v>3376.3372787816529</v>
      </c>
      <c r="K214" s="98">
        <v>3080.425186806418</v>
      </c>
      <c r="L214" s="98">
        <v>3592.0532899404739</v>
      </c>
      <c r="M214" s="98">
        <v>3095.7627221079138</v>
      </c>
      <c r="N214" s="98">
        <v>3085.7634977064017</v>
      </c>
      <c r="O214" s="98">
        <v>2899.5899092961854</v>
      </c>
      <c r="P214" s="98">
        <v>2796.4395872009604</v>
      </c>
      <c r="Q214" s="98">
        <v>2519.4750597854654</v>
      </c>
      <c r="R214" s="98">
        <v>2578.3253020695179</v>
      </c>
      <c r="S214" s="98">
        <v>2642.5699718912738</v>
      </c>
      <c r="T214" s="98">
        <v>2724.387392450094</v>
      </c>
      <c r="U214" s="98">
        <v>2496.2976019290236</v>
      </c>
      <c r="V214" s="98">
        <v>2386.4929118753289</v>
      </c>
      <c r="W214" s="98">
        <v>2572.5024086135118</v>
      </c>
      <c r="X214" s="98">
        <v>2407.9543999337225</v>
      </c>
      <c r="Y214" s="98">
        <v>2075.0357694586933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508.75905343953826</v>
      </c>
      <c r="C218" s="122">
        <v>506.78062083938784</v>
      </c>
      <c r="D218" s="122">
        <v>516.49277581832587</v>
      </c>
      <c r="E218" s="122">
        <v>513.48326926946891</v>
      </c>
      <c r="F218" s="122">
        <v>500.37010174522112</v>
      </c>
      <c r="G218" s="122">
        <v>517.63678554172645</v>
      </c>
      <c r="H218" s="122">
        <v>522.8759257913888</v>
      </c>
      <c r="I218" s="122">
        <v>545.03662333651778</v>
      </c>
      <c r="J218" s="122">
        <v>584.98380761451642</v>
      </c>
      <c r="K218" s="122">
        <v>490.63622671852426</v>
      </c>
      <c r="L218" s="122">
        <v>674.65465349701242</v>
      </c>
      <c r="M218" s="122">
        <v>564.57908017125487</v>
      </c>
      <c r="N218" s="122">
        <v>556.38571034730126</v>
      </c>
      <c r="O218" s="122">
        <v>546.60621162351458</v>
      </c>
      <c r="P218" s="122">
        <v>511.10815914924024</v>
      </c>
      <c r="Q218" s="122">
        <v>508.74018370928314</v>
      </c>
      <c r="R218" s="122">
        <v>536.11694185682222</v>
      </c>
      <c r="S218" s="122">
        <v>492.23434938515589</v>
      </c>
      <c r="T218" s="122">
        <v>509.3051755725142</v>
      </c>
      <c r="U218" s="122">
        <v>466.93009090747029</v>
      </c>
      <c r="V218" s="122">
        <v>490.76205589758183</v>
      </c>
      <c r="W218" s="122">
        <v>531.43172812409784</v>
      </c>
      <c r="X218" s="122">
        <v>487.20630586643563</v>
      </c>
      <c r="Y218" s="122">
        <v>417.19273718163464</v>
      </c>
      <c r="DA218" s="130" t="s">
        <v>2642</v>
      </c>
    </row>
    <row r="219" spans="1:105" ht="12" customHeight="1" x14ac:dyDescent="0.25">
      <c r="A219" s="97" t="s">
        <v>134</v>
      </c>
      <c r="B219" s="98">
        <v>528.88966619807923</v>
      </c>
      <c r="C219" s="98">
        <v>526.88888004213436</v>
      </c>
      <c r="D219" s="98">
        <v>537.06515348841856</v>
      </c>
      <c r="E219" s="98">
        <v>533.99941068103828</v>
      </c>
      <c r="F219" s="98">
        <v>520.41122733197631</v>
      </c>
      <c r="G219" s="98">
        <v>538.46000279184625</v>
      </c>
      <c r="H219" s="98">
        <v>544.05141587942421</v>
      </c>
      <c r="I219" s="98">
        <v>567.24667196472592</v>
      </c>
      <c r="J219" s="98">
        <v>608.43809789633383</v>
      </c>
      <c r="K219" s="98">
        <v>509.69772066021551</v>
      </c>
      <c r="L219" s="98">
        <v>679.36098825946237</v>
      </c>
      <c r="M219" s="98">
        <v>578.52313476638722</v>
      </c>
      <c r="N219" s="98">
        <v>579.5897782508365</v>
      </c>
      <c r="O219" s="98">
        <v>569.91531337888046</v>
      </c>
      <c r="P219" s="98">
        <v>532.43029072759566</v>
      </c>
      <c r="Q219" s="98">
        <v>529.40161751970106</v>
      </c>
      <c r="R219" s="98">
        <v>556.99075189952453</v>
      </c>
      <c r="S219" s="98">
        <v>510.50166161497521</v>
      </c>
      <c r="T219" s="98">
        <v>527.47432524899807</v>
      </c>
      <c r="U219" s="98">
        <v>483.16471157381307</v>
      </c>
      <c r="V219" s="98">
        <v>507.08693032485803</v>
      </c>
      <c r="W219" s="98">
        <v>547.92521010610869</v>
      </c>
      <c r="X219" s="98">
        <v>500.30101194906172</v>
      </c>
      <c r="Y219" s="98">
        <v>427.25001150592368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145.34569272280456</v>
      </c>
      <c r="C227" s="122">
        <v>145.36359223705665</v>
      </c>
      <c r="D227" s="122">
        <v>161.29275904798664</v>
      </c>
      <c r="E227" s="122">
        <v>171.63989634862693</v>
      </c>
      <c r="F227" s="122">
        <v>188.72459773394993</v>
      </c>
      <c r="G227" s="122">
        <v>182.84722034689537</v>
      </c>
      <c r="H227" s="122">
        <v>187.45885719551453</v>
      </c>
      <c r="I227" s="122">
        <v>184.88032069438614</v>
      </c>
      <c r="J227" s="122">
        <v>195.1036401188517</v>
      </c>
      <c r="K227" s="122">
        <v>166.27555225064222</v>
      </c>
      <c r="L227" s="122">
        <v>222.9638024382169</v>
      </c>
      <c r="M227" s="122">
        <v>184.70278722161163</v>
      </c>
      <c r="N227" s="122">
        <v>178.41226117741661</v>
      </c>
      <c r="O227" s="122">
        <v>174.82939183668003</v>
      </c>
      <c r="P227" s="122">
        <v>173.65541293018492</v>
      </c>
      <c r="Q227" s="122">
        <v>160.25173502606623</v>
      </c>
      <c r="R227" s="122">
        <v>164.84024327535946</v>
      </c>
      <c r="S227" s="122">
        <v>156.9090572839402</v>
      </c>
      <c r="T227" s="122">
        <v>159.17276849429518</v>
      </c>
      <c r="U227" s="122">
        <v>144.55853139847133</v>
      </c>
      <c r="V227" s="122">
        <v>155.43400396944796</v>
      </c>
      <c r="W227" s="122">
        <v>158.43997700132977</v>
      </c>
      <c r="X227" s="122">
        <v>156.22848254337808</v>
      </c>
      <c r="Y227" s="122">
        <v>158.68498132466112</v>
      </c>
      <c r="DA227" s="130" t="s">
        <v>2651</v>
      </c>
    </row>
    <row r="228" spans="1:105" ht="12" customHeight="1" x14ac:dyDescent="0.25">
      <c r="A228" s="97" t="s">
        <v>175</v>
      </c>
      <c r="B228" s="98">
        <v>151.7012839327279</v>
      </c>
      <c r="C228" s="98">
        <v>151.50875274942666</v>
      </c>
      <c r="D228" s="98">
        <v>168.14671433796431</v>
      </c>
      <c r="E228" s="98">
        <v>179.0104932563261</v>
      </c>
      <c r="F228" s="98">
        <v>196.9883043541858</v>
      </c>
      <c r="G228" s="98">
        <v>190.97443486661032</v>
      </c>
      <c r="H228" s="98">
        <v>195.93567466002077</v>
      </c>
      <c r="I228" s="98">
        <v>193.37662426731868</v>
      </c>
      <c r="J228" s="98">
        <v>203.91711896997469</v>
      </c>
      <c r="K228" s="98">
        <v>173.52512765004263</v>
      </c>
      <c r="L228" s="98">
        <v>228.91686458283203</v>
      </c>
      <c r="M228" s="98">
        <v>190.36153784872269</v>
      </c>
      <c r="N228" s="98">
        <v>187.12343003893017</v>
      </c>
      <c r="O228" s="98">
        <v>183.73672499626045</v>
      </c>
      <c r="P228" s="98">
        <v>182.36138884337456</v>
      </c>
      <c r="Q228" s="98">
        <v>168.0987960170643</v>
      </c>
      <c r="R228" s="98">
        <v>172.60713380987207</v>
      </c>
      <c r="S228" s="98">
        <v>163.96708592898071</v>
      </c>
      <c r="T228" s="98">
        <v>166.01187756179922</v>
      </c>
      <c r="U228" s="98">
        <v>148.68019680967774</v>
      </c>
      <c r="V228" s="98">
        <v>161.76650042746249</v>
      </c>
      <c r="W228" s="98">
        <v>165.25214021033747</v>
      </c>
      <c r="X228" s="98">
        <v>163.86858923162544</v>
      </c>
      <c r="Y228" s="98">
        <v>168.09925285586345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284.69096146441785</v>
      </c>
      <c r="C231" s="118">
        <f t="shared" si="108"/>
        <v>308.33532478477133</v>
      </c>
      <c r="D231" s="118">
        <f t="shared" si="108"/>
        <v>310.1405494511996</v>
      </c>
      <c r="E231" s="118">
        <f t="shared" si="108"/>
        <v>319.19755281305135</v>
      </c>
      <c r="F231" s="118">
        <f t="shared" si="108"/>
        <v>318.03085148659812</v>
      </c>
      <c r="G231" s="118">
        <f t="shared" si="108"/>
        <v>317.99628763023088</v>
      </c>
      <c r="H231" s="118">
        <f t="shared" si="108"/>
        <v>312.50706307104537</v>
      </c>
      <c r="I231" s="118">
        <f t="shared" si="108"/>
        <v>320.77046354598286</v>
      </c>
      <c r="J231" s="118">
        <f t="shared" si="108"/>
        <v>318.17483958728377</v>
      </c>
      <c r="K231" s="118">
        <f t="shared" si="108"/>
        <v>284.73793514391394</v>
      </c>
      <c r="L231" s="118">
        <f t="shared" si="108"/>
        <v>338.72969973813105</v>
      </c>
      <c r="M231" s="118">
        <f t="shared" si="108"/>
        <v>289.65206910513547</v>
      </c>
      <c r="N231" s="118">
        <f t="shared" si="108"/>
        <v>287.44161281996497</v>
      </c>
      <c r="O231" s="118">
        <f t="shared" si="108"/>
        <v>271.55755432634186</v>
      </c>
      <c r="P231" s="118">
        <f t="shared" si="108"/>
        <v>259.56807354829573</v>
      </c>
      <c r="Q231" s="118">
        <f t="shared" si="108"/>
        <v>236.77113538014279</v>
      </c>
      <c r="R231" s="118">
        <f t="shared" ref="R231:V231" si="109">R232+R235+R237+R246</f>
        <v>242.19918986097298</v>
      </c>
      <c r="S231" s="118">
        <f t="shared" si="109"/>
        <v>240.28788435512067</v>
      </c>
      <c r="T231" s="118">
        <f t="shared" si="109"/>
        <v>245.77043430593869</v>
      </c>
      <c r="U231" s="118">
        <f t="shared" si="109"/>
        <v>223.36702230310976</v>
      </c>
      <c r="V231" s="118">
        <f t="shared" si="109"/>
        <v>216.49569796974316</v>
      </c>
      <c r="W231" s="118">
        <f t="shared" ref="W231:Y231" si="110">W232+W235+W237+W246</f>
        <v>231.23296420604854</v>
      </c>
      <c r="X231" s="118">
        <f t="shared" si="110"/>
        <v>214.58274055176787</v>
      </c>
      <c r="Y231" s="118">
        <f t="shared" si="110"/>
        <v>184.56670866313181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233.34020963592747</v>
      </c>
      <c r="C232" s="123">
        <f t="shared" si="111"/>
        <v>257.078257100212</v>
      </c>
      <c r="D232" s="123">
        <f t="shared" si="111"/>
        <v>256.84568650438456</v>
      </c>
      <c r="E232" s="123">
        <f t="shared" si="111"/>
        <v>265.23719097496155</v>
      </c>
      <c r="F232" s="123">
        <f t="shared" si="111"/>
        <v>264.02229155760358</v>
      </c>
      <c r="G232" s="123">
        <f t="shared" si="111"/>
        <v>263.16217655257833</v>
      </c>
      <c r="H232" s="123">
        <f t="shared" si="111"/>
        <v>256.8035051394067</v>
      </c>
      <c r="I232" s="123">
        <f t="shared" si="111"/>
        <v>263.73122618415863</v>
      </c>
      <c r="J232" s="123">
        <f t="shared" si="111"/>
        <v>256.88838115115863</v>
      </c>
      <c r="K232" s="123">
        <f t="shared" si="111"/>
        <v>233.33084714432729</v>
      </c>
      <c r="L232" s="123">
        <f t="shared" si="111"/>
        <v>271.02039859231394</v>
      </c>
      <c r="M232" s="123">
        <f t="shared" si="111"/>
        <v>232.73610667499298</v>
      </c>
      <c r="N232" s="123">
        <f t="shared" si="111"/>
        <v>231.05320384110095</v>
      </c>
      <c r="O232" s="123">
        <f t="shared" si="111"/>
        <v>216.15298188959193</v>
      </c>
      <c r="P232" s="123">
        <f t="shared" si="111"/>
        <v>207.45465524446058</v>
      </c>
      <c r="Q232" s="123">
        <f t="shared" si="111"/>
        <v>185.83138648508955</v>
      </c>
      <c r="R232" s="123">
        <f t="shared" ref="R232:V232" si="112">SUM(R233:R234)</f>
        <v>189.15376261756603</v>
      </c>
      <c r="S232" s="123">
        <f t="shared" si="112"/>
        <v>192.10927735377402</v>
      </c>
      <c r="T232" s="123">
        <f t="shared" si="112"/>
        <v>196.57029958636886</v>
      </c>
      <c r="U232" s="123">
        <f t="shared" si="112"/>
        <v>178.81999230514384</v>
      </c>
      <c r="V232" s="123">
        <f t="shared" si="112"/>
        <v>169.61289486301737</v>
      </c>
      <c r="W232" s="123">
        <f t="shared" ref="W232:Y232" si="113">SUM(W233:W234)</f>
        <v>181.60692606507081</v>
      </c>
      <c r="X232" s="123">
        <f t="shared" si="113"/>
        <v>168.78113393355414</v>
      </c>
      <c r="Y232" s="123">
        <f t="shared" si="113"/>
        <v>143.92167309208588</v>
      </c>
      <c r="DA232" s="130" t="s">
        <v>2805</v>
      </c>
    </row>
    <row r="233" spans="1:105" ht="12" customHeight="1" x14ac:dyDescent="0.25">
      <c r="A233" s="97" t="s">
        <v>212</v>
      </c>
      <c r="B233" s="99">
        <v>230.78021423748589</v>
      </c>
      <c r="C233" s="99">
        <v>254.2759692803906</v>
      </c>
      <c r="D233" s="99">
        <v>254.09297201824455</v>
      </c>
      <c r="E233" s="99">
        <v>262.4070190740693</v>
      </c>
      <c r="F233" s="99">
        <v>261.24088201557942</v>
      </c>
      <c r="G233" s="99">
        <v>260.39506740945922</v>
      </c>
      <c r="H233" s="99">
        <v>254.12300518345532</v>
      </c>
      <c r="I233" s="99">
        <v>261.00645736883678</v>
      </c>
      <c r="J233" s="99">
        <v>254.22427407830114</v>
      </c>
      <c r="K233" s="99">
        <v>230.896856303628</v>
      </c>
      <c r="L233" s="99">
        <v>268.27899620672036</v>
      </c>
      <c r="M233" s="99">
        <v>230.3406825733245</v>
      </c>
      <c r="N233" s="99">
        <v>228.65028925963509</v>
      </c>
      <c r="O233" s="99">
        <v>213.87988478255792</v>
      </c>
      <c r="P233" s="99">
        <v>205.25981600856463</v>
      </c>
      <c r="Q233" s="99">
        <v>183.83150560454172</v>
      </c>
      <c r="R233" s="99">
        <v>187.08194183716347</v>
      </c>
      <c r="S233" s="99">
        <v>189.96313464184234</v>
      </c>
      <c r="T233" s="99">
        <v>194.31461459585717</v>
      </c>
      <c r="U233" s="99">
        <v>176.71470444613578</v>
      </c>
      <c r="V233" s="99">
        <v>167.56227653731901</v>
      </c>
      <c r="W233" s="99">
        <v>179.37881167068159</v>
      </c>
      <c r="X233" s="99">
        <v>166.66742733811338</v>
      </c>
      <c r="Y233" s="99">
        <v>142.0665592119602</v>
      </c>
      <c r="DA233" s="63" t="s">
        <v>2806</v>
      </c>
    </row>
    <row r="234" spans="1:105" ht="12" customHeight="1" x14ac:dyDescent="0.25">
      <c r="A234" s="97" t="s">
        <v>53</v>
      </c>
      <c r="B234" s="99">
        <v>2.5599953984415671</v>
      </c>
      <c r="C234" s="99">
        <v>2.8022878198213999</v>
      </c>
      <c r="D234" s="99">
        <v>2.7527144861400079</v>
      </c>
      <c r="E234" s="99">
        <v>2.8301719008922479</v>
      </c>
      <c r="F234" s="99">
        <v>2.7814095420241416</v>
      </c>
      <c r="G234" s="99">
        <v>2.7671091431190908</v>
      </c>
      <c r="H234" s="99">
        <v>2.6804999559513814</v>
      </c>
      <c r="I234" s="99">
        <v>2.7247688153218661</v>
      </c>
      <c r="J234" s="99">
        <v>2.6641070728575174</v>
      </c>
      <c r="K234" s="99">
        <v>2.4339908406992907</v>
      </c>
      <c r="L234" s="99">
        <v>2.7414023855935752</v>
      </c>
      <c r="M234" s="99">
        <v>2.3954241016684845</v>
      </c>
      <c r="N234" s="99">
        <v>2.4029145814658603</v>
      </c>
      <c r="O234" s="99">
        <v>2.2730971070339971</v>
      </c>
      <c r="P234" s="99">
        <v>2.1948392358959601</v>
      </c>
      <c r="Q234" s="99">
        <v>1.999880880547847</v>
      </c>
      <c r="R234" s="99">
        <v>2.0718207804025752</v>
      </c>
      <c r="S234" s="99">
        <v>2.1461427119316858</v>
      </c>
      <c r="T234" s="99">
        <v>2.2556849905116856</v>
      </c>
      <c r="U234" s="99">
        <v>2.1052878590080701</v>
      </c>
      <c r="V234" s="99">
        <v>2.0506183256983599</v>
      </c>
      <c r="W234" s="99">
        <v>2.2281143943892272</v>
      </c>
      <c r="X234" s="99">
        <v>2.113706595440755</v>
      </c>
      <c r="Y234" s="99">
        <v>1.8551138801256726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1.1117156957486099E-4</v>
      </c>
      <c r="C235" s="123">
        <f t="shared" si="114"/>
        <v>1.3224335371770331E-4</v>
      </c>
      <c r="D235" s="123">
        <f t="shared" si="114"/>
        <v>1.6451651628040083E-4</v>
      </c>
      <c r="E235" s="123">
        <f t="shared" si="114"/>
        <v>2.6236211190158672E-4</v>
      </c>
      <c r="F235" s="123">
        <f t="shared" si="114"/>
        <v>3.8109819309455149E-4</v>
      </c>
      <c r="G235" s="123">
        <f t="shared" si="114"/>
        <v>5.8748527140158925E-4</v>
      </c>
      <c r="H235" s="123">
        <f t="shared" si="114"/>
        <v>1.9512267614182461E-3</v>
      </c>
      <c r="I235" s="123">
        <f t="shared" si="114"/>
        <v>2.2582406413041108E-3</v>
      </c>
      <c r="J235" s="123">
        <f t="shared" si="114"/>
        <v>3.0098205803130505E-3</v>
      </c>
      <c r="K235" s="123">
        <f t="shared" si="114"/>
        <v>3.3504946450601831E-3</v>
      </c>
      <c r="L235" s="123">
        <f t="shared" si="114"/>
        <v>8.8716806478308773E-3</v>
      </c>
      <c r="M235" s="123">
        <f t="shared" si="114"/>
        <v>4.6201576459738956E-3</v>
      </c>
      <c r="N235" s="123">
        <f t="shared" si="114"/>
        <v>5.1336851765740096E-3</v>
      </c>
      <c r="O235" s="123">
        <f t="shared" si="114"/>
        <v>4.6552312678647132E-3</v>
      </c>
      <c r="P235" s="123">
        <f t="shared" si="114"/>
        <v>6.7706154455279399E-3</v>
      </c>
      <c r="Q235" s="123">
        <f t="shared" si="114"/>
        <v>5.6956057148422464E-3</v>
      </c>
      <c r="R235" s="123">
        <f t="shared" si="114"/>
        <v>7.2288787473760024E-3</v>
      </c>
      <c r="S235" s="123">
        <f t="shared" si="114"/>
        <v>8.7457716956076906E-3</v>
      </c>
      <c r="T235" s="123">
        <f t="shared" si="114"/>
        <v>1.2748994610503103E-2</v>
      </c>
      <c r="U235" s="123">
        <f t="shared" si="114"/>
        <v>9.9266555739028588E-3</v>
      </c>
      <c r="V235" s="123">
        <f t="shared" si="114"/>
        <v>1.0845307736541453E-2</v>
      </c>
      <c r="W235" s="123">
        <f t="shared" si="114"/>
        <v>2.0022235145646834E-2</v>
      </c>
      <c r="X235" s="123">
        <f t="shared" si="114"/>
        <v>2.0101544754918401E-2</v>
      </c>
      <c r="Y235" s="123">
        <f t="shared" si="114"/>
        <v>2.160895068273095E-2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1.1117156957486099E-4</v>
      </c>
      <c r="C236" s="99">
        <f>RES_hhdet_fecs!C67</f>
        <v>1.3224335371770331E-4</v>
      </c>
      <c r="D236" s="99">
        <f>RES_hhdet_fecs!D67</f>
        <v>1.6451651628040083E-4</v>
      </c>
      <c r="E236" s="99">
        <f>RES_hhdet_fecs!E67</f>
        <v>2.6236211190158672E-4</v>
      </c>
      <c r="F236" s="99">
        <f>RES_hhdet_fecs!F67</f>
        <v>3.8109819309455149E-4</v>
      </c>
      <c r="G236" s="99">
        <f>RES_hhdet_fecs!G67</f>
        <v>5.8748527140158925E-4</v>
      </c>
      <c r="H236" s="99">
        <f>RES_hhdet_fecs!H67</f>
        <v>1.9512267614182461E-3</v>
      </c>
      <c r="I236" s="99">
        <f>RES_hhdet_fecs!I67</f>
        <v>2.2582406413041108E-3</v>
      </c>
      <c r="J236" s="99">
        <f>RES_hhdet_fecs!J67</f>
        <v>3.0098205803130505E-3</v>
      </c>
      <c r="K236" s="99">
        <f>RES_hhdet_fecs!K67</f>
        <v>3.3504946450601831E-3</v>
      </c>
      <c r="L236" s="99">
        <f>RES_hhdet_fecs!L67</f>
        <v>8.8716806478308773E-3</v>
      </c>
      <c r="M236" s="99">
        <f>RES_hhdet_fecs!M67</f>
        <v>4.6201576459738956E-3</v>
      </c>
      <c r="N236" s="99">
        <f>RES_hhdet_fecs!N67</f>
        <v>5.1336851765740096E-3</v>
      </c>
      <c r="O236" s="99">
        <f>RES_hhdet_fecs!O67</f>
        <v>4.6552312678647132E-3</v>
      </c>
      <c r="P236" s="99">
        <f>RES_hhdet_fecs!P67</f>
        <v>6.7706154455279399E-3</v>
      </c>
      <c r="Q236" s="99">
        <f>RES_hhdet_fecs!Q67</f>
        <v>5.6956057148422464E-3</v>
      </c>
      <c r="R236" s="99">
        <f>RES_hhdet_fecs!R67</f>
        <v>7.2288787473760024E-3</v>
      </c>
      <c r="S236" s="99">
        <f>RES_hhdet_fecs!S67</f>
        <v>8.7457716956076906E-3</v>
      </c>
      <c r="T236" s="99">
        <f>RES_hhdet_fecs!T67</f>
        <v>1.2748994610503103E-2</v>
      </c>
      <c r="U236" s="99">
        <f>RES_hhdet_fecs!U67</f>
        <v>9.9266555739028588E-3</v>
      </c>
      <c r="V236" s="99">
        <f>RES_hhdet_fecs!V67</f>
        <v>1.0845307736541453E-2</v>
      </c>
      <c r="W236" s="99">
        <f>RES_hhdet_fecs!W67</f>
        <v>2.0022235145646834E-2</v>
      </c>
      <c r="X236" s="99">
        <f>RES_hhdet_fecs!X67</f>
        <v>2.0101544754918401E-2</v>
      </c>
      <c r="Y236" s="99">
        <f>RES_hhdet_fecs!Y67</f>
        <v>2.160895068273095E-2</v>
      </c>
      <c r="DA236" s="63" t="s">
        <v>2809</v>
      </c>
    </row>
    <row r="237" spans="1:105" ht="12" customHeight="1" x14ac:dyDescent="0.25">
      <c r="A237" s="121" t="s">
        <v>55</v>
      </c>
      <c r="B237" s="123">
        <v>39.935926862597206</v>
      </c>
      <c r="C237" s="123">
        <v>39.818428959568536</v>
      </c>
      <c r="D237" s="123">
        <v>40.595526317157777</v>
      </c>
      <c r="E237" s="123">
        <v>40.440259601220994</v>
      </c>
      <c r="F237" s="123">
        <v>39.227287219980482</v>
      </c>
      <c r="G237" s="123">
        <v>40.515216522321197</v>
      </c>
      <c r="H237" s="123">
        <v>41.008084925810401</v>
      </c>
      <c r="I237" s="123">
        <v>42.612994331515935</v>
      </c>
      <c r="J237" s="123">
        <v>46.009112475249523</v>
      </c>
      <c r="K237" s="123">
        <v>38.438212533334436</v>
      </c>
      <c r="L237" s="123">
        <v>50.678904222837531</v>
      </c>
      <c r="M237" s="123">
        <v>42.853426315349253</v>
      </c>
      <c r="N237" s="123">
        <v>42.67490484577425</v>
      </c>
      <c r="O237" s="123">
        <v>41.971161364980006</v>
      </c>
      <c r="P237" s="123">
        <v>38.916700849472832</v>
      </c>
      <c r="Q237" s="123">
        <v>38.754076873759253</v>
      </c>
      <c r="R237" s="123">
        <v>40.581774165606426</v>
      </c>
      <c r="S237" s="123">
        <v>36.571029337106616</v>
      </c>
      <c r="T237" s="123">
        <v>37.515838021456858</v>
      </c>
      <c r="U237" s="123">
        <v>34.110837146463581</v>
      </c>
      <c r="V237" s="123">
        <v>35.628174354529492</v>
      </c>
      <c r="W237" s="123">
        <v>38.204188265491823</v>
      </c>
      <c r="X237" s="123">
        <v>34.594089996712952</v>
      </c>
      <c r="Y237" s="123">
        <v>29.302408303542929</v>
      </c>
      <c r="DA237" s="130" t="s">
        <v>2810</v>
      </c>
    </row>
    <row r="238" spans="1:105" ht="12" customHeight="1" x14ac:dyDescent="0.25">
      <c r="A238" s="97" t="s">
        <v>134</v>
      </c>
      <c r="B238" s="99">
        <v>40.222398227541461</v>
      </c>
      <c r="C238" s="99">
        <v>40.105249191348832</v>
      </c>
      <c r="D238" s="99">
        <v>40.87657433529963</v>
      </c>
      <c r="E238" s="99">
        <v>40.612392837909312</v>
      </c>
      <c r="F238" s="99">
        <v>39.521009488490812</v>
      </c>
      <c r="G238" s="99">
        <v>40.825128547672456</v>
      </c>
      <c r="H238" s="99">
        <v>41.172795990059498</v>
      </c>
      <c r="I238" s="99">
        <v>42.836314396295897</v>
      </c>
      <c r="J238" s="99">
        <v>45.812879753261434</v>
      </c>
      <c r="K238" s="99">
        <v>38.204986074529295</v>
      </c>
      <c r="L238" s="99">
        <v>50.739304036125375</v>
      </c>
      <c r="M238" s="99">
        <v>43.045099288427913</v>
      </c>
      <c r="N238" s="99">
        <v>42.946703643193665</v>
      </c>
      <c r="O238" s="99">
        <v>42.038158972238051</v>
      </c>
      <c r="P238" s="99">
        <v>39.08060235319477</v>
      </c>
      <c r="Q238" s="99">
        <v>38.62737042787527</v>
      </c>
      <c r="R238" s="99">
        <v>40.414959030602269</v>
      </c>
      <c r="S238" s="99">
        <v>36.697796808326004</v>
      </c>
      <c r="T238" s="99">
        <v>37.621657809755263</v>
      </c>
      <c r="U238" s="99">
        <v>34.203577785993673</v>
      </c>
      <c r="V238" s="99">
        <v>35.603977713382299</v>
      </c>
      <c r="W238" s="99">
        <v>38.206445499973348</v>
      </c>
      <c r="X238" s="99">
        <v>34.628513961269334</v>
      </c>
      <c r="Y238" s="99">
        <v>29.251514576903428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2814</v>
      </c>
    </row>
    <row r="242" spans="1:105" ht="12" customHeight="1" x14ac:dyDescent="0.25">
      <c r="A242" s="106" t="s">
        <v>122</v>
      </c>
      <c r="B242" s="102">
        <v>32.695963419123032</v>
      </c>
      <c r="C242" s="102">
        <v>32.589810426987796</v>
      </c>
      <c r="D242" s="102">
        <v>33.539498406521311</v>
      </c>
      <c r="E242" s="102">
        <v>36.132064636508503</v>
      </c>
      <c r="F242" s="102">
        <v>31.893874695661808</v>
      </c>
      <c r="G242" s="102">
        <v>32.811226179396456</v>
      </c>
      <c r="H242" s="102">
        <v>36.940955907814597</v>
      </c>
      <c r="I242" s="102">
        <v>37.13269953034311</v>
      </c>
      <c r="J242" s="102">
        <v>50.903439419610208</v>
      </c>
      <c r="K242" s="102">
        <v>44.441380494309122</v>
      </c>
      <c r="L242" s="102">
        <v>42.020570899394507</v>
      </c>
      <c r="M242" s="102">
        <v>35.092803313183168</v>
      </c>
      <c r="N242" s="102">
        <v>36.157730029599122</v>
      </c>
      <c r="O242" s="102">
        <v>40.400045125688059</v>
      </c>
      <c r="P242" s="102">
        <v>34.987853701087921</v>
      </c>
      <c r="Q242" s="102">
        <v>41.873931049787465</v>
      </c>
      <c r="R242" s="102">
        <v>44.866206181175464</v>
      </c>
      <c r="S242" s="102">
        <v>33.15512978199741</v>
      </c>
      <c r="T242" s="102">
        <v>34.549570099292154</v>
      </c>
      <c r="U242" s="102">
        <v>31.4434883899645</v>
      </c>
      <c r="V242" s="102">
        <v>36.355579236454211</v>
      </c>
      <c r="W242" s="102">
        <v>38.131458563989028</v>
      </c>
      <c r="X242" s="102">
        <v>33.313299691152494</v>
      </c>
      <c r="Y242" s="102">
        <v>31.413566102115315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2818</v>
      </c>
    </row>
    <row r="246" spans="1:105" ht="12" customHeight="1" x14ac:dyDescent="0.25">
      <c r="A246" s="121" t="s">
        <v>54</v>
      </c>
      <c r="B246" s="123">
        <v>11.414713794323557</v>
      </c>
      <c r="C246" s="123">
        <v>11.438506481637045</v>
      </c>
      <c r="D246" s="123">
        <v>12.69917211314103</v>
      </c>
      <c r="E246" s="123">
        <v>13.519839874756896</v>
      </c>
      <c r="F246" s="123">
        <v>14.780891610820955</v>
      </c>
      <c r="G246" s="123">
        <v>14.318307070059978</v>
      </c>
      <c r="H246" s="123">
        <v>14.693521779066826</v>
      </c>
      <c r="I246" s="123">
        <v>14.423984789666999</v>
      </c>
      <c r="J246" s="123">
        <v>15.274336140295324</v>
      </c>
      <c r="K246" s="123">
        <v>12.965524971607172</v>
      </c>
      <c r="L246" s="123">
        <v>17.021525242331734</v>
      </c>
      <c r="M246" s="123">
        <v>14.057915957147239</v>
      </c>
      <c r="N246" s="123">
        <v>13.708370447913182</v>
      </c>
      <c r="O246" s="123">
        <v>13.428755840502042</v>
      </c>
      <c r="P246" s="123">
        <v>13.189946838916816</v>
      </c>
      <c r="Q246" s="123">
        <v>12.179976415579144</v>
      </c>
      <c r="R246" s="123">
        <v>12.456424199053135</v>
      </c>
      <c r="S246" s="123">
        <v>11.598831892544434</v>
      </c>
      <c r="T246" s="123">
        <v>11.671547703502476</v>
      </c>
      <c r="U246" s="123">
        <v>10.426266195928434</v>
      </c>
      <c r="V246" s="123">
        <v>11.243783444459767</v>
      </c>
      <c r="W246" s="123">
        <v>11.401827640340246</v>
      </c>
      <c r="X246" s="123">
        <v>11.187415076745868</v>
      </c>
      <c r="Y246" s="123">
        <v>11.321018316820284</v>
      </c>
      <c r="DA246" s="130" t="s">
        <v>2819</v>
      </c>
    </row>
    <row r="247" spans="1:105" ht="12" customHeight="1" x14ac:dyDescent="0.25">
      <c r="A247" s="97" t="s">
        <v>175</v>
      </c>
      <c r="B247" s="99">
        <v>11.536979910827529</v>
      </c>
      <c r="C247" s="99">
        <v>11.53240562450341</v>
      </c>
      <c r="D247" s="99">
        <v>12.797817216827506</v>
      </c>
      <c r="E247" s="99">
        <v>13.614330519507407</v>
      </c>
      <c r="F247" s="99">
        <v>14.959663121443837</v>
      </c>
      <c r="G247" s="99">
        <v>14.479359306771757</v>
      </c>
      <c r="H247" s="99">
        <v>14.828046255355408</v>
      </c>
      <c r="I247" s="99">
        <v>14.603068265377775</v>
      </c>
      <c r="J247" s="99">
        <v>15.354118164695631</v>
      </c>
      <c r="K247" s="99">
        <v>13.006777971978218</v>
      </c>
      <c r="L247" s="99">
        <v>17.097070028738255</v>
      </c>
      <c r="M247" s="99">
        <v>14.1638783394634</v>
      </c>
      <c r="N247" s="99">
        <v>13.865555943434581</v>
      </c>
      <c r="O247" s="99">
        <v>13.552809466792283</v>
      </c>
      <c r="P247" s="99">
        <v>13.385400954977765</v>
      </c>
      <c r="Q247" s="99">
        <v>12.265195736749616</v>
      </c>
      <c r="R247" s="99">
        <v>12.524283783034962</v>
      </c>
      <c r="S247" s="99">
        <v>11.786897585483892</v>
      </c>
      <c r="T247" s="99">
        <v>11.840656030104778</v>
      </c>
      <c r="U247" s="99">
        <v>10.525178174233789</v>
      </c>
      <c r="V247" s="99">
        <v>11.358073993943133</v>
      </c>
      <c r="W247" s="99">
        <v>11.52291731106428</v>
      </c>
      <c r="X247" s="99">
        <v>11.342223170635132</v>
      </c>
      <c r="Y247" s="99">
        <v>11.508853394639853</v>
      </c>
      <c r="DA247" s="63" t="s">
        <v>2820</v>
      </c>
    </row>
    <row r="248" spans="1:105" ht="12" customHeight="1" x14ac:dyDescent="0.25">
      <c r="A248" s="109" t="s">
        <v>120</v>
      </c>
      <c r="B248" s="110">
        <v>8.6186161831288519</v>
      </c>
      <c r="C248" s="110">
        <v>9.2173250027221627</v>
      </c>
      <c r="D248" s="110">
        <v>10.377776617107902</v>
      </c>
      <c r="E248" s="110">
        <v>11.319425895537417</v>
      </c>
      <c r="F248" s="110">
        <v>10.698149691356315</v>
      </c>
      <c r="G248" s="110">
        <v>10.694931097644758</v>
      </c>
      <c r="H248" s="110">
        <v>11.718607585683039</v>
      </c>
      <c r="I248" s="110">
        <v>10.527112445562953</v>
      </c>
      <c r="J248" s="110">
        <v>13.50820455485808</v>
      </c>
      <c r="K248" s="110">
        <v>12.019350190217992</v>
      </c>
      <c r="L248" s="110">
        <v>14.192098567050593</v>
      </c>
      <c r="M248" s="110">
        <v>10.599281950433969</v>
      </c>
      <c r="N248" s="110">
        <v>10.489075755536764</v>
      </c>
      <c r="O248" s="110">
        <v>10.993883398784693</v>
      </c>
      <c r="P248" s="110">
        <v>9.2912839466790444</v>
      </c>
      <c r="Q248" s="110">
        <v>10.439637696283086</v>
      </c>
      <c r="R248" s="110">
        <v>11.016209446131935</v>
      </c>
      <c r="S248" s="110">
        <v>7.417889582638014</v>
      </c>
      <c r="T248" s="110">
        <v>7.7357367294351462</v>
      </c>
      <c r="U248" s="110">
        <v>6.9571417292352091</v>
      </c>
      <c r="V248" s="110">
        <v>8.4384699571408515</v>
      </c>
      <c r="W248" s="110">
        <v>8.5854763498653774</v>
      </c>
      <c r="X248" s="110">
        <v>8.0218266130459526</v>
      </c>
      <c r="Y248" s="110">
        <v>8.1549097425004664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141.07865185529937</v>
      </c>
      <c r="C250" s="118">
        <f t="shared" si="115"/>
        <v>154.14317617938124</v>
      </c>
      <c r="D250" s="118">
        <f t="shared" si="115"/>
        <v>157.34834130850001</v>
      </c>
      <c r="E250" s="118">
        <f t="shared" si="115"/>
        <v>164.08806376811785</v>
      </c>
      <c r="F250" s="118">
        <f t="shared" si="115"/>
        <v>165.65724001246289</v>
      </c>
      <c r="G250" s="118">
        <f t="shared" si="115"/>
        <v>167.56158014467363</v>
      </c>
      <c r="H250" s="118">
        <f t="shared" si="115"/>
        <v>166.6071017294116</v>
      </c>
      <c r="I250" s="118">
        <f t="shared" si="115"/>
        <v>172.72628295234665</v>
      </c>
      <c r="J250" s="118">
        <f t="shared" si="115"/>
        <v>173.47557135407692</v>
      </c>
      <c r="K250" s="118">
        <f t="shared" si="115"/>
        <v>156.8093223489272</v>
      </c>
      <c r="L250" s="118">
        <f t="shared" si="115"/>
        <v>188.84937157902996</v>
      </c>
      <c r="M250" s="118">
        <f t="shared" si="115"/>
        <v>163.58235710041683</v>
      </c>
      <c r="N250" s="118">
        <f t="shared" si="115"/>
        <v>165.15981122205613</v>
      </c>
      <c r="O250" s="118">
        <f t="shared" si="115"/>
        <v>159.14973888948671</v>
      </c>
      <c r="P250" s="118">
        <f t="shared" si="115"/>
        <v>154.51955088650433</v>
      </c>
      <c r="Q250" s="118">
        <f t="shared" si="115"/>
        <v>144.79263456008158</v>
      </c>
      <c r="R250" s="118">
        <f t="shared" ref="R250:V250" si="116">R251+R254+R256+R265</f>
        <v>152.15282856722985</v>
      </c>
      <c r="S250" s="118">
        <f t="shared" si="116"/>
        <v>155.43881695650592</v>
      </c>
      <c r="T250" s="118">
        <f t="shared" si="116"/>
        <v>163.98605306652217</v>
      </c>
      <c r="U250" s="118">
        <f t="shared" si="116"/>
        <v>152.98864006209305</v>
      </c>
      <c r="V250" s="118">
        <f t="shared" si="116"/>
        <v>152.05183832696139</v>
      </c>
      <c r="W250" s="118">
        <f t="shared" ref="W250:Y250" si="117">W251+W254+W256+W265</f>
        <v>165.63551803447362</v>
      </c>
      <c r="X250" s="118">
        <f t="shared" si="117"/>
        <v>156.29730199654415</v>
      </c>
      <c r="Y250" s="118">
        <f t="shared" si="117"/>
        <v>136.08417385318748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113.57546317103365</v>
      </c>
      <c r="C251" s="123">
        <f t="shared" si="118"/>
        <v>126.4446936420678</v>
      </c>
      <c r="D251" s="123">
        <f t="shared" si="118"/>
        <v>128.15268478032689</v>
      </c>
      <c r="E251" s="123">
        <f t="shared" si="118"/>
        <v>134.14707053860067</v>
      </c>
      <c r="F251" s="123">
        <f t="shared" si="118"/>
        <v>135.32295658721205</v>
      </c>
      <c r="G251" s="123">
        <f t="shared" si="118"/>
        <v>136.48274263013445</v>
      </c>
      <c r="H251" s="123">
        <f t="shared" si="118"/>
        <v>134.70056731435554</v>
      </c>
      <c r="I251" s="123">
        <f t="shared" si="118"/>
        <v>139.79026314728839</v>
      </c>
      <c r="J251" s="123">
        <f t="shared" si="118"/>
        <v>137.70252134596299</v>
      </c>
      <c r="K251" s="123">
        <f t="shared" si="118"/>
        <v>126.50102714694113</v>
      </c>
      <c r="L251" s="123">
        <f t="shared" si="118"/>
        <v>148.6106334060666</v>
      </c>
      <c r="M251" s="123">
        <f t="shared" si="118"/>
        <v>129.37328595186494</v>
      </c>
      <c r="N251" s="123">
        <f t="shared" si="118"/>
        <v>130.74315317527183</v>
      </c>
      <c r="O251" s="123">
        <f t="shared" si="118"/>
        <v>124.80549717260195</v>
      </c>
      <c r="P251" s="123">
        <f t="shared" si="118"/>
        <v>121.83202644011736</v>
      </c>
      <c r="Q251" s="123">
        <f t="shared" si="118"/>
        <v>112.1412249986071</v>
      </c>
      <c r="R251" s="123">
        <f t="shared" ref="R251:V251" si="119">SUM(R252:R253)</f>
        <v>117.3925884391339</v>
      </c>
      <c r="S251" s="123">
        <f t="shared" si="119"/>
        <v>123.11623131610924</v>
      </c>
      <c r="T251" s="123">
        <f t="shared" si="119"/>
        <v>130.10409242605192</v>
      </c>
      <c r="U251" s="123">
        <f t="shared" si="119"/>
        <v>121.63852407270886</v>
      </c>
      <c r="V251" s="123">
        <f t="shared" si="119"/>
        <v>118.37834607107624</v>
      </c>
      <c r="W251" s="123">
        <f t="shared" ref="W251:Y251" si="120">SUM(W252:W253)</f>
        <v>129.32085970707689</v>
      </c>
      <c r="X251" s="123">
        <f t="shared" si="120"/>
        <v>122.39011490438607</v>
      </c>
      <c r="Y251" s="123">
        <f t="shared" si="120"/>
        <v>105.85861865968303</v>
      </c>
      <c r="DA251" s="130" t="s">
        <v>2973</v>
      </c>
    </row>
    <row r="252" spans="1:105" ht="12" customHeight="1" x14ac:dyDescent="0.25">
      <c r="A252" s="97" t="s">
        <v>212</v>
      </c>
      <c r="B252" s="99">
        <v>111.01546777259207</v>
      </c>
      <c r="C252" s="99">
        <v>123.6424058222464</v>
      </c>
      <c r="D252" s="99">
        <v>125.39997029418689</v>
      </c>
      <c r="E252" s="99">
        <v>131.31689863770842</v>
      </c>
      <c r="F252" s="99">
        <v>132.54154704518791</v>
      </c>
      <c r="G252" s="99">
        <v>133.71563348701537</v>
      </c>
      <c r="H252" s="99">
        <v>132.02006735840416</v>
      </c>
      <c r="I252" s="99">
        <v>137.06549433196651</v>
      </c>
      <c r="J252" s="99">
        <v>135.03841427310547</v>
      </c>
      <c r="K252" s="99">
        <v>124.06703630624183</v>
      </c>
      <c r="L252" s="99">
        <v>145.86923102047302</v>
      </c>
      <c r="M252" s="99">
        <v>126.97786185019645</v>
      </c>
      <c r="N252" s="99">
        <v>128.34023859380596</v>
      </c>
      <c r="O252" s="99">
        <v>122.53240006556796</v>
      </c>
      <c r="P252" s="99">
        <v>119.63718720422141</v>
      </c>
      <c r="Q252" s="99">
        <v>110.14134411805925</v>
      </c>
      <c r="R252" s="99">
        <v>115.32076765873133</v>
      </c>
      <c r="S252" s="99">
        <v>120.97008860417755</v>
      </c>
      <c r="T252" s="99">
        <v>127.84840743554022</v>
      </c>
      <c r="U252" s="99">
        <v>119.53323621370079</v>
      </c>
      <c r="V252" s="99">
        <v>116.32772774537787</v>
      </c>
      <c r="W252" s="99">
        <v>127.09274531268767</v>
      </c>
      <c r="X252" s="99">
        <v>120.27640830894531</v>
      </c>
      <c r="Y252" s="99">
        <v>104.00350477955736</v>
      </c>
      <c r="DA252" s="63" t="s">
        <v>2974</v>
      </c>
    </row>
    <row r="253" spans="1:105" ht="12" customHeight="1" x14ac:dyDescent="0.25">
      <c r="A253" s="97" t="s">
        <v>53</v>
      </c>
      <c r="B253" s="99">
        <v>2.5599953984415671</v>
      </c>
      <c r="C253" s="99">
        <v>2.8022878198213999</v>
      </c>
      <c r="D253" s="99">
        <v>2.7527144861400079</v>
      </c>
      <c r="E253" s="99">
        <v>2.8301719008922479</v>
      </c>
      <c r="F253" s="99">
        <v>2.7814095420241416</v>
      </c>
      <c r="G253" s="99">
        <v>2.7671091431190908</v>
      </c>
      <c r="H253" s="99">
        <v>2.6804999559513814</v>
      </c>
      <c r="I253" s="99">
        <v>2.7247688153218661</v>
      </c>
      <c r="J253" s="99">
        <v>2.6641070728575174</v>
      </c>
      <c r="K253" s="99">
        <v>2.4339908406992907</v>
      </c>
      <c r="L253" s="99">
        <v>2.7414023855935752</v>
      </c>
      <c r="M253" s="99">
        <v>2.3954241016684845</v>
      </c>
      <c r="N253" s="99">
        <v>2.4029145814658603</v>
      </c>
      <c r="O253" s="99">
        <v>2.2730971070339971</v>
      </c>
      <c r="P253" s="99">
        <v>2.1948392358959601</v>
      </c>
      <c r="Q253" s="99">
        <v>1.999880880547847</v>
      </c>
      <c r="R253" s="99">
        <v>2.0718207804025752</v>
      </c>
      <c r="S253" s="99">
        <v>2.1461427119316858</v>
      </c>
      <c r="T253" s="99">
        <v>2.2556849905116856</v>
      </c>
      <c r="U253" s="99">
        <v>2.1052878590080701</v>
      </c>
      <c r="V253" s="99">
        <v>2.0506183256983599</v>
      </c>
      <c r="W253" s="99">
        <v>2.2281143943892272</v>
      </c>
      <c r="X253" s="99">
        <v>2.113706595440755</v>
      </c>
      <c r="Y253" s="99">
        <v>1.8551138801256726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2.227362890363594E-4</v>
      </c>
      <c r="C254" s="123">
        <f t="shared" si="121"/>
        <v>2.7904676261728803E-4</v>
      </c>
      <c r="D254" s="123">
        <f t="shared" si="121"/>
        <v>3.819531957347571E-4</v>
      </c>
      <c r="E254" s="123">
        <f t="shared" si="121"/>
        <v>6.8555784270659813E-4</v>
      </c>
      <c r="F254" s="123">
        <f t="shared" si="121"/>
        <v>1.0926053526857417E-3</v>
      </c>
      <c r="G254" s="123">
        <f t="shared" si="121"/>
        <v>1.7782989320034685E-3</v>
      </c>
      <c r="H254" s="123">
        <f t="shared" si="121"/>
        <v>6.2799517803093915E-3</v>
      </c>
      <c r="I254" s="123">
        <f t="shared" si="121"/>
        <v>7.4662230366149959E-3</v>
      </c>
      <c r="J254" s="123">
        <f t="shared" si="121"/>
        <v>1.0199643154136915E-2</v>
      </c>
      <c r="K254" s="123">
        <f t="shared" si="121"/>
        <v>1.1605702420910829E-2</v>
      </c>
      <c r="L254" s="123">
        <f t="shared" si="121"/>
        <v>3.136552134442256E-2</v>
      </c>
      <c r="M254" s="123">
        <f t="shared" si="121"/>
        <v>1.6793980660701292E-2</v>
      </c>
      <c r="N254" s="123">
        <f t="shared" si="121"/>
        <v>1.9240971958106406E-2</v>
      </c>
      <c r="O254" s="123">
        <f t="shared" si="121"/>
        <v>1.8269807065262812E-2</v>
      </c>
      <c r="P254" s="123">
        <f t="shared" si="121"/>
        <v>2.8094970524272535E-2</v>
      </c>
      <c r="Q254" s="123">
        <f t="shared" si="121"/>
        <v>2.5071992962638057E-2</v>
      </c>
      <c r="R254" s="123">
        <f t="shared" si="121"/>
        <v>3.3293126399211927E-2</v>
      </c>
      <c r="S254" s="123">
        <f t="shared" si="121"/>
        <v>4.1233233733694044E-2</v>
      </c>
      <c r="T254" s="123">
        <f t="shared" si="121"/>
        <v>6.0883970344251831E-2</v>
      </c>
      <c r="U254" s="123">
        <f t="shared" si="121"/>
        <v>4.7804094187968167E-2</v>
      </c>
      <c r="V254" s="123">
        <f t="shared" si="121"/>
        <v>5.2575592063103249E-2</v>
      </c>
      <c r="W254" s="123">
        <f t="shared" si="121"/>
        <v>9.7552354091782395E-2</v>
      </c>
      <c r="X254" s="123">
        <f t="shared" si="121"/>
        <v>9.8504822261914107E-2</v>
      </c>
      <c r="Y254" s="123">
        <f t="shared" si="121"/>
        <v>0.10615898346674599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2.227362890363594E-4</v>
      </c>
      <c r="C255" s="99">
        <f>RES_hhdet_tess!C67</f>
        <v>2.7904676261728803E-4</v>
      </c>
      <c r="D255" s="99">
        <f>RES_hhdet_tess!D67</f>
        <v>3.819531957347571E-4</v>
      </c>
      <c r="E255" s="99">
        <f>RES_hhdet_tess!E67</f>
        <v>6.8555784270659813E-4</v>
      </c>
      <c r="F255" s="99">
        <f>RES_hhdet_tess!F67</f>
        <v>1.0926053526857417E-3</v>
      </c>
      <c r="G255" s="99">
        <f>RES_hhdet_tess!G67</f>
        <v>1.7782989320034685E-3</v>
      </c>
      <c r="H255" s="99">
        <f>RES_hhdet_tess!H67</f>
        <v>6.2799517803093915E-3</v>
      </c>
      <c r="I255" s="99">
        <f>RES_hhdet_tess!I67</f>
        <v>7.4662230366149959E-3</v>
      </c>
      <c r="J255" s="99">
        <f>RES_hhdet_tess!J67</f>
        <v>1.0199643154136915E-2</v>
      </c>
      <c r="K255" s="99">
        <f>RES_hhdet_tess!K67</f>
        <v>1.1605702420910829E-2</v>
      </c>
      <c r="L255" s="99">
        <f>RES_hhdet_tess!L67</f>
        <v>3.136552134442256E-2</v>
      </c>
      <c r="M255" s="99">
        <f>RES_hhdet_tess!M67</f>
        <v>1.6793980660701292E-2</v>
      </c>
      <c r="N255" s="99">
        <f>RES_hhdet_tess!N67</f>
        <v>1.9240971958106406E-2</v>
      </c>
      <c r="O255" s="99">
        <f>RES_hhdet_tess!O67</f>
        <v>1.8269807065262812E-2</v>
      </c>
      <c r="P255" s="99">
        <f>RES_hhdet_tess!P67</f>
        <v>2.8094970524272535E-2</v>
      </c>
      <c r="Q255" s="99">
        <f>RES_hhdet_tess!Q67</f>
        <v>2.5071992962638057E-2</v>
      </c>
      <c r="R255" s="99">
        <f>RES_hhdet_tess!R67</f>
        <v>3.3293126399211927E-2</v>
      </c>
      <c r="S255" s="99">
        <f>RES_hhdet_tess!S67</f>
        <v>4.1233233733694044E-2</v>
      </c>
      <c r="T255" s="99">
        <f>RES_hhdet_tess!T67</f>
        <v>6.0883970344251831E-2</v>
      </c>
      <c r="U255" s="99">
        <f>RES_hhdet_tess!U67</f>
        <v>4.7804094187968167E-2</v>
      </c>
      <c r="V255" s="99">
        <f>RES_hhdet_tess!V67</f>
        <v>5.2575592063103249E-2</v>
      </c>
      <c r="W255" s="99">
        <f>RES_hhdet_tess!W67</f>
        <v>9.7552354091782395E-2</v>
      </c>
      <c r="X255" s="99">
        <f>RES_hhdet_tess!X67</f>
        <v>9.8504822261914107E-2</v>
      </c>
      <c r="Y255" s="99">
        <f>RES_hhdet_tess!Y67</f>
        <v>0.10615898346674599</v>
      </c>
      <c r="DA255" s="63" t="s">
        <v>2977</v>
      </c>
    </row>
    <row r="256" spans="1:105" ht="12" customHeight="1" x14ac:dyDescent="0.25">
      <c r="A256" s="121" t="s">
        <v>55</v>
      </c>
      <c r="B256" s="123">
        <v>20.809589838103904</v>
      </c>
      <c r="C256" s="123">
        <v>20.974823532777663</v>
      </c>
      <c r="D256" s="123">
        <v>21.71118832364537</v>
      </c>
      <c r="E256" s="123">
        <v>21.951997272182862</v>
      </c>
      <c r="F256" s="123">
        <v>21.590912624803174</v>
      </c>
      <c r="G256" s="123">
        <v>22.588209319099505</v>
      </c>
      <c r="H256" s="123">
        <v>23.16502404208045</v>
      </c>
      <c r="I256" s="123">
        <v>24.350511407224943</v>
      </c>
      <c r="J256" s="123">
        <v>26.657619269852059</v>
      </c>
      <c r="K256" s="123">
        <v>22.559935154715618</v>
      </c>
      <c r="L256" s="123">
        <v>30.089433048462691</v>
      </c>
      <c r="M256" s="123">
        <v>25.827237895583803</v>
      </c>
      <c r="N256" s="123">
        <v>26.201434657829139</v>
      </c>
      <c r="O256" s="123">
        <v>26.281656995041075</v>
      </c>
      <c r="P256" s="123">
        <v>24.767028616763795</v>
      </c>
      <c r="Q256" s="123">
        <v>25.316222306735575</v>
      </c>
      <c r="R256" s="123">
        <v>27.23551615106047</v>
      </c>
      <c r="S256" s="123">
        <v>25.30779889038368</v>
      </c>
      <c r="T256" s="123">
        <v>26.770142631131502</v>
      </c>
      <c r="U256" s="123">
        <v>24.986030473195949</v>
      </c>
      <c r="V256" s="123">
        <v>26.74210114985857</v>
      </c>
      <c r="W256" s="123">
        <v>29.200249405100465</v>
      </c>
      <c r="X256" s="123">
        <v>26.879799812775925</v>
      </c>
      <c r="Y256" s="123">
        <v>23.053422806538517</v>
      </c>
      <c r="DA256" s="130" t="s">
        <v>2978</v>
      </c>
    </row>
    <row r="257" spans="1:105" ht="12" customHeight="1" x14ac:dyDescent="0.25">
      <c r="A257" s="97" t="s">
        <v>134</v>
      </c>
      <c r="B257" s="99">
        <v>20.823330574010313</v>
      </c>
      <c r="C257" s="99">
        <v>20.993009955718907</v>
      </c>
      <c r="D257" s="99">
        <v>21.729152614766857</v>
      </c>
      <c r="E257" s="99">
        <v>21.908196428113595</v>
      </c>
      <c r="F257" s="99">
        <v>21.635888099743667</v>
      </c>
      <c r="G257" s="99">
        <v>22.645011604043695</v>
      </c>
      <c r="H257" s="99">
        <v>23.132044624041349</v>
      </c>
      <c r="I257" s="99">
        <v>24.357449456196864</v>
      </c>
      <c r="J257" s="99">
        <v>26.394988355234783</v>
      </c>
      <c r="K257" s="99">
        <v>22.306742407590423</v>
      </c>
      <c r="L257" s="99">
        <v>30.105655497381463</v>
      </c>
      <c r="M257" s="99">
        <v>25.886435497971778</v>
      </c>
      <c r="N257" s="99">
        <v>26.27962489384813</v>
      </c>
      <c r="O257" s="99">
        <v>26.241634821997287</v>
      </c>
      <c r="P257" s="99">
        <v>24.813691020427285</v>
      </c>
      <c r="Q257" s="99">
        <v>25.185149580168506</v>
      </c>
      <c r="R257" s="99">
        <v>27.086432478690444</v>
      </c>
      <c r="S257" s="99">
        <v>25.379116829815391</v>
      </c>
      <c r="T257" s="99">
        <v>26.835504305980447</v>
      </c>
      <c r="U257" s="99">
        <v>25.036935036806717</v>
      </c>
      <c r="V257" s="99">
        <v>26.705220249262421</v>
      </c>
      <c r="W257" s="99">
        <v>29.196328424260777</v>
      </c>
      <c r="X257" s="99">
        <v>26.909290440468261</v>
      </c>
      <c r="Y257" s="99">
        <v>23.021114786212248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2982</v>
      </c>
    </row>
    <row r="261" spans="1:105" ht="12" customHeight="1" x14ac:dyDescent="0.25">
      <c r="A261" s="106" t="s">
        <v>122</v>
      </c>
      <c r="B261" s="102">
        <v>20.462321532009177</v>
      </c>
      <c r="C261" s="102">
        <v>20.516478202329846</v>
      </c>
      <c r="D261" s="102">
        <v>21.260174506198698</v>
      </c>
      <c r="E261" s="102">
        <v>23.048256074374979</v>
      </c>
      <c r="F261" s="102">
        <v>20.468002493104358</v>
      </c>
      <c r="G261" s="102">
        <v>21.176181973048227</v>
      </c>
      <c r="H261" s="102">
        <v>23.979368535056171</v>
      </c>
      <c r="I261" s="102">
        <v>24.180251051315764</v>
      </c>
      <c r="J261" s="102">
        <v>33.208012847491112</v>
      </c>
      <c r="K261" s="102">
        <v>29.077028435127026</v>
      </c>
      <c r="L261" s="102">
        <v>27.763939600464422</v>
      </c>
      <c r="M261" s="102">
        <v>23.43039358630973</v>
      </c>
      <c r="N261" s="102">
        <v>24.326593996678529</v>
      </c>
      <c r="O261" s="102">
        <v>27.220190303531599</v>
      </c>
      <c r="P261" s="102">
        <v>23.648494329969697</v>
      </c>
      <c r="Q261" s="102">
        <v>28.543586080462887</v>
      </c>
      <c r="R261" s="102">
        <v>31.064538373083881</v>
      </c>
      <c r="S261" s="102">
        <v>23.386052599850991</v>
      </c>
      <c r="T261" s="102">
        <v>24.937968870807239</v>
      </c>
      <c r="U261" s="102">
        <v>23.521944985589887</v>
      </c>
      <c r="V261" s="102">
        <v>27.850823099332228</v>
      </c>
      <c r="W261" s="102">
        <v>29.326586198377374</v>
      </c>
      <c r="X261" s="102">
        <v>25.782560998479067</v>
      </c>
      <c r="Y261" s="102">
        <v>24.39361409477695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2986</v>
      </c>
    </row>
    <row r="265" spans="1:105" ht="12" customHeight="1" x14ac:dyDescent="0.25">
      <c r="A265" s="121" t="s">
        <v>54</v>
      </c>
      <c r="B265" s="123">
        <v>6.6933761098727986</v>
      </c>
      <c r="C265" s="123">
        <v>6.7233799577731856</v>
      </c>
      <c r="D265" s="123">
        <v>7.4840862513320188</v>
      </c>
      <c r="E265" s="123">
        <v>7.9883103994916187</v>
      </c>
      <c r="F265" s="123">
        <v>8.7422781950949986</v>
      </c>
      <c r="G265" s="123">
        <v>8.4888498965076824</v>
      </c>
      <c r="H265" s="123">
        <v>8.7352304211952987</v>
      </c>
      <c r="I265" s="123">
        <v>8.5780421747967388</v>
      </c>
      <c r="J265" s="123">
        <v>9.1052310951077295</v>
      </c>
      <c r="K265" s="123">
        <v>7.7367543448495413</v>
      </c>
      <c r="L265" s="123">
        <v>10.117939603156254</v>
      </c>
      <c r="M265" s="123">
        <v>8.3650392723073725</v>
      </c>
      <c r="N265" s="123">
        <v>8.1959824169970457</v>
      </c>
      <c r="O265" s="123">
        <v>8.0443149147784254</v>
      </c>
      <c r="P265" s="123">
        <v>7.8924008590988972</v>
      </c>
      <c r="Q265" s="123">
        <v>7.3101152617762803</v>
      </c>
      <c r="R265" s="123">
        <v>7.4914308506362604</v>
      </c>
      <c r="S265" s="123">
        <v>6.9735535162793054</v>
      </c>
      <c r="T265" s="123">
        <v>7.0509340389944803</v>
      </c>
      <c r="U265" s="123">
        <v>6.3162814220002828</v>
      </c>
      <c r="V265" s="123">
        <v>6.8788155139634792</v>
      </c>
      <c r="W265" s="123">
        <v>7.016856568204461</v>
      </c>
      <c r="X265" s="123">
        <v>6.9288824571202356</v>
      </c>
      <c r="Y265" s="123">
        <v>7.0659734034991875</v>
      </c>
      <c r="DA265" s="130" t="s">
        <v>2987</v>
      </c>
    </row>
    <row r="266" spans="1:105" ht="12" customHeight="1" x14ac:dyDescent="0.25">
      <c r="A266" s="97" t="s">
        <v>175</v>
      </c>
      <c r="B266" s="99">
        <v>6.7072590081100421</v>
      </c>
      <c r="C266" s="99">
        <v>6.7185437808555761</v>
      </c>
      <c r="D266" s="99">
        <v>7.4736513473706347</v>
      </c>
      <c r="E266" s="99">
        <v>7.9679195527177704</v>
      </c>
      <c r="F266" s="99">
        <v>8.7735338116713759</v>
      </c>
      <c r="G266" s="99">
        <v>8.508202179958527</v>
      </c>
      <c r="H266" s="99">
        <v>8.7298248219331906</v>
      </c>
      <c r="I266" s="99">
        <v>8.6059958519530042</v>
      </c>
      <c r="J266" s="99">
        <v>9.0540740055139715</v>
      </c>
      <c r="K266" s="99">
        <v>7.6762442545818113</v>
      </c>
      <c r="L266" s="99">
        <v>10.099314947211733</v>
      </c>
      <c r="M266" s="99">
        <v>8.3734219582654603</v>
      </c>
      <c r="N266" s="99">
        <v>8.2031285275190839</v>
      </c>
      <c r="O266" s="99">
        <v>8.0232594883913624</v>
      </c>
      <c r="P266" s="99">
        <v>7.9282494075370948</v>
      </c>
      <c r="Q266" s="99">
        <v>7.2712102677254027</v>
      </c>
      <c r="R266" s="99">
        <v>7.4390644606946763</v>
      </c>
      <c r="S266" s="99">
        <v>7.0245277287992289</v>
      </c>
      <c r="T266" s="99">
        <v>7.0892239990218853</v>
      </c>
      <c r="U266" s="99">
        <v>6.335000134818892</v>
      </c>
      <c r="V266" s="99">
        <v>6.872710553625474</v>
      </c>
      <c r="W266" s="99">
        <v>7.0080325263214638</v>
      </c>
      <c r="X266" s="99">
        <v>6.9322947256443799</v>
      </c>
      <c r="Y266" s="99">
        <v>7.0655398157722811</v>
      </c>
      <c r="DA266" s="63" t="s">
        <v>2988</v>
      </c>
    </row>
    <row r="267" spans="1:105" ht="12" customHeight="1" x14ac:dyDescent="0.25">
      <c r="A267" s="109" t="s">
        <v>120</v>
      </c>
      <c r="B267" s="110">
        <v>6.3758888148841439</v>
      </c>
      <c r="C267" s="110">
        <v>6.8377795813505635</v>
      </c>
      <c r="D267" s="110">
        <v>7.7296487592744842</v>
      </c>
      <c r="E267" s="110">
        <v>8.463154278563092</v>
      </c>
      <c r="F267" s="110">
        <v>8.0284697388680293</v>
      </c>
      <c r="G267" s="110">
        <v>8.0534594896507095</v>
      </c>
      <c r="H267" s="110">
        <v>8.8547714475739543</v>
      </c>
      <c r="I267" s="110">
        <v>7.969767676025068</v>
      </c>
      <c r="J267" s="110">
        <v>10.237693606929264</v>
      </c>
      <c r="K267" s="110">
        <v>9.1246078564959312</v>
      </c>
      <c r="L267" s="110">
        <v>10.815500624294019</v>
      </c>
      <c r="M267" s="110">
        <v>8.0914266742465397</v>
      </c>
      <c r="N267" s="110">
        <v>8.0496239021835372</v>
      </c>
      <c r="O267" s="110">
        <v>8.457581975094083</v>
      </c>
      <c r="P267" s="110">
        <v>7.1773409342774253</v>
      </c>
      <c r="Q267" s="110">
        <v>8.1046283673815758</v>
      </c>
      <c r="R267" s="110">
        <v>8.6028265139414035</v>
      </c>
      <c r="S267" s="110">
        <v>5.8403311911032167</v>
      </c>
      <c r="T267" s="110">
        <v>6.1597771817282352</v>
      </c>
      <c r="U267" s="110">
        <v>5.659762911941117</v>
      </c>
      <c r="V267" s="110">
        <v>7.0286645404417767</v>
      </c>
      <c r="W267" s="110">
        <v>7.2220896124086611</v>
      </c>
      <c r="X267" s="110">
        <v>6.8591067909796548</v>
      </c>
      <c r="Y267" s="110">
        <v>7.0732818670503583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56.654889503508798</v>
      </c>
      <c r="C269" s="118">
        <f t="shared" si="122"/>
        <v>61.378731996810536</v>
      </c>
      <c r="D269" s="118">
        <f t="shared" si="122"/>
        <v>61.735116140629962</v>
      </c>
      <c r="E269" s="118">
        <f t="shared" si="122"/>
        <v>63.519018263412889</v>
      </c>
      <c r="F269" s="118">
        <f t="shared" si="122"/>
        <v>63.329007646946494</v>
      </c>
      <c r="G269" s="118">
        <f t="shared" si="122"/>
        <v>63.315385459970479</v>
      </c>
      <c r="H269" s="118">
        <f t="shared" si="122"/>
        <v>62.179407664105</v>
      </c>
      <c r="I269" s="118">
        <f t="shared" si="122"/>
        <v>63.845011530906568</v>
      </c>
      <c r="J269" s="118">
        <f t="shared" si="122"/>
        <v>63.20573322705706</v>
      </c>
      <c r="K269" s="118">
        <f t="shared" si="122"/>
        <v>56.576356132220099</v>
      </c>
      <c r="L269" s="118">
        <f t="shared" si="122"/>
        <v>67.721076524915318</v>
      </c>
      <c r="M269" s="118">
        <f t="shared" si="122"/>
        <v>57.778960693419265</v>
      </c>
      <c r="N269" s="118">
        <f t="shared" si="122"/>
        <v>57.174407311727684</v>
      </c>
      <c r="O269" s="118">
        <f t="shared" si="122"/>
        <v>53.942405389567831</v>
      </c>
      <c r="P269" s="118">
        <f t="shared" si="122"/>
        <v>51.605171392969822</v>
      </c>
      <c r="Q269" s="118">
        <f t="shared" si="122"/>
        <v>46.984776582588339</v>
      </c>
      <c r="R269" s="118">
        <f t="shared" ref="R269:V269" si="123">R270+R273+R275+R284</f>
        <v>48.054974404456992</v>
      </c>
      <c r="S269" s="118">
        <f t="shared" si="123"/>
        <v>47.789249066574079</v>
      </c>
      <c r="T269" s="118">
        <f t="shared" si="123"/>
        <v>48.872953870232806</v>
      </c>
      <c r="U269" s="118">
        <f t="shared" si="123"/>
        <v>44.431689603439942</v>
      </c>
      <c r="V269" s="118">
        <f t="shared" si="123"/>
        <v>43.004047940729698</v>
      </c>
      <c r="W269" s="118">
        <f t="shared" ref="W269:Y269" si="124">W270+W273+W275+W284</f>
        <v>45.942484448463922</v>
      </c>
      <c r="X269" s="118">
        <f t="shared" si="124"/>
        <v>42.654557267679664</v>
      </c>
      <c r="Y269" s="118">
        <f t="shared" si="124"/>
        <v>36.654490871875979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46.608372067402655</v>
      </c>
      <c r="C270" s="123">
        <f t="shared" si="125"/>
        <v>51.353574755867697</v>
      </c>
      <c r="D270" s="123">
        <f t="shared" si="125"/>
        <v>51.316616628804674</v>
      </c>
      <c r="E270" s="123">
        <f t="shared" si="125"/>
        <v>52.995721572199045</v>
      </c>
      <c r="F270" s="123">
        <f t="shared" si="125"/>
        <v>52.760208531866439</v>
      </c>
      <c r="G270" s="123">
        <f t="shared" si="125"/>
        <v>52.589387814014394</v>
      </c>
      <c r="H270" s="123">
        <f t="shared" si="125"/>
        <v>51.322682126850644</v>
      </c>
      <c r="I270" s="123">
        <f t="shared" si="125"/>
        <v>52.712864130210292</v>
      </c>
      <c r="J270" s="123">
        <f t="shared" si="125"/>
        <v>51.343134392853706</v>
      </c>
      <c r="K270" s="123">
        <f t="shared" si="125"/>
        <v>46.631929099080722</v>
      </c>
      <c r="L270" s="123">
        <f t="shared" si="125"/>
        <v>54.18162607390925</v>
      </c>
      <c r="M270" s="123">
        <f t="shared" si="125"/>
        <v>46.519604252508621</v>
      </c>
      <c r="N270" s="123">
        <f t="shared" si="125"/>
        <v>46.178212418875916</v>
      </c>
      <c r="O270" s="123">
        <f t="shared" si="125"/>
        <v>43.19518153068541</v>
      </c>
      <c r="P270" s="123">
        <f t="shared" si="125"/>
        <v>41.454272441089714</v>
      </c>
      <c r="Q270" s="123">
        <f t="shared" si="125"/>
        <v>37.126610871893249</v>
      </c>
      <c r="R270" s="123">
        <f t="shared" ref="R270:V270" si="126">SUM(R271:R272)</f>
        <v>37.783068973433544</v>
      </c>
      <c r="S270" s="123">
        <f t="shared" si="126"/>
        <v>38.364954672266478</v>
      </c>
      <c r="T270" s="123">
        <f t="shared" si="126"/>
        <v>39.243779563779313</v>
      </c>
      <c r="U270" s="123">
        <f t="shared" si="126"/>
        <v>35.689301709941589</v>
      </c>
      <c r="V270" s="123">
        <f t="shared" si="126"/>
        <v>33.840877369476935</v>
      </c>
      <c r="W270" s="123">
        <f t="shared" ref="W270:Y270" si="127">SUM(W271:W272)</f>
        <v>36.227344805010851</v>
      </c>
      <c r="X270" s="123">
        <f t="shared" si="127"/>
        <v>33.660153625205382</v>
      </c>
      <c r="Y270" s="123">
        <f t="shared" si="127"/>
        <v>28.691762298447493</v>
      </c>
      <c r="DA270" s="130" t="s">
        <v>3141</v>
      </c>
    </row>
    <row r="271" spans="1:105" ht="12" customHeight="1" x14ac:dyDescent="0.25">
      <c r="A271" s="97" t="s">
        <v>212</v>
      </c>
      <c r="B271" s="99">
        <v>46.608372067402655</v>
      </c>
      <c r="C271" s="99">
        <v>51.353574755867697</v>
      </c>
      <c r="D271" s="99">
        <v>51.316616628804674</v>
      </c>
      <c r="E271" s="99">
        <v>52.995721572199045</v>
      </c>
      <c r="F271" s="99">
        <v>52.760208531866439</v>
      </c>
      <c r="G271" s="99">
        <v>52.589387814014394</v>
      </c>
      <c r="H271" s="99">
        <v>51.322682126850644</v>
      </c>
      <c r="I271" s="99">
        <v>52.712864130210292</v>
      </c>
      <c r="J271" s="99">
        <v>51.343134392853706</v>
      </c>
      <c r="K271" s="99">
        <v>46.631929099080722</v>
      </c>
      <c r="L271" s="99">
        <v>54.18162607390925</v>
      </c>
      <c r="M271" s="99">
        <v>46.519604252508621</v>
      </c>
      <c r="N271" s="99">
        <v>46.178212418875916</v>
      </c>
      <c r="O271" s="99">
        <v>43.19518153068541</v>
      </c>
      <c r="P271" s="99">
        <v>41.454272441089714</v>
      </c>
      <c r="Q271" s="99">
        <v>37.126610871893249</v>
      </c>
      <c r="R271" s="99">
        <v>37.783068973433544</v>
      </c>
      <c r="S271" s="99">
        <v>38.364954672266478</v>
      </c>
      <c r="T271" s="99">
        <v>39.243779563779313</v>
      </c>
      <c r="U271" s="99">
        <v>35.689301709941589</v>
      </c>
      <c r="V271" s="99">
        <v>33.840877369476935</v>
      </c>
      <c r="W271" s="99">
        <v>36.227344805010851</v>
      </c>
      <c r="X271" s="99">
        <v>33.660153625205382</v>
      </c>
      <c r="Y271" s="99">
        <v>28.691762298447493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7.8141256903349428</v>
      </c>
      <c r="C275" s="123">
        <v>7.7905397436716255</v>
      </c>
      <c r="D275" s="123">
        <v>7.9392071030047715</v>
      </c>
      <c r="E275" s="123">
        <v>7.8869567687470834</v>
      </c>
      <c r="F275" s="123">
        <v>7.6742878628066657</v>
      </c>
      <c r="G275" s="123">
        <v>7.9261923134668093</v>
      </c>
      <c r="H275" s="123">
        <v>7.9916126202981506</v>
      </c>
      <c r="I275" s="123">
        <v>8.3124910024050678</v>
      </c>
      <c r="J275" s="123">
        <v>8.8957055448066651</v>
      </c>
      <c r="K275" s="123">
        <v>7.4273232915286229</v>
      </c>
      <c r="L275" s="123">
        <v>10.176320676301463</v>
      </c>
      <c r="M275" s="123">
        <v>8.4838528454560898</v>
      </c>
      <c r="N275" s="123">
        <v>8.3262691837342562</v>
      </c>
      <c r="O275" s="123">
        <v>8.1427909723306264</v>
      </c>
      <c r="P275" s="123">
        <v>7.5766403011923318</v>
      </c>
      <c r="Q275" s="123">
        <v>7.4967199068358097</v>
      </c>
      <c r="R275" s="123">
        <v>7.8563179656747675</v>
      </c>
      <c r="S275" s="123">
        <v>7.1462813485231997</v>
      </c>
      <c r="T275" s="123">
        <v>7.3363502181255225</v>
      </c>
      <c r="U275" s="123">
        <v>6.6756499220964987</v>
      </c>
      <c r="V275" s="123">
        <v>6.9590898295071284</v>
      </c>
      <c r="W275" s="123">
        <v>7.4839037625822167</v>
      </c>
      <c r="X275" s="123">
        <v>6.8105272687408078</v>
      </c>
      <c r="Y275" s="123">
        <v>5.7685727754836273</v>
      </c>
      <c r="DA275" s="130" t="s">
        <v>3146</v>
      </c>
    </row>
    <row r="276" spans="1:105" ht="12" customHeight="1" x14ac:dyDescent="0.25">
      <c r="A276" s="97" t="s">
        <v>134</v>
      </c>
      <c r="B276" s="99">
        <v>8.1233155460342736</v>
      </c>
      <c r="C276" s="99">
        <v>8.0996561266848097</v>
      </c>
      <c r="D276" s="99">
        <v>8.2554329527571149</v>
      </c>
      <c r="E276" s="99">
        <v>8.2020788575441657</v>
      </c>
      <c r="F276" s="99">
        <v>7.9816630762956047</v>
      </c>
      <c r="G276" s="99">
        <v>8.245042961487929</v>
      </c>
      <c r="H276" s="99">
        <v>8.3152578781524173</v>
      </c>
      <c r="I276" s="99">
        <v>8.6512220554759196</v>
      </c>
      <c r="J276" s="99">
        <v>9.252369194968681</v>
      </c>
      <c r="K276" s="99">
        <v>7.715878987611938</v>
      </c>
      <c r="L276" s="99">
        <v>10.247309843135881</v>
      </c>
      <c r="M276" s="99">
        <v>8.6933882522909034</v>
      </c>
      <c r="N276" s="99">
        <v>8.6735162677793927</v>
      </c>
      <c r="O276" s="99">
        <v>8.4900265860331992</v>
      </c>
      <c r="P276" s="99">
        <v>7.8927184512512154</v>
      </c>
      <c r="Q276" s="99">
        <v>7.8011837316136914</v>
      </c>
      <c r="R276" s="99">
        <v>8.1622051258204369</v>
      </c>
      <c r="S276" s="99">
        <v>7.4114870434095232</v>
      </c>
      <c r="T276" s="99">
        <v>7.5980700112581747</v>
      </c>
      <c r="U276" s="99">
        <v>6.907754569659283</v>
      </c>
      <c r="V276" s="99">
        <v>7.1905793389946906</v>
      </c>
      <c r="W276" s="99">
        <v>7.7161737331746174</v>
      </c>
      <c r="X276" s="99">
        <v>6.9935746796179563</v>
      </c>
      <c r="Y276" s="99">
        <v>5.9076358839514178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2.2323917457712033</v>
      </c>
      <c r="C284" s="123">
        <v>2.2346174972712163</v>
      </c>
      <c r="D284" s="123">
        <v>2.4792924088205175</v>
      </c>
      <c r="E284" s="123">
        <v>2.6363399224667616</v>
      </c>
      <c r="F284" s="123">
        <v>2.8945112522733876</v>
      </c>
      <c r="G284" s="123">
        <v>2.7998053324892771</v>
      </c>
      <c r="H284" s="123">
        <v>2.865112916956206</v>
      </c>
      <c r="I284" s="123">
        <v>2.8196563982912095</v>
      </c>
      <c r="J284" s="123">
        <v>2.9668932893966899</v>
      </c>
      <c r="K284" s="123">
        <v>2.5171037416107538</v>
      </c>
      <c r="L284" s="123">
        <v>3.3631297747046056</v>
      </c>
      <c r="M284" s="123">
        <v>2.7755035954545502</v>
      </c>
      <c r="N284" s="123">
        <v>2.6699257091175164</v>
      </c>
      <c r="O284" s="123">
        <v>2.6044328865517961</v>
      </c>
      <c r="P284" s="123">
        <v>2.5742586506877734</v>
      </c>
      <c r="Q284" s="123">
        <v>2.3614458038592843</v>
      </c>
      <c r="R284" s="123">
        <v>2.4155874653486782</v>
      </c>
      <c r="S284" s="123">
        <v>2.2780130457843972</v>
      </c>
      <c r="T284" s="123">
        <v>2.2928240883279685</v>
      </c>
      <c r="U284" s="123">
        <v>2.0667379714018561</v>
      </c>
      <c r="V284" s="123">
        <v>2.2040807417456367</v>
      </c>
      <c r="W284" s="123">
        <v>2.2312358808708543</v>
      </c>
      <c r="X284" s="123">
        <v>2.183876373733475</v>
      </c>
      <c r="Y284" s="123">
        <v>2.1941557979448554</v>
      </c>
      <c r="DA284" s="130" t="s">
        <v>3155</v>
      </c>
    </row>
    <row r="285" spans="1:105" ht="12" customHeight="1" x14ac:dyDescent="0.25">
      <c r="A285" s="97" t="s">
        <v>175</v>
      </c>
      <c r="B285" s="99">
        <v>2.3300084627907283</v>
      </c>
      <c r="C285" s="99">
        <v>2.3290846399247087</v>
      </c>
      <c r="D285" s="99">
        <v>2.5846471651104834</v>
      </c>
      <c r="E285" s="99">
        <v>2.7495501917197167</v>
      </c>
      <c r="F285" s="99">
        <v>3.0212535640067983</v>
      </c>
      <c r="G285" s="99">
        <v>2.9242514055956246</v>
      </c>
      <c r="H285" s="99">
        <v>2.9946722217315789</v>
      </c>
      <c r="I285" s="99">
        <v>2.9492356668756954</v>
      </c>
      <c r="J285" s="99">
        <v>3.1009177045419296</v>
      </c>
      <c r="K285" s="99">
        <v>2.6268488792207214</v>
      </c>
      <c r="L285" s="99">
        <v>3.452924263003978</v>
      </c>
      <c r="M285" s="99">
        <v>2.8605368694380284</v>
      </c>
      <c r="N285" s="99">
        <v>2.8002876783360482</v>
      </c>
      <c r="O285" s="99">
        <v>2.7371253999133702</v>
      </c>
      <c r="P285" s="99">
        <v>2.7033155768673103</v>
      </c>
      <c r="Q285" s="99">
        <v>2.4770789309939523</v>
      </c>
      <c r="R285" s="99">
        <v>2.5294043528217411</v>
      </c>
      <c r="S285" s="99">
        <v>2.3804818363643272</v>
      </c>
      <c r="T285" s="99">
        <v>2.3913388918399616</v>
      </c>
      <c r="U285" s="99">
        <v>2.1256649840682562</v>
      </c>
      <c r="V285" s="99">
        <v>2.2938766238167552</v>
      </c>
      <c r="W285" s="99">
        <v>2.3271683801425422</v>
      </c>
      <c r="X285" s="99">
        <v>2.2906753915414715</v>
      </c>
      <c r="Y285" s="99">
        <v>2.3243280315814649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2.2743518699979615</v>
      </c>
      <c r="D290" s="117">
        <f t="shared" si="129"/>
        <v>3.3418690241705127</v>
      </c>
      <c r="E290" s="117">
        <f t="shared" si="129"/>
        <v>3.7191208162638585</v>
      </c>
      <c r="F290" s="117">
        <f t="shared" si="129"/>
        <v>3.8620608563095975</v>
      </c>
      <c r="G290" s="117">
        <f t="shared" si="129"/>
        <v>3.2132555865400714</v>
      </c>
      <c r="H290" s="117">
        <f t="shared" si="129"/>
        <v>3.653119670577313</v>
      </c>
      <c r="I290" s="117">
        <f t="shared" si="129"/>
        <v>2.6662062210884931</v>
      </c>
      <c r="J290" s="117">
        <f t="shared" si="129"/>
        <v>2.6900557254322055</v>
      </c>
      <c r="K290" s="117">
        <f t="shared" si="129"/>
        <v>2.6955880072888987</v>
      </c>
      <c r="L290" s="117">
        <f t="shared" si="129"/>
        <v>2.4305573098282389</v>
      </c>
      <c r="M290" s="117">
        <f t="shared" si="129"/>
        <v>1.6427885653986853</v>
      </c>
      <c r="N290" s="117">
        <f t="shared" si="129"/>
        <v>1.7728899208495787</v>
      </c>
      <c r="O290" s="117">
        <f t="shared" si="129"/>
        <v>1.6766859961866991</v>
      </c>
      <c r="P290" s="117">
        <f t="shared" si="129"/>
        <v>3.4338370540630136</v>
      </c>
      <c r="Q290" s="117">
        <f t="shared" si="129"/>
        <v>4.8033535181107556</v>
      </c>
      <c r="R290" s="117">
        <f t="shared" ref="R290:V290" si="130">R291+R294+R296+R305</f>
        <v>3.3611979163648127</v>
      </c>
      <c r="S290" s="117">
        <f t="shared" si="130"/>
        <v>3.6817708897671468</v>
      </c>
      <c r="T290" s="117">
        <f t="shared" si="130"/>
        <v>3.1676781606336228</v>
      </c>
      <c r="U290" s="117">
        <f t="shared" si="130"/>
        <v>2.0602374807666877</v>
      </c>
      <c r="V290" s="117">
        <f t="shared" si="130"/>
        <v>2.2445175692381452</v>
      </c>
      <c r="W290" s="117">
        <f t="shared" ref="W290:Y290" si="131">W291+W294+W296+W305</f>
        <v>0.86605651147527007</v>
      </c>
      <c r="X290" s="117">
        <f t="shared" si="131"/>
        <v>0.56109096601109254</v>
      </c>
      <c r="Y290" s="117">
        <f t="shared" si="131"/>
        <v>9.0739857828702628E-2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1.880150789317163</v>
      </c>
      <c r="D291" s="122">
        <f t="shared" si="132"/>
        <v>2.7543773966893368</v>
      </c>
      <c r="E291" s="122">
        <f t="shared" si="132"/>
        <v>3.079992638320038</v>
      </c>
      <c r="F291" s="122">
        <f t="shared" si="132"/>
        <v>3.2009132685942894</v>
      </c>
      <c r="G291" s="122">
        <f t="shared" si="132"/>
        <v>2.653236980466263</v>
      </c>
      <c r="H291" s="122">
        <f t="shared" si="132"/>
        <v>2.9897699539641063</v>
      </c>
      <c r="I291" s="122">
        <f t="shared" si="132"/>
        <v>2.1810695072373223</v>
      </c>
      <c r="J291" s="122">
        <f t="shared" si="132"/>
        <v>2.1561555742005609</v>
      </c>
      <c r="K291" s="122">
        <f t="shared" si="132"/>
        <v>2.1884687821320212</v>
      </c>
      <c r="L291" s="122">
        <f t="shared" si="132"/>
        <v>1.9215640130581535</v>
      </c>
      <c r="M291" s="122">
        <f t="shared" si="132"/>
        <v>1.3040404175213689</v>
      </c>
      <c r="N291" s="122">
        <f t="shared" si="132"/>
        <v>1.3976780382817331</v>
      </c>
      <c r="O291" s="122">
        <f t="shared" si="132"/>
        <v>1.292758846093869</v>
      </c>
      <c r="P291" s="122">
        <f t="shared" si="132"/>
        <v>2.6311141226191559</v>
      </c>
      <c r="Q291" s="122">
        <f t="shared" si="132"/>
        <v>3.5766273154775416</v>
      </c>
      <c r="R291" s="122">
        <f t="shared" ref="R291:V291" si="133">SUM(R292:R293)</f>
        <v>2.4687420374954923</v>
      </c>
      <c r="S291" s="122">
        <f t="shared" si="133"/>
        <v>2.7632848942524837</v>
      </c>
      <c r="T291" s="122">
        <f t="shared" si="133"/>
        <v>2.3574581008227264</v>
      </c>
      <c r="U291" s="122">
        <f t="shared" si="133"/>
        <v>1.5139711451953091</v>
      </c>
      <c r="V291" s="122">
        <f t="shared" si="133"/>
        <v>1.5746346758854592</v>
      </c>
      <c r="W291" s="122">
        <f t="shared" ref="W291:Y291" si="134">SUM(W292:W293)</f>
        <v>0.57937799348877483</v>
      </c>
      <c r="X291" s="122">
        <f t="shared" si="134"/>
        <v>0.34646278327107999</v>
      </c>
      <c r="Y291" s="122">
        <f t="shared" si="134"/>
        <v>4.7109499654454788E-2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1.8578089811862597</v>
      </c>
      <c r="D292" s="98">
        <v>2.7223669089612206</v>
      </c>
      <c r="E292" s="98">
        <v>3.044493643878182</v>
      </c>
      <c r="F292" s="98">
        <v>3.1646294289508488</v>
      </c>
      <c r="G292" s="98">
        <v>2.6232718429995705</v>
      </c>
      <c r="H292" s="98">
        <v>2.9562850640270195</v>
      </c>
      <c r="I292" s="98">
        <v>2.1568842499977627</v>
      </c>
      <c r="J292" s="98">
        <v>2.1321423368374428</v>
      </c>
      <c r="K292" s="98">
        <v>2.1639071099403302</v>
      </c>
      <c r="L292" s="98">
        <v>1.9005894778171462</v>
      </c>
      <c r="M292" s="98">
        <v>1.2893682893257119</v>
      </c>
      <c r="N292" s="98">
        <v>1.381421520771503</v>
      </c>
      <c r="O292" s="98">
        <v>1.277016200658502</v>
      </c>
      <c r="P292" s="98">
        <v>2.5974271492700143</v>
      </c>
      <c r="Q292" s="98">
        <v>3.5290354116851601</v>
      </c>
      <c r="R292" s="98">
        <v>2.4354489076800503</v>
      </c>
      <c r="S292" s="98">
        <v>2.7258143202177516</v>
      </c>
      <c r="T292" s="98">
        <v>2.3252050948312091</v>
      </c>
      <c r="U292" s="98">
        <v>1.4930370591650968</v>
      </c>
      <c r="V292" s="98">
        <v>1.5525994167046522</v>
      </c>
      <c r="W292" s="98">
        <v>0.57124679569456871</v>
      </c>
      <c r="X292" s="98">
        <v>0.34156490667528749</v>
      </c>
      <c r="Y292" s="98">
        <v>4.6431357854326935E-2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2.2341808130903341E-2</v>
      </c>
      <c r="D293" s="98">
        <v>3.2010487728116023E-2</v>
      </c>
      <c r="E293" s="98">
        <v>3.5498994441856162E-2</v>
      </c>
      <c r="F293" s="98">
        <v>3.6283839643440487E-2</v>
      </c>
      <c r="G293" s="98">
        <v>2.9965137466692413E-2</v>
      </c>
      <c r="H293" s="98">
        <v>3.3484889937086829E-2</v>
      </c>
      <c r="I293" s="98">
        <v>2.4185257239559752E-2</v>
      </c>
      <c r="J293" s="98">
        <v>2.4013237363118292E-2</v>
      </c>
      <c r="K293" s="98">
        <v>2.4561672191691159E-2</v>
      </c>
      <c r="L293" s="98">
        <v>2.0974535241007421E-2</v>
      </c>
      <c r="M293" s="98">
        <v>1.4672128195657054E-2</v>
      </c>
      <c r="N293" s="98">
        <v>1.625651751022995E-2</v>
      </c>
      <c r="O293" s="98">
        <v>1.5742645435366968E-2</v>
      </c>
      <c r="P293" s="98">
        <v>3.3686973349141426E-2</v>
      </c>
      <c r="Q293" s="98">
        <v>4.7591903792381735E-2</v>
      </c>
      <c r="R293" s="98">
        <v>3.3293129815441837E-2</v>
      </c>
      <c r="S293" s="98">
        <v>3.7470574034732279E-2</v>
      </c>
      <c r="T293" s="98">
        <v>3.2253005991517369E-2</v>
      </c>
      <c r="U293" s="98">
        <v>2.0934086030212299E-2</v>
      </c>
      <c r="V293" s="98">
        <v>2.2035259180807034E-2</v>
      </c>
      <c r="W293" s="98">
        <v>8.1311977942061554E-3</v>
      </c>
      <c r="X293" s="98">
        <v>4.8978765957925037E-3</v>
      </c>
      <c r="Y293" s="98">
        <v>6.7814180012785237E-4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5.7678999804521824E-6</v>
      </c>
      <c r="E294" s="122">
        <f t="shared" si="135"/>
        <v>1.0052996442064912E-5</v>
      </c>
      <c r="F294" s="122">
        <f t="shared" si="135"/>
        <v>1.740743849963823E-5</v>
      </c>
      <c r="G294" s="122">
        <f t="shared" si="135"/>
        <v>2.178111664161169E-5</v>
      </c>
      <c r="H294" s="122">
        <f t="shared" si="135"/>
        <v>1.0409563988371833E-4</v>
      </c>
      <c r="I294" s="122">
        <f t="shared" si="135"/>
        <v>7.9449055116664221E-5</v>
      </c>
      <c r="J294" s="122">
        <f t="shared" si="135"/>
        <v>1.1045054003909512E-4</v>
      </c>
      <c r="K294" s="122">
        <f t="shared" si="135"/>
        <v>1.198906225882042E-4</v>
      </c>
      <c r="L294" s="122">
        <f t="shared" si="135"/>
        <v>3.0820770833586664E-4</v>
      </c>
      <c r="M294" s="122">
        <f t="shared" si="135"/>
        <v>1.3417254264518706E-4</v>
      </c>
      <c r="N294" s="122">
        <f t="shared" si="135"/>
        <v>1.3284121313643211E-4</v>
      </c>
      <c r="O294" s="122">
        <f t="shared" si="135"/>
        <v>1.3600491393992762E-4</v>
      </c>
      <c r="P294" s="122">
        <f t="shared" si="135"/>
        <v>3.349120085017351E-4</v>
      </c>
      <c r="Q294" s="122">
        <f t="shared" si="135"/>
        <v>3.3373896634314486E-4</v>
      </c>
      <c r="R294" s="122">
        <f t="shared" si="135"/>
        <v>3.0648838696752025E-4</v>
      </c>
      <c r="S294" s="122">
        <f t="shared" si="135"/>
        <v>2.6192628168648132E-4</v>
      </c>
      <c r="T294" s="122">
        <f t="shared" si="135"/>
        <v>2.9182195379444284E-4</v>
      </c>
      <c r="U294" s="122">
        <f t="shared" si="135"/>
        <v>1.7122434111541051E-4</v>
      </c>
      <c r="V294" s="122">
        <f t="shared" si="135"/>
        <v>4.3346435241911743E-4</v>
      </c>
      <c r="W294" s="122">
        <f t="shared" si="135"/>
        <v>1.8994274948309374E-4</v>
      </c>
      <c r="X294" s="122">
        <f t="shared" si="135"/>
        <v>3.5615137523870119E-4</v>
      </c>
      <c r="Y294" s="122">
        <f t="shared" si="135"/>
        <v>0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5.7678999804521824E-6</v>
      </c>
      <c r="E295" s="98">
        <v>1.0052996442064912E-5</v>
      </c>
      <c r="F295" s="98">
        <v>1.740743849963823E-5</v>
      </c>
      <c r="G295" s="98">
        <v>2.178111664161169E-5</v>
      </c>
      <c r="H295" s="98">
        <v>1.0409563988371833E-4</v>
      </c>
      <c r="I295" s="98">
        <v>7.9449055116664221E-5</v>
      </c>
      <c r="J295" s="98">
        <v>1.1045054003909512E-4</v>
      </c>
      <c r="K295" s="98">
        <v>1.198906225882042E-4</v>
      </c>
      <c r="L295" s="98">
        <v>3.0820770833586664E-4</v>
      </c>
      <c r="M295" s="98">
        <v>1.3417254264518706E-4</v>
      </c>
      <c r="N295" s="98">
        <v>1.3284121313643211E-4</v>
      </c>
      <c r="O295" s="98">
        <v>1.3600491393992762E-4</v>
      </c>
      <c r="P295" s="98">
        <v>3.349120085017351E-4</v>
      </c>
      <c r="Q295" s="98">
        <v>3.3373896634314486E-4</v>
      </c>
      <c r="R295" s="98">
        <v>3.0648838696752025E-4</v>
      </c>
      <c r="S295" s="98">
        <v>2.6192628168648132E-4</v>
      </c>
      <c r="T295" s="98">
        <v>2.9182195379444284E-4</v>
      </c>
      <c r="U295" s="98">
        <v>1.7122434111541051E-4</v>
      </c>
      <c r="V295" s="98">
        <v>4.3346435241911743E-4</v>
      </c>
      <c r="W295" s="98">
        <v>1.8994274948309374E-4</v>
      </c>
      <c r="X295" s="98">
        <v>3.5615137523870119E-4</v>
      </c>
      <c r="Y295" s="98">
        <v>0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0.30068454444691051</v>
      </c>
      <c r="D296" s="122">
        <v>0.43901875260435413</v>
      </c>
      <c r="E296" s="122">
        <v>0.46946531671095759</v>
      </c>
      <c r="F296" s="122">
        <v>0.46981751850740372</v>
      </c>
      <c r="G296" s="122">
        <v>0.40485159192676318</v>
      </c>
      <c r="H296" s="122">
        <v>0.47749655734243168</v>
      </c>
      <c r="I296" s="122">
        <v>0.35409199343170822</v>
      </c>
      <c r="J296" s="122">
        <v>0.39102652087738343</v>
      </c>
      <c r="K296" s="122">
        <v>0.36982284234069324</v>
      </c>
      <c r="L296" s="122">
        <v>0.37013475810361096</v>
      </c>
      <c r="M296" s="122">
        <v>0.24583871409324234</v>
      </c>
      <c r="N296" s="122">
        <v>0.27516141300146141</v>
      </c>
      <c r="O296" s="122">
        <v>0.27803820755233422</v>
      </c>
      <c r="P296" s="122">
        <v>0.56675340465510904</v>
      </c>
      <c r="Q296" s="122">
        <v>0.87995537431801962</v>
      </c>
      <c r="R296" s="122">
        <v>0.64541061141275069</v>
      </c>
      <c r="S296" s="122">
        <v>0.65945391616318061</v>
      </c>
      <c r="T296" s="122">
        <v>0.58721911064516774</v>
      </c>
      <c r="U296" s="122">
        <v>0.39843186496669375</v>
      </c>
      <c r="V296" s="122">
        <v>0.48924637073847277</v>
      </c>
      <c r="W296" s="122">
        <v>0.21052890413449138</v>
      </c>
      <c r="X296" s="122">
        <v>0.154555613331293</v>
      </c>
      <c r="Y296" s="122">
        <v>2.9885517066576779E-2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0.28400586419071749</v>
      </c>
      <c r="D297" s="98">
        <v>0.41723199225492352</v>
      </c>
      <c r="E297" s="98">
        <v>0.44396181215984992</v>
      </c>
      <c r="F297" s="98">
        <v>0.44619634741813496</v>
      </c>
      <c r="G297" s="98">
        <v>0.38194543748383963</v>
      </c>
      <c r="H297" s="98">
        <v>0.4435097889599493</v>
      </c>
      <c r="I297" s="98">
        <v>0.33324710997413237</v>
      </c>
      <c r="J297" s="98">
        <v>0.3675498627571997</v>
      </c>
      <c r="K297" s="98">
        <v>0.33932176035699496</v>
      </c>
      <c r="L297" s="98">
        <v>0.37013475810361096</v>
      </c>
      <c r="M297" s="98">
        <v>0.19320835075334414</v>
      </c>
      <c r="N297" s="98">
        <v>0.22513936671414722</v>
      </c>
      <c r="O297" s="98">
        <v>0.27217978995544034</v>
      </c>
      <c r="P297" s="98">
        <v>0.55282578282055872</v>
      </c>
      <c r="Q297" s="98">
        <v>0.84497804181714553</v>
      </c>
      <c r="R297" s="98">
        <v>0.60610169104219991</v>
      </c>
      <c r="S297" s="98">
        <v>0.62796652011433962</v>
      </c>
      <c r="T297" s="98">
        <v>0.55480185750010691</v>
      </c>
      <c r="U297" s="98">
        <v>0.36061651782925769</v>
      </c>
      <c r="V297" s="98">
        <v>0.45744500897898149</v>
      </c>
      <c r="W297" s="98">
        <v>0.2103262132620545</v>
      </c>
      <c r="X297" s="98">
        <v>0.154555613331293</v>
      </c>
      <c r="Y297" s="98">
        <v>2.9885517066576779E-2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1.6678680256192988E-2</v>
      </c>
      <c r="D301" s="101">
        <v>2.1786760349430632E-2</v>
      </c>
      <c r="E301" s="101">
        <v>2.5503504551107694E-2</v>
      </c>
      <c r="F301" s="101">
        <v>2.3621171089268745E-2</v>
      </c>
      <c r="G301" s="101">
        <v>2.290615444292354E-2</v>
      </c>
      <c r="H301" s="101">
        <v>3.398676838248238E-2</v>
      </c>
      <c r="I301" s="101">
        <v>2.0844883457575871E-2</v>
      </c>
      <c r="J301" s="101">
        <v>2.3476658120183722E-2</v>
      </c>
      <c r="K301" s="101">
        <v>3.0501081983698258E-2</v>
      </c>
      <c r="L301" s="101">
        <v>0</v>
      </c>
      <c r="M301" s="101">
        <v>5.2630363339898199E-2</v>
      </c>
      <c r="N301" s="101">
        <v>5.0022046287314194E-2</v>
      </c>
      <c r="O301" s="101">
        <v>5.8584175968938645E-3</v>
      </c>
      <c r="P301" s="101">
        <v>1.3927621834550288E-2</v>
      </c>
      <c r="Q301" s="101">
        <v>3.4977332500874078E-2</v>
      </c>
      <c r="R301" s="101">
        <v>3.9308920370550789E-2</v>
      </c>
      <c r="S301" s="101">
        <v>3.148739604884096E-2</v>
      </c>
      <c r="T301" s="101">
        <v>3.2417253145060831E-2</v>
      </c>
      <c r="U301" s="101">
        <v>3.7815347137436055E-2</v>
      </c>
      <c r="V301" s="101">
        <v>3.1801361759491303E-2</v>
      </c>
      <c r="W301" s="101">
        <v>2.0269087243687017E-4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9.351653623388817E-2</v>
      </c>
      <c r="D305" s="122">
        <v>0.14846710697684146</v>
      </c>
      <c r="E305" s="122">
        <v>0.16965280823642109</v>
      </c>
      <c r="F305" s="122">
        <v>0.19131266176940506</v>
      </c>
      <c r="G305" s="122">
        <v>0.15514523303040403</v>
      </c>
      <c r="H305" s="122">
        <v>0.18574906363089128</v>
      </c>
      <c r="I305" s="122">
        <v>0.13096527136434585</v>
      </c>
      <c r="J305" s="122">
        <v>0.14276317981422226</v>
      </c>
      <c r="K305" s="122">
        <v>0.1371764921935959</v>
      </c>
      <c r="L305" s="122">
        <v>0.13855033095813862</v>
      </c>
      <c r="M305" s="122">
        <v>9.2775261241429055E-2</v>
      </c>
      <c r="N305" s="122">
        <v>9.9917628353247787E-2</v>
      </c>
      <c r="O305" s="122">
        <v>0.10575293762655609</v>
      </c>
      <c r="P305" s="122">
        <v>0.23563461478024669</v>
      </c>
      <c r="Q305" s="122">
        <v>0.34643708934885109</v>
      </c>
      <c r="R305" s="122">
        <v>0.24673877906960248</v>
      </c>
      <c r="S305" s="122">
        <v>0.25877015306979612</v>
      </c>
      <c r="T305" s="122">
        <v>0.22270912721193409</v>
      </c>
      <c r="U305" s="122">
        <v>0.14766324626356947</v>
      </c>
      <c r="V305" s="122">
        <v>0.18020305826179406</v>
      </c>
      <c r="W305" s="122">
        <v>7.5959671102520776E-2</v>
      </c>
      <c r="X305" s="122">
        <v>5.9716418033480871E-2</v>
      </c>
      <c r="Y305" s="122">
        <v>1.3744841107671064E-2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8.9196314695244874E-2</v>
      </c>
      <c r="D306" s="98">
        <v>0.14100989114207968</v>
      </c>
      <c r="E306" s="98">
        <v>0.16055498958697947</v>
      </c>
      <c r="F306" s="98">
        <v>0.18191123731876233</v>
      </c>
      <c r="G306" s="98">
        <v>0.14649233431449579</v>
      </c>
      <c r="H306" s="98">
        <v>0.17334890432197295</v>
      </c>
      <c r="I306" s="98">
        <v>0.12429132853899805</v>
      </c>
      <c r="J306" s="98">
        <v>0.13684069520020578</v>
      </c>
      <c r="K306" s="98">
        <v>0.13059757818746473</v>
      </c>
      <c r="L306" s="98">
        <v>0.1347677763300133</v>
      </c>
      <c r="M306" s="98">
        <v>8.904152789017529E-2</v>
      </c>
      <c r="N306" s="98">
        <v>8.644794083643359E-2</v>
      </c>
      <c r="O306" s="98">
        <v>0.10085755980829766</v>
      </c>
      <c r="P306" s="98">
        <v>0.22523647823081877</v>
      </c>
      <c r="Q306" s="98">
        <v>0.33213682309602455</v>
      </c>
      <c r="R306" s="98">
        <v>0.23759350705834659</v>
      </c>
      <c r="S306" s="98">
        <v>0.25202990524254421</v>
      </c>
      <c r="T306" s="98">
        <v>0.21616751751106036</v>
      </c>
      <c r="U306" s="98">
        <v>0.14546892566376396</v>
      </c>
      <c r="V306" s="98">
        <v>0.16140815725100233</v>
      </c>
      <c r="W306" s="98">
        <v>7.2234680429863585E-2</v>
      </c>
      <c r="X306" s="98">
        <v>5.3987158730398499E-2</v>
      </c>
      <c r="Y306" s="98">
        <v>1.1620919623845066E-2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4.3202215386432905E-3</v>
      </c>
      <c r="D307" s="33">
        <v>7.4572158347617811E-3</v>
      </c>
      <c r="E307" s="33">
        <v>9.0978186494416156E-3</v>
      </c>
      <c r="F307" s="33">
        <v>9.4014244506427352E-3</v>
      </c>
      <c r="G307" s="33">
        <v>8.6528987159082294E-3</v>
      </c>
      <c r="H307" s="33">
        <v>1.2400159308918333E-2</v>
      </c>
      <c r="I307" s="33">
        <v>6.6739428253478139E-3</v>
      </c>
      <c r="J307" s="33">
        <v>5.9224846140164943E-3</v>
      </c>
      <c r="K307" s="33">
        <v>6.5789140061311606E-3</v>
      </c>
      <c r="L307" s="33">
        <v>3.7825546281253218E-3</v>
      </c>
      <c r="M307" s="33">
        <v>3.7337333512537669E-3</v>
      </c>
      <c r="N307" s="33">
        <v>1.3469687516814202E-2</v>
      </c>
      <c r="O307" s="33">
        <v>4.8953778182584213E-3</v>
      </c>
      <c r="P307" s="33">
        <v>1.0398136549427927E-2</v>
      </c>
      <c r="Q307" s="33">
        <v>1.430026625282653E-2</v>
      </c>
      <c r="R307" s="33">
        <v>9.1452720112559054E-3</v>
      </c>
      <c r="S307" s="33">
        <v>6.7402478272519202E-3</v>
      </c>
      <c r="T307" s="33">
        <v>6.5416097008737118E-3</v>
      </c>
      <c r="U307" s="33">
        <v>2.1943205998055091E-3</v>
      </c>
      <c r="V307" s="33">
        <v>1.8794901010791721E-2</v>
      </c>
      <c r="W307" s="33">
        <v>3.7249906726571852E-3</v>
      </c>
      <c r="X307" s="33">
        <v>5.7292593030823704E-3</v>
      </c>
      <c r="Y307" s="33">
        <v>2.123921483825997E-3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1.2369784183295038</v>
      </c>
      <c r="D309" s="117">
        <f t="shared" si="136"/>
        <v>1.8344444436466227</v>
      </c>
      <c r="E309" s="117">
        <f t="shared" si="136"/>
        <v>2.0607797128217693</v>
      </c>
      <c r="F309" s="117">
        <f t="shared" si="136"/>
        <v>2.1597804366582198</v>
      </c>
      <c r="G309" s="117">
        <f t="shared" si="136"/>
        <v>1.8154639678370139</v>
      </c>
      <c r="H309" s="117">
        <f t="shared" si="136"/>
        <v>2.0869924515143774</v>
      </c>
      <c r="I309" s="117">
        <f t="shared" si="136"/>
        <v>1.5388307135721111</v>
      </c>
      <c r="J309" s="117">
        <f t="shared" si="136"/>
        <v>1.5724164133523391</v>
      </c>
      <c r="K309" s="117">
        <f t="shared" si="136"/>
        <v>1.5949346319224404</v>
      </c>
      <c r="L309" s="117">
        <f t="shared" si="136"/>
        <v>1.4597405663631118</v>
      </c>
      <c r="M309" s="117">
        <f t="shared" si="136"/>
        <v>1.0115785343584571</v>
      </c>
      <c r="N309" s="117">
        <f t="shared" si="136"/>
        <v>1.1346831697041333</v>
      </c>
      <c r="O309" s="117">
        <f t="shared" si="136"/>
        <v>1.1270981520547656</v>
      </c>
      <c r="P309" s="117">
        <f t="shared" si="136"/>
        <v>2.4379498180234656</v>
      </c>
      <c r="Q309" s="117">
        <f t="shared" si="136"/>
        <v>3.565187871726839</v>
      </c>
      <c r="R309" s="117">
        <f t="shared" ref="R309:V309" si="137">R310+R313+R315+R324</f>
        <v>2.5521028362789657</v>
      </c>
      <c r="S309" s="117">
        <f t="shared" si="137"/>
        <v>2.8453983875346824</v>
      </c>
      <c r="T309" s="117">
        <f t="shared" si="137"/>
        <v>2.4847641478695008</v>
      </c>
      <c r="U309" s="117">
        <f t="shared" si="137"/>
        <v>1.6348899005826976</v>
      </c>
      <c r="V309" s="117">
        <f t="shared" si="137"/>
        <v>1.8049513110894535</v>
      </c>
      <c r="W309" s="117">
        <f t="shared" ref="W309:Y309" si="138">W310+W313+W315+W324</f>
        <v>0.70142786502028576</v>
      </c>
      <c r="X309" s="117">
        <f t="shared" si="138"/>
        <v>0.45682244754941731</v>
      </c>
      <c r="Y309" s="117">
        <f t="shared" si="138"/>
        <v>7.3534754641253752E-2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1.0081059713209546</v>
      </c>
      <c r="D310" s="122">
        <f t="shared" si="139"/>
        <v>1.4902489757439841</v>
      </c>
      <c r="E310" s="122">
        <f t="shared" si="139"/>
        <v>1.682613734501343</v>
      </c>
      <c r="F310" s="122">
        <f t="shared" si="139"/>
        <v>1.7653051025752335</v>
      </c>
      <c r="G310" s="122">
        <f t="shared" si="139"/>
        <v>1.4779771715593526</v>
      </c>
      <c r="H310" s="122">
        <f t="shared" si="139"/>
        <v>1.6826837325514818</v>
      </c>
      <c r="I310" s="122">
        <f t="shared" si="139"/>
        <v>1.2407891101776101</v>
      </c>
      <c r="J310" s="122">
        <f t="shared" si="139"/>
        <v>1.2411976096117372</v>
      </c>
      <c r="K310" s="122">
        <f t="shared" si="139"/>
        <v>1.27653592969262</v>
      </c>
      <c r="L310" s="122">
        <f t="shared" si="139"/>
        <v>1.137023511741444</v>
      </c>
      <c r="M310" s="122">
        <f t="shared" si="139"/>
        <v>0.7924197787176902</v>
      </c>
      <c r="N310" s="122">
        <f t="shared" si="139"/>
        <v>0.88452097936827112</v>
      </c>
      <c r="O310" s="122">
        <f t="shared" si="139"/>
        <v>0.86435756936783747</v>
      </c>
      <c r="P310" s="122">
        <f t="shared" si="139"/>
        <v>1.8699101786763708</v>
      </c>
      <c r="Q310" s="122">
        <f t="shared" si="139"/>
        <v>2.6686661406711005</v>
      </c>
      <c r="R310" s="122">
        <f t="shared" ref="R310:V310" si="140">SUM(R311:R312)</f>
        <v>1.8864405276963121</v>
      </c>
      <c r="S310" s="122">
        <f t="shared" si="140"/>
        <v>2.1495475742408794</v>
      </c>
      <c r="T310" s="122">
        <f t="shared" si="140"/>
        <v>1.8602987962368316</v>
      </c>
      <c r="U310" s="122">
        <f t="shared" si="140"/>
        <v>1.2095216892220608</v>
      </c>
      <c r="V310" s="122">
        <f t="shared" si="140"/>
        <v>1.2720541430756427</v>
      </c>
      <c r="W310" s="122">
        <f t="shared" ref="W310:Y310" si="141">SUM(W311:W312)</f>
        <v>0.47193873521169699</v>
      </c>
      <c r="X310" s="122">
        <f t="shared" si="141"/>
        <v>0.28360212370040344</v>
      </c>
      <c r="Y310" s="122">
        <f t="shared" si="141"/>
        <v>3.8696898872894112E-2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0.98576416319005133</v>
      </c>
      <c r="D311" s="98">
        <v>1.4582384880158681</v>
      </c>
      <c r="E311" s="98">
        <v>1.6471147400594868</v>
      </c>
      <c r="F311" s="98">
        <v>1.7290212629317931</v>
      </c>
      <c r="G311" s="98">
        <v>1.4480120340926601</v>
      </c>
      <c r="H311" s="98">
        <v>1.6491988426143951</v>
      </c>
      <c r="I311" s="98">
        <v>1.2166038529380503</v>
      </c>
      <c r="J311" s="98">
        <v>1.2171843722486189</v>
      </c>
      <c r="K311" s="98">
        <v>1.2519742575009287</v>
      </c>
      <c r="L311" s="98">
        <v>1.1160489765004367</v>
      </c>
      <c r="M311" s="98">
        <v>0.7777476505220331</v>
      </c>
      <c r="N311" s="98">
        <v>0.86826446185804118</v>
      </c>
      <c r="O311" s="98">
        <v>0.84861492393247051</v>
      </c>
      <c r="P311" s="98">
        <v>1.8362232053272294</v>
      </c>
      <c r="Q311" s="98">
        <v>2.621074236878719</v>
      </c>
      <c r="R311" s="98">
        <v>1.8531473978808704</v>
      </c>
      <c r="S311" s="98">
        <v>2.1120770002061473</v>
      </c>
      <c r="T311" s="98">
        <v>1.8280457902453142</v>
      </c>
      <c r="U311" s="98">
        <v>1.1885876031918485</v>
      </c>
      <c r="V311" s="98">
        <v>1.2500188838948356</v>
      </c>
      <c r="W311" s="98">
        <v>0.46380753741749081</v>
      </c>
      <c r="X311" s="98">
        <v>0.27870424710461095</v>
      </c>
      <c r="Y311" s="98">
        <v>3.8018757072766259E-2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2.2341808130903341E-2</v>
      </c>
      <c r="D312" s="98">
        <v>3.2010487728116023E-2</v>
      </c>
      <c r="E312" s="98">
        <v>3.5498994441856162E-2</v>
      </c>
      <c r="F312" s="98">
        <v>3.6283839643440487E-2</v>
      </c>
      <c r="G312" s="98">
        <v>2.9965137466692413E-2</v>
      </c>
      <c r="H312" s="98">
        <v>3.3484889937086829E-2</v>
      </c>
      <c r="I312" s="98">
        <v>2.4185257239559752E-2</v>
      </c>
      <c r="J312" s="98">
        <v>2.4013237363118292E-2</v>
      </c>
      <c r="K312" s="98">
        <v>2.4561672191691159E-2</v>
      </c>
      <c r="L312" s="98">
        <v>2.0974535241007421E-2</v>
      </c>
      <c r="M312" s="98">
        <v>1.4672128195657054E-2</v>
      </c>
      <c r="N312" s="98">
        <v>1.625651751022995E-2</v>
      </c>
      <c r="O312" s="98">
        <v>1.5742645435366968E-2</v>
      </c>
      <c r="P312" s="98">
        <v>3.3686973349141426E-2</v>
      </c>
      <c r="Q312" s="98">
        <v>4.7591903792381735E-2</v>
      </c>
      <c r="R312" s="98">
        <v>3.3293129815441837E-2</v>
      </c>
      <c r="S312" s="98">
        <v>3.7470574034732279E-2</v>
      </c>
      <c r="T312" s="98">
        <v>3.2253005991517369E-2</v>
      </c>
      <c r="U312" s="98">
        <v>2.0934086030212299E-2</v>
      </c>
      <c r="V312" s="98">
        <v>2.2035259180807034E-2</v>
      </c>
      <c r="W312" s="98">
        <v>8.1311977942061554E-3</v>
      </c>
      <c r="X312" s="98">
        <v>4.8978765957925037E-3</v>
      </c>
      <c r="Y312" s="98">
        <v>6.7814180012785237E-4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1.6182933387495229E-5</v>
      </c>
      <c r="E313" s="122">
        <f t="shared" si="142"/>
        <v>2.9484503679618525E-5</v>
      </c>
      <c r="F313" s="122">
        <f t="shared" si="142"/>
        <v>5.3286724523422246E-5</v>
      </c>
      <c r="G313" s="122">
        <f t="shared" si="142"/>
        <v>6.9506838116679216E-5</v>
      </c>
      <c r="H313" s="122">
        <f t="shared" si="142"/>
        <v>3.458893761619191E-4</v>
      </c>
      <c r="I313" s="122">
        <f t="shared" si="142"/>
        <v>2.7459657291471442E-4</v>
      </c>
      <c r="J313" s="122">
        <f t="shared" si="142"/>
        <v>3.9676236294095512E-4</v>
      </c>
      <c r="K313" s="122">
        <f t="shared" si="142"/>
        <v>4.4733945725559574E-4</v>
      </c>
      <c r="L313" s="122">
        <f t="shared" si="142"/>
        <v>1.193802435469019E-3</v>
      </c>
      <c r="M313" s="122">
        <f t="shared" si="142"/>
        <v>5.4155417558713638E-4</v>
      </c>
      <c r="N313" s="122">
        <f t="shared" si="142"/>
        <v>5.6126803624425247E-4</v>
      </c>
      <c r="O313" s="122">
        <f t="shared" si="142"/>
        <v>6.0380625691361281E-4</v>
      </c>
      <c r="P313" s="122">
        <f t="shared" si="142"/>
        <v>1.5603008912415451E-3</v>
      </c>
      <c r="Q313" s="122">
        <f t="shared" si="142"/>
        <v>1.6109936567051445E-3</v>
      </c>
      <c r="R313" s="122">
        <f t="shared" si="142"/>
        <v>1.4906268004626958E-3</v>
      </c>
      <c r="S313" s="122">
        <f t="shared" si="142"/>
        <v>1.2749571122814335E-3</v>
      </c>
      <c r="T313" s="122">
        <f t="shared" si="142"/>
        <v>1.4217913905543479E-3</v>
      </c>
      <c r="U313" s="122">
        <f t="shared" si="142"/>
        <v>8.3508178647722731E-4</v>
      </c>
      <c r="V313" s="122">
        <f t="shared" si="142"/>
        <v>2.120252906430556E-3</v>
      </c>
      <c r="W313" s="122">
        <f t="shared" si="142"/>
        <v>9.3799814636288102E-4</v>
      </c>
      <c r="X313" s="122">
        <f t="shared" si="142"/>
        <v>1.7779048171745538E-3</v>
      </c>
      <c r="Y313" s="122">
        <f t="shared" si="142"/>
        <v>0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1.6182933387495229E-5</v>
      </c>
      <c r="E314" s="98">
        <v>2.9484503679618525E-5</v>
      </c>
      <c r="F314" s="98">
        <v>5.3286724523422246E-5</v>
      </c>
      <c r="G314" s="98">
        <v>6.9506838116679216E-5</v>
      </c>
      <c r="H314" s="98">
        <v>3.458893761619191E-4</v>
      </c>
      <c r="I314" s="98">
        <v>2.7459657291471442E-4</v>
      </c>
      <c r="J314" s="98">
        <v>3.9676236294095512E-4</v>
      </c>
      <c r="K314" s="98">
        <v>4.4733945725559574E-4</v>
      </c>
      <c r="L314" s="98">
        <v>1.193802435469019E-3</v>
      </c>
      <c r="M314" s="98">
        <v>5.4155417558713638E-4</v>
      </c>
      <c r="N314" s="98">
        <v>5.6126803624425247E-4</v>
      </c>
      <c r="O314" s="98">
        <v>6.0380625691361281E-4</v>
      </c>
      <c r="P314" s="98">
        <v>1.5603008912415451E-3</v>
      </c>
      <c r="Q314" s="98">
        <v>1.6109936567051445E-3</v>
      </c>
      <c r="R314" s="98">
        <v>1.4906268004626958E-3</v>
      </c>
      <c r="S314" s="98">
        <v>1.2749571122814335E-3</v>
      </c>
      <c r="T314" s="98">
        <v>1.4217913905543479E-3</v>
      </c>
      <c r="U314" s="98">
        <v>8.3508178647722731E-4</v>
      </c>
      <c r="V314" s="98">
        <v>2.120252906430556E-3</v>
      </c>
      <c r="W314" s="98">
        <v>9.3799814636288102E-4</v>
      </c>
      <c r="X314" s="98">
        <v>1.7779048171745538E-3</v>
      </c>
      <c r="Y314" s="98">
        <v>0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0.17319849620561761</v>
      </c>
      <c r="D315" s="122">
        <v>0.25561491069147035</v>
      </c>
      <c r="E315" s="122">
        <v>0.27674912717786709</v>
      </c>
      <c r="F315" s="122">
        <v>0.28013258855737405</v>
      </c>
      <c r="G315" s="122">
        <v>0.24447913159647955</v>
      </c>
      <c r="H315" s="122">
        <v>0.29224689191324071</v>
      </c>
      <c r="I315" s="122">
        <v>0.21927970038562306</v>
      </c>
      <c r="J315" s="122">
        <v>0.24541866360272171</v>
      </c>
      <c r="K315" s="122">
        <v>0.23566312273261425</v>
      </c>
      <c r="L315" s="122">
        <v>0.23883228581736135</v>
      </c>
      <c r="M315" s="122">
        <v>0.16299422595853805</v>
      </c>
      <c r="N315" s="122">
        <v>0.18796084176719938</v>
      </c>
      <c r="O315" s="122">
        <v>0.19854319723508232</v>
      </c>
      <c r="P315" s="122">
        <v>0.42472778197914385</v>
      </c>
      <c r="Q315" s="122">
        <v>0.68610136451567993</v>
      </c>
      <c r="R315" s="122">
        <v>0.51467918640833543</v>
      </c>
      <c r="S315" s="122">
        <v>0.53698090239020912</v>
      </c>
      <c r="T315" s="122">
        <v>0.48591612241918397</v>
      </c>
      <c r="U315" s="122">
        <v>0.3333164336149429</v>
      </c>
      <c r="V315" s="122">
        <v>0.41476987370267282</v>
      </c>
      <c r="W315" s="122">
        <v>0.18053034416610531</v>
      </c>
      <c r="X315" s="122">
        <v>0.13290615088481292</v>
      </c>
      <c r="Y315" s="122">
        <v>2.5740751246855657E-2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0.16243174463983831</v>
      </c>
      <c r="D316" s="98">
        <v>0.24151756042642628</v>
      </c>
      <c r="E316" s="98">
        <v>0.26020436257241097</v>
      </c>
      <c r="F316" s="98">
        <v>0.26476914382852934</v>
      </c>
      <c r="G316" s="98">
        <v>0.22953908307128754</v>
      </c>
      <c r="H316" s="98">
        <v>0.2700138293862307</v>
      </c>
      <c r="I316" s="98">
        <v>0.20560007334193556</v>
      </c>
      <c r="J316" s="98">
        <v>0.2299565353094993</v>
      </c>
      <c r="K316" s="98">
        <v>0.21549125820805992</v>
      </c>
      <c r="L316" s="98">
        <v>0.23883228581736135</v>
      </c>
      <c r="M316" s="98">
        <v>0.12770755894786157</v>
      </c>
      <c r="N316" s="98">
        <v>0.15393038686922728</v>
      </c>
      <c r="O316" s="98">
        <v>0.19446969602577752</v>
      </c>
      <c r="P316" s="98">
        <v>0.41477236886108249</v>
      </c>
      <c r="Q316" s="98">
        <v>0.66044260422699286</v>
      </c>
      <c r="R316" s="98">
        <v>0.48534310052371099</v>
      </c>
      <c r="S316" s="98">
        <v>0.51309415608142595</v>
      </c>
      <c r="T316" s="98">
        <v>0.46092778813173713</v>
      </c>
      <c r="U316" s="98">
        <v>0.30370387244452024</v>
      </c>
      <c r="V316" s="98">
        <v>0.38948409847614024</v>
      </c>
      <c r="W316" s="98">
        <v>0.18036695379627002</v>
      </c>
      <c r="X316" s="98">
        <v>0.13290615088481292</v>
      </c>
      <c r="Y316" s="98">
        <v>2.5740751246855657E-2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1.0766751565779317E-2</v>
      </c>
      <c r="D320" s="101">
        <v>1.4097350265044103E-2</v>
      </c>
      <c r="E320" s="101">
        <v>1.654476460545613E-2</v>
      </c>
      <c r="F320" s="101">
        <v>1.5363444728844712E-2</v>
      </c>
      <c r="G320" s="101">
        <v>1.4940048525192009E-2</v>
      </c>
      <c r="H320" s="101">
        <v>2.2233062527010034E-2</v>
      </c>
      <c r="I320" s="101">
        <v>1.3679627043687494E-2</v>
      </c>
      <c r="J320" s="101">
        <v>1.546212829322241E-2</v>
      </c>
      <c r="K320" s="101">
        <v>2.0171864524554328E-2</v>
      </c>
      <c r="L320" s="101">
        <v>0</v>
      </c>
      <c r="M320" s="101">
        <v>3.5286667010676488E-2</v>
      </c>
      <c r="N320" s="101">
        <v>3.4030454897972094E-2</v>
      </c>
      <c r="O320" s="101">
        <v>4.0735012093048089E-3</v>
      </c>
      <c r="P320" s="101">
        <v>9.9554131180613539E-3</v>
      </c>
      <c r="Q320" s="101">
        <v>2.5658760288687021E-2</v>
      </c>
      <c r="R320" s="101">
        <v>2.9336085884624455E-2</v>
      </c>
      <c r="S320" s="101">
        <v>2.3886746308783173E-2</v>
      </c>
      <c r="T320" s="101">
        <v>2.4988334287446842E-2</v>
      </c>
      <c r="U320" s="101">
        <v>2.9612561170422644E-2</v>
      </c>
      <c r="V320" s="101">
        <v>2.5285775226532553E-2</v>
      </c>
      <c r="W320" s="101">
        <v>1.6339036983529736E-4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5.5673950802931499E-2</v>
      </c>
      <c r="D324" s="122">
        <v>8.8564374277780855E-2</v>
      </c>
      <c r="E324" s="122">
        <v>0.10138736663887948</v>
      </c>
      <c r="F324" s="122">
        <v>0.11428945880108909</v>
      </c>
      <c r="G324" s="122">
        <v>9.2938157843065028E-2</v>
      </c>
      <c r="H324" s="122">
        <v>0.11171593767349296</v>
      </c>
      <c r="I324" s="122">
        <v>7.8487306435963133E-2</v>
      </c>
      <c r="J324" s="122">
        <v>8.5403377774938921E-2</v>
      </c>
      <c r="K324" s="122">
        <v>8.2288240039950805E-2</v>
      </c>
      <c r="L324" s="122">
        <v>8.2690966368837548E-2</v>
      </c>
      <c r="M324" s="122">
        <v>5.5622975506641754E-2</v>
      </c>
      <c r="N324" s="122">
        <v>6.1640080532418651E-2</v>
      </c>
      <c r="O324" s="122">
        <v>6.3593579194932207E-2</v>
      </c>
      <c r="P324" s="122">
        <v>0.14175155647670939</v>
      </c>
      <c r="Q324" s="122">
        <v>0.20880937288335302</v>
      </c>
      <c r="R324" s="122">
        <v>0.14949249537385587</v>
      </c>
      <c r="S324" s="122">
        <v>0.15759495379131272</v>
      </c>
      <c r="T324" s="122">
        <v>0.13712743782293071</v>
      </c>
      <c r="U324" s="122">
        <v>9.1216695959216762E-2</v>
      </c>
      <c r="V324" s="122">
        <v>0.11600704140470734</v>
      </c>
      <c r="W324" s="122">
        <v>4.8020787496120633E-2</v>
      </c>
      <c r="X324" s="122">
        <v>3.853626814702641E-2</v>
      </c>
      <c r="Y324" s="122">
        <v>9.0971045215039823E-3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5.2423027229153422E-2</v>
      </c>
      <c r="D325" s="98">
        <v>8.2943413982598468E-2</v>
      </c>
      <c r="E325" s="98">
        <v>9.4517672793735255E-2</v>
      </c>
      <c r="F325" s="98">
        <v>0.10717792279684771</v>
      </c>
      <c r="G325" s="98">
        <v>8.6380763643964131E-2</v>
      </c>
      <c r="H325" s="98">
        <v>0.10230086518815874</v>
      </c>
      <c r="I325" s="98">
        <v>7.3409935560629955E-2</v>
      </c>
      <c r="J325" s="98">
        <v>8.0888141701186633E-2</v>
      </c>
      <c r="K325" s="98">
        <v>7.7260954970847062E-2</v>
      </c>
      <c r="L325" s="98">
        <v>7.9793252454436012E-2</v>
      </c>
      <c r="M325" s="98">
        <v>5.2752401602311386E-2</v>
      </c>
      <c r="N325" s="98">
        <v>5.1233599112982899E-2</v>
      </c>
      <c r="O325" s="98">
        <v>5.9785882210320156E-2</v>
      </c>
      <c r="P325" s="98">
        <v>0.13359182105247283</v>
      </c>
      <c r="Q325" s="98">
        <v>0.19745954201640156</v>
      </c>
      <c r="R325" s="98">
        <v>0.14212271093164341</v>
      </c>
      <c r="S325" s="98">
        <v>0.15206056646928931</v>
      </c>
      <c r="T325" s="98">
        <v>0.13164883785495407</v>
      </c>
      <c r="U325" s="98">
        <v>8.9344550786180893E-2</v>
      </c>
      <c r="V325" s="98">
        <v>9.9726269234915982E-2</v>
      </c>
      <c r="W325" s="98">
        <v>4.4757659094269313E-2</v>
      </c>
      <c r="X325" s="98">
        <v>3.347334587001502E-2</v>
      </c>
      <c r="Y325" s="98">
        <v>7.2057276718229969E-3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3.2509235737780747E-3</v>
      </c>
      <c r="D326" s="33">
        <v>5.6209602951823867E-3</v>
      </c>
      <c r="E326" s="33">
        <v>6.8696938451442216E-3</v>
      </c>
      <c r="F326" s="33">
        <v>7.1115360042413841E-3</v>
      </c>
      <c r="G326" s="33">
        <v>6.5573941991009018E-3</v>
      </c>
      <c r="H326" s="33">
        <v>9.4150724853342086E-3</v>
      </c>
      <c r="I326" s="33">
        <v>5.0773708753331761E-3</v>
      </c>
      <c r="J326" s="33">
        <v>4.515236073752287E-3</v>
      </c>
      <c r="K326" s="33">
        <v>5.027285069103749E-3</v>
      </c>
      <c r="L326" s="33">
        <v>2.8977139144015307E-3</v>
      </c>
      <c r="M326" s="33">
        <v>2.8705739043303684E-3</v>
      </c>
      <c r="N326" s="33">
        <v>1.0406481419435756E-2</v>
      </c>
      <c r="O326" s="33">
        <v>3.8076969846120496E-3</v>
      </c>
      <c r="P326" s="33">
        <v>8.1597354242365673E-3</v>
      </c>
      <c r="Q326" s="33">
        <v>1.1349830866951459E-2</v>
      </c>
      <c r="R326" s="33">
        <v>7.3697844422124402E-3</v>
      </c>
      <c r="S326" s="33">
        <v>5.5343873220234001E-3</v>
      </c>
      <c r="T326" s="33">
        <v>5.4785999679766431E-3</v>
      </c>
      <c r="U326" s="33">
        <v>1.8721451730358695E-3</v>
      </c>
      <c r="V326" s="33">
        <v>1.6280772169791364E-2</v>
      </c>
      <c r="W326" s="33">
        <v>3.2631284018513184E-3</v>
      </c>
      <c r="X326" s="33">
        <v>5.0629222770113879E-3</v>
      </c>
      <c r="Y326" s="33">
        <v>1.8913768496809855E-3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0.54388172500793053</v>
      </c>
      <c r="D328" s="119">
        <f t="shared" si="143"/>
        <v>0.54892768997790131</v>
      </c>
      <c r="E328" s="119">
        <f t="shared" si="143"/>
        <v>0.55410399786151077</v>
      </c>
      <c r="F328" s="119">
        <f t="shared" si="143"/>
        <v>0.5592300372817024</v>
      </c>
      <c r="G328" s="119">
        <f t="shared" si="143"/>
        <v>0.56499208324472139</v>
      </c>
      <c r="H328" s="119">
        <f t="shared" si="143"/>
        <v>0.57129046943719863</v>
      </c>
      <c r="I328" s="119">
        <f t="shared" si="143"/>
        <v>0.57716117433102199</v>
      </c>
      <c r="J328" s="119">
        <f t="shared" si="143"/>
        <v>0.58452930862601449</v>
      </c>
      <c r="K328" s="119">
        <f t="shared" si="143"/>
        <v>0.59168338322092251</v>
      </c>
      <c r="L328" s="119">
        <f t="shared" si="143"/>
        <v>0.60057854240279884</v>
      </c>
      <c r="M328" s="119">
        <f t="shared" si="143"/>
        <v>0.61576915962582135</v>
      </c>
      <c r="N328" s="119">
        <f t="shared" si="143"/>
        <v>0.6400189635915956</v>
      </c>
      <c r="O328" s="119">
        <f t="shared" si="143"/>
        <v>0.67221778831464818</v>
      </c>
      <c r="P328" s="119">
        <f t="shared" si="143"/>
        <v>0.70997830696095898</v>
      </c>
      <c r="Q328" s="119">
        <f t="shared" si="143"/>
        <v>0.74222891533686053</v>
      </c>
      <c r="R328" s="119">
        <f t="shared" ref="R328:V328" si="144">IF(R309=0,"",R309/R290)</f>
        <v>0.75928371365858283</v>
      </c>
      <c r="S328" s="119">
        <f t="shared" si="144"/>
        <v>0.77283418026987538</v>
      </c>
      <c r="T328" s="119">
        <f t="shared" si="144"/>
        <v>0.78441180633466867</v>
      </c>
      <c r="U328" s="119">
        <f t="shared" si="144"/>
        <v>0.79354439274364474</v>
      </c>
      <c r="V328" s="119">
        <f t="shared" si="144"/>
        <v>0.80416002789503971</v>
      </c>
      <c r="W328" s="119">
        <f t="shared" ref="W328:Y328" si="145">IF(W309=0,"",W309/W290)</f>
        <v>0.80991004134989952</v>
      </c>
      <c r="X328" s="119">
        <f t="shared" si="145"/>
        <v>0.81416824583197112</v>
      </c>
      <c r="Y328" s="119">
        <f t="shared" si="145"/>
        <v>0.81039089547695331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0.53618357476906442</v>
      </c>
      <c r="D329" s="124">
        <f t="shared" si="146"/>
        <v>0.54104748954707882</v>
      </c>
      <c r="E329" s="124">
        <f t="shared" si="146"/>
        <v>0.54630446630519014</v>
      </c>
      <c r="F329" s="124">
        <f t="shared" si="146"/>
        <v>0.55150044829252232</v>
      </c>
      <c r="G329" s="124">
        <f t="shared" si="146"/>
        <v>0.5570468007345587</v>
      </c>
      <c r="H329" s="124">
        <f t="shared" si="146"/>
        <v>0.56281378114741842</v>
      </c>
      <c r="I329" s="124">
        <f t="shared" si="146"/>
        <v>0.56889021925269612</v>
      </c>
      <c r="J329" s="124">
        <f t="shared" si="146"/>
        <v>0.57565308573428742</v>
      </c>
      <c r="K329" s="124">
        <f t="shared" si="146"/>
        <v>0.58330095458296183</v>
      </c>
      <c r="L329" s="124">
        <f t="shared" si="146"/>
        <v>0.59171773826669471</v>
      </c>
      <c r="M329" s="124">
        <f t="shared" si="146"/>
        <v>0.60766504478739058</v>
      </c>
      <c r="N329" s="124">
        <f t="shared" si="146"/>
        <v>0.63285030968625422</v>
      </c>
      <c r="O329" s="124">
        <f t="shared" si="146"/>
        <v>0.66861470101677045</v>
      </c>
      <c r="P329" s="124">
        <f t="shared" si="146"/>
        <v>0.71069139973866247</v>
      </c>
      <c r="Q329" s="124">
        <f t="shared" si="146"/>
        <v>0.74614040135595938</v>
      </c>
      <c r="R329" s="124">
        <f t="shared" ref="R329:V329" si="147">IF(R310=0,"",R310/R291)</f>
        <v>0.76413027325045357</v>
      </c>
      <c r="S329" s="124">
        <f t="shared" si="147"/>
        <v>0.77789574962460362</v>
      </c>
      <c r="T329" s="124">
        <f t="shared" si="147"/>
        <v>0.78911213547660009</v>
      </c>
      <c r="U329" s="124">
        <f t="shared" si="147"/>
        <v>0.79890669849327089</v>
      </c>
      <c r="V329" s="124">
        <f t="shared" si="147"/>
        <v>0.80784080431883831</v>
      </c>
      <c r="W329" s="124">
        <f t="shared" ref="W329:Y329" si="148">IF(W310=0,"",W310/W291)</f>
        <v>0.81456103013142933</v>
      </c>
      <c r="X329" s="124">
        <f t="shared" si="148"/>
        <v>0.81856446751022893</v>
      </c>
      <c r="Y329" s="124">
        <f t="shared" si="148"/>
        <v>0.82142453553388228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0.53060576903908341</v>
      </c>
      <c r="D330" s="111">
        <f t="shared" si="149"/>
        <v>0.53565097460440825</v>
      </c>
      <c r="E330" s="111">
        <f t="shared" si="149"/>
        <v>0.54101434679342431</v>
      </c>
      <c r="F330" s="111">
        <f t="shared" si="149"/>
        <v>0.54635820773018773</v>
      </c>
      <c r="G330" s="111">
        <f t="shared" si="149"/>
        <v>0.55198703022593953</v>
      </c>
      <c r="H330" s="111">
        <f t="shared" si="149"/>
        <v>0.55786191348133196</v>
      </c>
      <c r="I330" s="111">
        <f t="shared" si="149"/>
        <v>0.56405616246644308</v>
      </c>
      <c r="J330" s="111">
        <f t="shared" si="149"/>
        <v>0.57087388173813958</v>
      </c>
      <c r="K330" s="111">
        <f t="shared" si="149"/>
        <v>0.5785711649773414</v>
      </c>
      <c r="L330" s="111">
        <f t="shared" si="149"/>
        <v>0.58721201475988105</v>
      </c>
      <c r="M330" s="111">
        <f t="shared" si="149"/>
        <v>0.6032005416611913</v>
      </c>
      <c r="N330" s="111">
        <f t="shared" si="149"/>
        <v>0.62852970567095889</v>
      </c>
      <c r="O330" s="111">
        <f t="shared" si="149"/>
        <v>0.66452948952008328</v>
      </c>
      <c r="P330" s="111">
        <f t="shared" si="149"/>
        <v>0.70693925172965288</v>
      </c>
      <c r="Q330" s="111">
        <f t="shared" si="149"/>
        <v>0.74271689884435643</v>
      </c>
      <c r="R330" s="111">
        <f t="shared" ref="R330:V330" si="150">IF(R311=0,"",R311/R292)</f>
        <v>0.76090588147305205</v>
      </c>
      <c r="S330" s="111">
        <f t="shared" si="150"/>
        <v>0.77484257990009531</v>
      </c>
      <c r="T330" s="111">
        <f t="shared" si="150"/>
        <v>0.78618690209691611</v>
      </c>
      <c r="U330" s="111">
        <f t="shared" si="150"/>
        <v>0.79608714056736429</v>
      </c>
      <c r="V330" s="111">
        <f t="shared" si="150"/>
        <v>0.80511358592930871</v>
      </c>
      <c r="W330" s="111">
        <f t="shared" ref="W330:Y330" si="151">IF(W311=0,"",W311/W292)</f>
        <v>0.8119214688172659</v>
      </c>
      <c r="X330" s="111">
        <f t="shared" si="151"/>
        <v>0.81596276917746779</v>
      </c>
      <c r="Y330" s="111">
        <f t="shared" si="151"/>
        <v>0.81881639542064977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2.8056889755960275</v>
      </c>
      <c r="E332" s="124">
        <f t="shared" si="155"/>
        <v>2.9329070043480816</v>
      </c>
      <c r="F332" s="124">
        <f t="shared" si="155"/>
        <v>3.0611467921905731</v>
      </c>
      <c r="G332" s="124">
        <f t="shared" si="155"/>
        <v>3.1911512738465402</v>
      </c>
      <c r="H332" s="124">
        <f t="shared" si="155"/>
        <v>3.3228036884955054</v>
      </c>
      <c r="I332" s="124">
        <f t="shared" si="155"/>
        <v>3.4562597693766475</v>
      </c>
      <c r="J332" s="124">
        <f t="shared" si="155"/>
        <v>3.5922175011594959</v>
      </c>
      <c r="K332" s="124">
        <f t="shared" si="155"/>
        <v>3.7312297459001487</v>
      </c>
      <c r="L332" s="124">
        <f t="shared" si="155"/>
        <v>3.8733698190574888</v>
      </c>
      <c r="M332" s="124">
        <f t="shared" si="155"/>
        <v>4.0362518657729458</v>
      </c>
      <c r="N332" s="124">
        <f t="shared" si="155"/>
        <v>4.225104717071595</v>
      </c>
      <c r="O332" s="124">
        <f t="shared" si="155"/>
        <v>4.439591478145485</v>
      </c>
      <c r="P332" s="124">
        <f t="shared" si="155"/>
        <v>4.6588382967267101</v>
      </c>
      <c r="Q332" s="124">
        <f t="shared" si="155"/>
        <v>4.8271068684522369</v>
      </c>
      <c r="R332" s="124">
        <f t="shared" ref="R332:V332" si="156">IF(R313=0,"",R313/R294)</f>
        <v>4.8635669860491753</v>
      </c>
      <c r="S332" s="124">
        <f t="shared" si="156"/>
        <v>4.8676181102266121</v>
      </c>
      <c r="T332" s="124">
        <f t="shared" si="156"/>
        <v>4.8721193593126548</v>
      </c>
      <c r="U332" s="124">
        <f t="shared" si="156"/>
        <v>4.8771207471860345</v>
      </c>
      <c r="V332" s="124">
        <f t="shared" si="156"/>
        <v>4.8914123955007032</v>
      </c>
      <c r="W332" s="124">
        <f t="shared" ref="W332:Y332" si="157">IF(W313=0,"",W313/W294)</f>
        <v>4.93832035661024</v>
      </c>
      <c r="X332" s="124">
        <f t="shared" si="157"/>
        <v>4.9919920033523928</v>
      </c>
      <c r="Y332" s="124" t="str">
        <f t="shared" si="157"/>
        <v/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2.8056889755960275</v>
      </c>
      <c r="E333" s="111">
        <f t="shared" si="158"/>
        <v>2.9329070043480816</v>
      </c>
      <c r="F333" s="111">
        <f t="shared" si="158"/>
        <v>3.0611467921905731</v>
      </c>
      <c r="G333" s="111">
        <f t="shared" si="158"/>
        <v>3.1911512738465402</v>
      </c>
      <c r="H333" s="111">
        <f t="shared" si="158"/>
        <v>3.3228036884955054</v>
      </c>
      <c r="I333" s="111">
        <f t="shared" si="158"/>
        <v>3.4562597693766475</v>
      </c>
      <c r="J333" s="111">
        <f t="shared" si="158"/>
        <v>3.5922175011594959</v>
      </c>
      <c r="K333" s="111">
        <f t="shared" si="158"/>
        <v>3.7312297459001487</v>
      </c>
      <c r="L333" s="111">
        <f t="shared" si="158"/>
        <v>3.8733698190574888</v>
      </c>
      <c r="M333" s="111">
        <f t="shared" si="158"/>
        <v>4.0362518657729458</v>
      </c>
      <c r="N333" s="111">
        <f t="shared" si="158"/>
        <v>4.225104717071595</v>
      </c>
      <c r="O333" s="111">
        <f t="shared" si="158"/>
        <v>4.439591478145485</v>
      </c>
      <c r="P333" s="111">
        <f t="shared" si="158"/>
        <v>4.6588382967267101</v>
      </c>
      <c r="Q333" s="111">
        <f t="shared" si="158"/>
        <v>4.8271068684522369</v>
      </c>
      <c r="R333" s="111">
        <f t="shared" ref="R333:V333" si="159">IF(R314=0,"",R314/R295)</f>
        <v>4.8635669860491753</v>
      </c>
      <c r="S333" s="111">
        <f t="shared" si="159"/>
        <v>4.8676181102266121</v>
      </c>
      <c r="T333" s="111">
        <f t="shared" si="159"/>
        <v>4.8721193593126548</v>
      </c>
      <c r="U333" s="111">
        <f t="shared" si="159"/>
        <v>4.8771207471860345</v>
      </c>
      <c r="V333" s="111">
        <f t="shared" si="159"/>
        <v>4.8914123955007032</v>
      </c>
      <c r="W333" s="111">
        <f t="shared" ref="W333:Y333" si="160">IF(W314=0,"",W314/W295)</f>
        <v>4.93832035661024</v>
      </c>
      <c r="X333" s="111">
        <f t="shared" si="160"/>
        <v>4.9919920033523928</v>
      </c>
      <c r="Y333" s="111" t="str">
        <f t="shared" si="160"/>
        <v/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0.57601396348523626</v>
      </c>
      <c r="D334" s="124">
        <f t="shared" si="161"/>
        <v>0.58224143997291111</v>
      </c>
      <c r="E334" s="124">
        <f t="shared" si="161"/>
        <v>0.58949855788443084</v>
      </c>
      <c r="F334" s="124">
        <f t="shared" si="161"/>
        <v>0.59625828650950896</v>
      </c>
      <c r="G334" s="124">
        <f t="shared" si="161"/>
        <v>0.60387345998309749</v>
      </c>
      <c r="H334" s="124">
        <f t="shared" si="161"/>
        <v>0.61203978839089079</v>
      </c>
      <c r="I334" s="124">
        <f t="shared" si="161"/>
        <v>0.61927325229937547</v>
      </c>
      <c r="J334" s="124">
        <f t="shared" si="161"/>
        <v>0.62762664550745173</v>
      </c>
      <c r="K334" s="124">
        <f t="shared" si="161"/>
        <v>0.63723246850045423</v>
      </c>
      <c r="L334" s="124">
        <f t="shared" si="161"/>
        <v>0.64525765437707305</v>
      </c>
      <c r="M334" s="124">
        <f t="shared" si="161"/>
        <v>0.66301284791425152</v>
      </c>
      <c r="N334" s="124">
        <f t="shared" si="161"/>
        <v>0.68309302426136731</v>
      </c>
      <c r="O334" s="124">
        <f t="shared" si="161"/>
        <v>0.71408602070530602</v>
      </c>
      <c r="P334" s="124">
        <f t="shared" si="161"/>
        <v>0.74940490606775767</v>
      </c>
      <c r="Q334" s="124">
        <f t="shared" si="161"/>
        <v>0.77970018087271775</v>
      </c>
      <c r="R334" s="124">
        <f t="shared" ref="R334:V334" si="162">IF(R315=0,"",R315/R296)</f>
        <v>0.79744456832177746</v>
      </c>
      <c r="S334" s="124">
        <f t="shared" si="162"/>
        <v>0.8142811638976365</v>
      </c>
      <c r="T334" s="124">
        <f t="shared" si="162"/>
        <v>0.82748690158485494</v>
      </c>
      <c r="U334" s="124">
        <f t="shared" si="162"/>
        <v>0.83657072368648511</v>
      </c>
      <c r="V334" s="124">
        <f t="shared" si="162"/>
        <v>0.8477730209354758</v>
      </c>
      <c r="W334" s="124">
        <f t="shared" ref="W334:Y334" si="163">IF(W315=0,"",W315/W296)</f>
        <v>0.85750859203056407</v>
      </c>
      <c r="X334" s="124">
        <f t="shared" si="163"/>
        <v>0.85992445062429379</v>
      </c>
      <c r="Y334" s="124">
        <f t="shared" si="163"/>
        <v>0.86131189196132307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0.57193095326637722</v>
      </c>
      <c r="D335" s="111">
        <f t="shared" si="164"/>
        <v>0.57885676292737898</v>
      </c>
      <c r="E335" s="111">
        <f t="shared" si="164"/>
        <v>0.58609627099801898</v>
      </c>
      <c r="F335" s="111">
        <f t="shared" si="164"/>
        <v>0.59339155365252594</v>
      </c>
      <c r="G335" s="111">
        <f t="shared" si="164"/>
        <v>0.60097349135372113</v>
      </c>
      <c r="H335" s="111">
        <f t="shared" si="164"/>
        <v>0.60881143124129333</v>
      </c>
      <c r="I335" s="111">
        <f t="shared" si="164"/>
        <v>0.61695980906749603</v>
      </c>
      <c r="J335" s="111">
        <f t="shared" si="164"/>
        <v>0.62564718045183065</v>
      </c>
      <c r="K335" s="111">
        <f t="shared" si="164"/>
        <v>0.63506465951769508</v>
      </c>
      <c r="L335" s="111">
        <f t="shared" si="164"/>
        <v>0.64525765437707305</v>
      </c>
      <c r="M335" s="111">
        <f t="shared" si="164"/>
        <v>0.66098363994057929</v>
      </c>
      <c r="N335" s="111">
        <f t="shared" si="164"/>
        <v>0.68371155660514993</v>
      </c>
      <c r="O335" s="111">
        <f t="shared" si="164"/>
        <v>0.7144898453247206</v>
      </c>
      <c r="P335" s="111">
        <f t="shared" si="164"/>
        <v>0.75027681730921203</v>
      </c>
      <c r="Q335" s="111">
        <f t="shared" si="164"/>
        <v>0.7816091916503477</v>
      </c>
      <c r="R335" s="111">
        <f t="shared" ref="R335:V335" si="165">IF(R316=0,"",R316/R297)</f>
        <v>0.8007618320436577</v>
      </c>
      <c r="S335" s="111">
        <f t="shared" si="165"/>
        <v>0.81707247065974498</v>
      </c>
      <c r="T335" s="111">
        <f t="shared" si="165"/>
        <v>0.83079712495672076</v>
      </c>
      <c r="U335" s="111">
        <f t="shared" si="165"/>
        <v>0.84217959363779316</v>
      </c>
      <c r="V335" s="111">
        <f t="shared" si="165"/>
        <v>0.85143370422921394</v>
      </c>
      <c r="W335" s="111">
        <f t="shared" ref="W335:Y335" si="166">IF(W316=0,"",W316/W297)</f>
        <v>0.85755812838955581</v>
      </c>
      <c r="X335" s="111">
        <f t="shared" si="166"/>
        <v>0.85992445062429379</v>
      </c>
      <c r="Y335" s="111">
        <f t="shared" si="166"/>
        <v>0.86131189196132307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0.64553977895112513</v>
      </c>
      <c r="D339" s="112">
        <f t="shared" si="176"/>
        <v>0.6470604182972306</v>
      </c>
      <c r="E339" s="112">
        <f t="shared" si="176"/>
        <v>0.64872514176635154</v>
      </c>
      <c r="F339" s="112">
        <f t="shared" si="176"/>
        <v>0.65040995092002141</v>
      </c>
      <c r="G339" s="112">
        <f t="shared" si="176"/>
        <v>0.65222857736417117</v>
      </c>
      <c r="H339" s="112">
        <f t="shared" si="176"/>
        <v>0.65416818324126114</v>
      </c>
      <c r="I339" s="112">
        <f t="shared" si="176"/>
        <v>0.65625826460141545</v>
      </c>
      <c r="J339" s="112">
        <f t="shared" si="176"/>
        <v>0.65861709166898275</v>
      </c>
      <c r="K339" s="112">
        <f t="shared" si="176"/>
        <v>0.66134914608391504</v>
      </c>
      <c r="L339" s="112" t="str">
        <f t="shared" si="176"/>
        <v/>
      </c>
      <c r="M339" s="112">
        <f t="shared" si="176"/>
        <v>0.67046215856021374</v>
      </c>
      <c r="N339" s="112">
        <f t="shared" si="176"/>
        <v>0.68030913214764599</v>
      </c>
      <c r="O339" s="112">
        <f t="shared" si="176"/>
        <v>0.69532448684856141</v>
      </c>
      <c r="P339" s="112">
        <f t="shared" si="176"/>
        <v>0.7147963404179265</v>
      </c>
      <c r="Q339" s="112">
        <f t="shared" si="176"/>
        <v>0.73358253629106263</v>
      </c>
      <c r="R339" s="112">
        <f t="shared" ref="R339:V339" si="177">IF(R320=0,"",R320/R301)</f>
        <v>0.74629589436911326</v>
      </c>
      <c r="S339" s="112">
        <f t="shared" si="177"/>
        <v>0.75861294696239057</v>
      </c>
      <c r="T339" s="112">
        <f t="shared" si="177"/>
        <v>0.77083441263912644</v>
      </c>
      <c r="U339" s="112">
        <f t="shared" si="177"/>
        <v>0.7830831504150626</v>
      </c>
      <c r="V339" s="112">
        <f t="shared" si="177"/>
        <v>0.79511611539672089</v>
      </c>
      <c r="W339" s="112">
        <f t="shared" ref="W339:Y339" si="178">IF(W320=0,"",W320/W301)</f>
        <v>0.80610620434418778</v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0.59533803373222649</v>
      </c>
      <c r="D343" s="124">
        <f t="shared" si="188"/>
        <v>0.59652522421411169</v>
      </c>
      <c r="E343" s="124">
        <f t="shared" si="188"/>
        <v>0.5976167898004392</v>
      </c>
      <c r="F343" s="124">
        <f t="shared" si="188"/>
        <v>0.59739620861501386</v>
      </c>
      <c r="G343" s="124">
        <f t="shared" si="188"/>
        <v>0.59903972573138486</v>
      </c>
      <c r="H343" s="124">
        <f t="shared" si="188"/>
        <v>0.60143472860508074</v>
      </c>
      <c r="I343" s="124">
        <f t="shared" si="188"/>
        <v>0.59929862030072967</v>
      </c>
      <c r="J343" s="124">
        <f t="shared" si="188"/>
        <v>0.59821711652874598</v>
      </c>
      <c r="K343" s="124">
        <f t="shared" si="188"/>
        <v>0.59987129517656845</v>
      </c>
      <c r="L343" s="124">
        <f t="shared" si="188"/>
        <v>0.59682980038367184</v>
      </c>
      <c r="M343" s="124">
        <f t="shared" si="188"/>
        <v>0.59954533959105849</v>
      </c>
      <c r="N343" s="124">
        <f t="shared" si="188"/>
        <v>0.61690896339629808</v>
      </c>
      <c r="O343" s="124">
        <f t="shared" si="188"/>
        <v>0.60134101824669262</v>
      </c>
      <c r="P343" s="124">
        <f t="shared" si="188"/>
        <v>0.60157357020277846</v>
      </c>
      <c r="Q343" s="124">
        <f t="shared" si="188"/>
        <v>0.60273388532337147</v>
      </c>
      <c r="R343" s="124">
        <f t="shared" ref="R343:V343" si="189">IF(R324=0,"",R324/R305)</f>
        <v>0.60587353126070853</v>
      </c>
      <c r="S343" s="124">
        <f t="shared" si="189"/>
        <v>0.60901518943263067</v>
      </c>
      <c r="T343" s="124">
        <f t="shared" si="189"/>
        <v>0.61572437348936193</v>
      </c>
      <c r="U343" s="124">
        <f t="shared" si="189"/>
        <v>0.61773459724975022</v>
      </c>
      <c r="V343" s="124">
        <f t="shared" si="189"/>
        <v>0.64375733976820471</v>
      </c>
      <c r="W343" s="124">
        <f t="shared" ref="W343:Y343" si="190">IF(W324=0,"",W324/W305)</f>
        <v>0.63218793340097845</v>
      </c>
      <c r="X343" s="124">
        <f t="shared" si="190"/>
        <v>0.64532115984285088</v>
      </c>
      <c r="Y343" s="124">
        <f t="shared" si="190"/>
        <v>0.66185592472413834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0.58772638094147778</v>
      </c>
      <c r="D344" s="111">
        <f t="shared" si="191"/>
        <v>0.58820990010570107</v>
      </c>
      <c r="E344" s="111">
        <f t="shared" si="191"/>
        <v>0.58869346282465429</v>
      </c>
      <c r="F344" s="111">
        <f t="shared" si="191"/>
        <v>0.58917703148288891</v>
      </c>
      <c r="G344" s="111">
        <f t="shared" si="191"/>
        <v>0.58966064025246767</v>
      </c>
      <c r="H344" s="111">
        <f t="shared" si="191"/>
        <v>0.59014428495116555</v>
      </c>
      <c r="I344" s="111">
        <f t="shared" si="191"/>
        <v>0.59062797399897948</v>
      </c>
      <c r="J344" s="111">
        <f t="shared" si="191"/>
        <v>0.59111174188966698</v>
      </c>
      <c r="K344" s="111">
        <f t="shared" si="191"/>
        <v>0.59159561795199411</v>
      </c>
      <c r="L344" s="111">
        <f t="shared" si="191"/>
        <v>0.59207961003260801</v>
      </c>
      <c r="M344" s="111">
        <f t="shared" si="191"/>
        <v>0.59244717439458949</v>
      </c>
      <c r="N344" s="111">
        <f t="shared" si="191"/>
        <v>0.59265262558330867</v>
      </c>
      <c r="O344" s="111">
        <f t="shared" si="191"/>
        <v>0.59277541836186187</v>
      </c>
      <c r="P344" s="111">
        <f t="shared" si="191"/>
        <v>0.59311805131125361</v>
      </c>
      <c r="Q344" s="111">
        <f t="shared" si="191"/>
        <v>0.59451264745587618</v>
      </c>
      <c r="R344" s="111">
        <f t="shared" ref="R344:V344" si="192">IF(R325=0,"",R325/R306)</f>
        <v>0.59817590426299783</v>
      </c>
      <c r="S344" s="111">
        <f t="shared" si="192"/>
        <v>0.60334334658798483</v>
      </c>
      <c r="T344" s="111">
        <f t="shared" si="192"/>
        <v>0.60901304400749368</v>
      </c>
      <c r="U344" s="111">
        <f t="shared" si="192"/>
        <v>0.61418306609819462</v>
      </c>
      <c r="V344" s="111">
        <f t="shared" si="192"/>
        <v>0.61785148243675081</v>
      </c>
      <c r="W344" s="111">
        <f t="shared" ref="W344:Y344" si="193">IF(W325=0,"",W325/W306)</f>
        <v>0.61961455118122732</v>
      </c>
      <c r="X344" s="111">
        <f t="shared" si="193"/>
        <v>0.62002421792883156</v>
      </c>
      <c r="Y344" s="111">
        <f t="shared" si="193"/>
        <v>0.62006518460359206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0.75249001577798369</v>
      </c>
      <c r="D345" s="45">
        <f t="shared" si="194"/>
        <v>0.75376124544770495</v>
      </c>
      <c r="E345" s="45">
        <f t="shared" si="194"/>
        <v>0.7550924138904278</v>
      </c>
      <c r="F345" s="45">
        <f t="shared" si="194"/>
        <v>0.75643175580219646</v>
      </c>
      <c r="G345" s="45">
        <f t="shared" si="194"/>
        <v>0.75782629779835831</v>
      </c>
      <c r="H345" s="45">
        <f t="shared" si="194"/>
        <v>0.7592702844198771</v>
      </c>
      <c r="I345" s="45">
        <f t="shared" si="194"/>
        <v>0.76077530302614893</v>
      </c>
      <c r="J345" s="45">
        <f t="shared" si="194"/>
        <v>0.76238882293864785</v>
      </c>
      <c r="K345" s="45">
        <f t="shared" si="194"/>
        <v>0.76415120556654414</v>
      </c>
      <c r="L345" s="45">
        <f t="shared" si="194"/>
        <v>0.76607324924152431</v>
      </c>
      <c r="M345" s="45">
        <f t="shared" si="194"/>
        <v>0.76882134696802751</v>
      </c>
      <c r="N345" s="45">
        <f t="shared" si="194"/>
        <v>0.7725852145007337</v>
      </c>
      <c r="O345" s="45">
        <f t="shared" si="194"/>
        <v>0.77781473176807325</v>
      </c>
      <c r="P345" s="45">
        <f t="shared" si="194"/>
        <v>0.78473055104142586</v>
      </c>
      <c r="Q345" s="45">
        <f t="shared" si="194"/>
        <v>0.79367968863573424</v>
      </c>
      <c r="R345" s="45">
        <f t="shared" ref="R345:V345" si="195">IF(R326=0,"",R326/R307)</f>
        <v>0.80585732530883569</v>
      </c>
      <c r="S345" s="45">
        <f t="shared" si="195"/>
        <v>0.82109552406173714</v>
      </c>
      <c r="T345" s="45">
        <f t="shared" si="195"/>
        <v>0.83750028181059311</v>
      </c>
      <c r="U345" s="45">
        <f t="shared" si="195"/>
        <v>0.85317759547160277</v>
      </c>
      <c r="V345" s="45">
        <f t="shared" si="195"/>
        <v>0.86623346196094431</v>
      </c>
      <c r="W345" s="45">
        <f t="shared" ref="W345:Y345" si="196">IF(W326=0,"",W326/W307)</f>
        <v>0.87600981817320844</v>
      </c>
      <c r="X345" s="45">
        <f t="shared" si="196"/>
        <v>0.88369578145773753</v>
      </c>
      <c r="Y345" s="45">
        <f t="shared" si="196"/>
        <v>0.89051166160525408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5.2401874115196039</v>
      </c>
      <c r="D347" s="117">
        <f t="shared" si="197"/>
        <v>7.7054768723252769</v>
      </c>
      <c r="E347" s="117">
        <f t="shared" si="197"/>
        <v>8.5707767598297107</v>
      </c>
      <c r="F347" s="117">
        <f t="shared" si="197"/>
        <v>8.9083609755173079</v>
      </c>
      <c r="G347" s="117">
        <f t="shared" si="197"/>
        <v>7.4027191543473254</v>
      </c>
      <c r="H347" s="117">
        <f t="shared" si="197"/>
        <v>8.3925814768197053</v>
      </c>
      <c r="I347" s="117">
        <f t="shared" si="197"/>
        <v>6.1407424157764066</v>
      </c>
      <c r="J347" s="117">
        <f t="shared" si="197"/>
        <v>6.1926747533230868</v>
      </c>
      <c r="K347" s="117">
        <f t="shared" si="197"/>
        <v>6.1863178663035425</v>
      </c>
      <c r="L347" s="117">
        <f t="shared" si="197"/>
        <v>5.6500071298161467</v>
      </c>
      <c r="M347" s="117">
        <f t="shared" si="197"/>
        <v>3.6914085805116574</v>
      </c>
      <c r="N347" s="117">
        <f t="shared" si="197"/>
        <v>3.976530332317004</v>
      </c>
      <c r="O347" s="117">
        <f t="shared" si="197"/>
        <v>3.8756371989532958</v>
      </c>
      <c r="P347" s="117">
        <f t="shared" si="197"/>
        <v>7.9283319744179535</v>
      </c>
      <c r="Q347" s="117">
        <f t="shared" si="197"/>
        <v>11.053781297692721</v>
      </c>
      <c r="R347" s="117">
        <f t="shared" ref="R347:V347" si="198">R348+R351+R353+R362</f>
        <v>7.702036624108116</v>
      </c>
      <c r="S347" s="117">
        <f t="shared" si="198"/>
        <v>8.469309528989827</v>
      </c>
      <c r="T347" s="117">
        <f t="shared" si="198"/>
        <v>7.272278494658531</v>
      </c>
      <c r="U347" s="117">
        <f t="shared" si="198"/>
        <v>4.6955285388063759</v>
      </c>
      <c r="V347" s="117">
        <f t="shared" si="198"/>
        <v>5.1002965352434417</v>
      </c>
      <c r="W347" s="117">
        <f t="shared" ref="W347:Y347" si="199">W348+W351+W353+W362</f>
        <v>2.0054190610309957</v>
      </c>
      <c r="X347" s="117">
        <f t="shared" si="199"/>
        <v>1.292090055257487</v>
      </c>
      <c r="Y347" s="117">
        <f t="shared" si="199"/>
        <v>0.20654783455017434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4.3636120744035853</v>
      </c>
      <c r="D348" s="122">
        <f t="shared" si="200"/>
        <v>6.3942812394601889</v>
      </c>
      <c r="E348" s="122">
        <f t="shared" si="200"/>
        <v>7.1508908393741262</v>
      </c>
      <c r="F348" s="122">
        <f t="shared" si="200"/>
        <v>7.4330651466467241</v>
      </c>
      <c r="G348" s="122">
        <f t="shared" si="200"/>
        <v>6.1615272638238086</v>
      </c>
      <c r="H348" s="122">
        <f t="shared" si="200"/>
        <v>6.9437069857043312</v>
      </c>
      <c r="I348" s="122">
        <f t="shared" si="200"/>
        <v>5.0660785105966459</v>
      </c>
      <c r="J348" s="122">
        <f t="shared" si="200"/>
        <v>5.0079648336236344</v>
      </c>
      <c r="K348" s="122">
        <f t="shared" si="200"/>
        <v>5.0825737675108762</v>
      </c>
      <c r="L348" s="122">
        <f t="shared" si="200"/>
        <v>4.4640946824316288</v>
      </c>
      <c r="M348" s="122">
        <f t="shared" si="200"/>
        <v>3.0284615332531279</v>
      </c>
      <c r="N348" s="122">
        <f t="shared" si="200"/>
        <v>3.2446756845961988</v>
      </c>
      <c r="O348" s="122">
        <f t="shared" si="200"/>
        <v>2.9994490116224464</v>
      </c>
      <c r="P348" s="122">
        <f t="shared" si="200"/>
        <v>6.1008233815842345</v>
      </c>
      <c r="Q348" s="122">
        <f t="shared" si="200"/>
        <v>8.2889800239819635</v>
      </c>
      <c r="R348" s="122">
        <f t="shared" ref="R348:V348" si="201">SUM(R349:R350)</f>
        <v>5.7203697300245828</v>
      </c>
      <c r="S348" s="122">
        <f t="shared" si="201"/>
        <v>6.4023785010929908</v>
      </c>
      <c r="T348" s="122">
        <f t="shared" si="201"/>
        <v>5.4614296356730518</v>
      </c>
      <c r="U348" s="122">
        <f t="shared" si="201"/>
        <v>3.506837680774272</v>
      </c>
      <c r="V348" s="122">
        <f t="shared" si="201"/>
        <v>3.6467374364389205</v>
      </c>
      <c r="W348" s="122">
        <f t="shared" ref="W348:Y348" si="202">SUM(W349:W350)</f>
        <v>1.3417415032440656</v>
      </c>
      <c r="X348" s="122">
        <f t="shared" si="202"/>
        <v>0.8022658766614007</v>
      </c>
      <c r="Y348" s="122">
        <f t="shared" si="202"/>
        <v>0.10905773188518228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4.3636120744035853</v>
      </c>
      <c r="D349" s="98">
        <v>6.3942812394601889</v>
      </c>
      <c r="E349" s="98">
        <v>7.1508908393741262</v>
      </c>
      <c r="F349" s="98">
        <v>7.4330651466467241</v>
      </c>
      <c r="G349" s="98">
        <v>6.1615272638238086</v>
      </c>
      <c r="H349" s="98">
        <v>6.9437069857043312</v>
      </c>
      <c r="I349" s="98">
        <v>5.0660785105966459</v>
      </c>
      <c r="J349" s="98">
        <v>5.0079648336236344</v>
      </c>
      <c r="K349" s="98">
        <v>5.0825737675108762</v>
      </c>
      <c r="L349" s="98">
        <v>4.4640946824316288</v>
      </c>
      <c r="M349" s="98">
        <v>3.0284615332531279</v>
      </c>
      <c r="N349" s="98">
        <v>3.2446756845961988</v>
      </c>
      <c r="O349" s="98">
        <v>2.9994490116224464</v>
      </c>
      <c r="P349" s="98">
        <v>6.1008233815842345</v>
      </c>
      <c r="Q349" s="98">
        <v>8.2889800239819635</v>
      </c>
      <c r="R349" s="98">
        <v>5.7203697300245828</v>
      </c>
      <c r="S349" s="98">
        <v>6.4023785010929908</v>
      </c>
      <c r="T349" s="98">
        <v>5.4614296356730518</v>
      </c>
      <c r="U349" s="98">
        <v>3.506837680774272</v>
      </c>
      <c r="V349" s="98">
        <v>3.6467374364389205</v>
      </c>
      <c r="W349" s="98">
        <v>1.3417415032440656</v>
      </c>
      <c r="X349" s="98">
        <v>0.8022658766614007</v>
      </c>
      <c r="Y349" s="98">
        <v>0.10905773188518228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0.66707149698066359</v>
      </c>
      <c r="D353" s="122">
        <v>0.97999233380200479</v>
      </c>
      <c r="E353" s="122">
        <v>1.0427751957996323</v>
      </c>
      <c r="F353" s="122">
        <v>1.0480236605947089</v>
      </c>
      <c r="G353" s="122">
        <v>0.8971114574457677</v>
      </c>
      <c r="H353" s="122">
        <v>1.0417134860582264</v>
      </c>
      <c r="I353" s="122">
        <v>0.7827290790222704</v>
      </c>
      <c r="J353" s="122">
        <v>0.86329920638482438</v>
      </c>
      <c r="K353" s="122">
        <v>0.79699718625335603</v>
      </c>
      <c r="L353" s="122">
        <v>0.8693705951330194</v>
      </c>
      <c r="M353" s="122">
        <v>0.45380676956603083</v>
      </c>
      <c r="N353" s="122">
        <v>0.52880617381348216</v>
      </c>
      <c r="O353" s="122">
        <v>0.63929447531243055</v>
      </c>
      <c r="P353" s="122">
        <v>1.2984743239948577</v>
      </c>
      <c r="Q353" s="122">
        <v>1.9846800307342942</v>
      </c>
      <c r="R353" s="122">
        <v>1.4236085001911258</v>
      </c>
      <c r="S353" s="122">
        <v>1.4749644970186564</v>
      </c>
      <c r="T353" s="122">
        <v>1.3031157179265922</v>
      </c>
      <c r="U353" s="122">
        <v>0.84701420187146781</v>
      </c>
      <c r="V353" s="122">
        <v>1.0744444583757853</v>
      </c>
      <c r="W353" s="122">
        <v>0.4940131160136047</v>
      </c>
      <c r="X353" s="122">
        <v>0.36301942090335171</v>
      </c>
      <c r="Y353" s="122">
        <v>7.0194947081286804E-2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0.66707149698066359</v>
      </c>
      <c r="D354" s="98">
        <v>0.97999233380200479</v>
      </c>
      <c r="E354" s="98">
        <v>1.0427751957996323</v>
      </c>
      <c r="F354" s="98">
        <v>1.0480236605947089</v>
      </c>
      <c r="G354" s="98">
        <v>0.8971114574457677</v>
      </c>
      <c r="H354" s="98">
        <v>1.0417134860582264</v>
      </c>
      <c r="I354" s="98">
        <v>0.7827290790222704</v>
      </c>
      <c r="J354" s="98">
        <v>0.86329920638482438</v>
      </c>
      <c r="K354" s="98">
        <v>0.79699718625335603</v>
      </c>
      <c r="L354" s="98">
        <v>0.8693705951330194</v>
      </c>
      <c r="M354" s="98">
        <v>0.45380676956603083</v>
      </c>
      <c r="N354" s="98">
        <v>0.52880617381348216</v>
      </c>
      <c r="O354" s="98">
        <v>0.63929447531243055</v>
      </c>
      <c r="P354" s="98">
        <v>1.2984743239948577</v>
      </c>
      <c r="Q354" s="98">
        <v>1.9846800307342942</v>
      </c>
      <c r="R354" s="98">
        <v>1.4236085001911258</v>
      </c>
      <c r="S354" s="98">
        <v>1.4749644970186564</v>
      </c>
      <c r="T354" s="98">
        <v>1.3031157179265922</v>
      </c>
      <c r="U354" s="98">
        <v>0.84701420187146781</v>
      </c>
      <c r="V354" s="98">
        <v>1.0744444583757853</v>
      </c>
      <c r="W354" s="98">
        <v>0.4940131160136047</v>
      </c>
      <c r="X354" s="98">
        <v>0.36301942090335171</v>
      </c>
      <c r="Y354" s="98">
        <v>7.0194947081286804E-2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0.20950384013535478</v>
      </c>
      <c r="D362" s="122">
        <v>0.33120329906308288</v>
      </c>
      <c r="E362" s="122">
        <v>0.37711072465595158</v>
      </c>
      <c r="F362" s="122">
        <v>0.42727216827587494</v>
      </c>
      <c r="G362" s="122">
        <v>0.34408043307774933</v>
      </c>
      <c r="H362" s="122">
        <v>0.40716100505714764</v>
      </c>
      <c r="I362" s="122">
        <v>0.29193482615749022</v>
      </c>
      <c r="J362" s="122">
        <v>0.32141071331462834</v>
      </c>
      <c r="K362" s="122">
        <v>0.30674691253931063</v>
      </c>
      <c r="L362" s="122">
        <v>0.31654185225149839</v>
      </c>
      <c r="M362" s="122">
        <v>0.20914027769249871</v>
      </c>
      <c r="N362" s="122">
        <v>0.20304847390732289</v>
      </c>
      <c r="O362" s="122">
        <v>0.23689371201841858</v>
      </c>
      <c r="P362" s="122">
        <v>0.5290342688388604</v>
      </c>
      <c r="Q362" s="122">
        <v>0.78012124297646246</v>
      </c>
      <c r="R362" s="122">
        <v>0.55805839389240786</v>
      </c>
      <c r="S362" s="122">
        <v>0.59196653087818063</v>
      </c>
      <c r="T362" s="122">
        <v>0.50773314105888756</v>
      </c>
      <c r="U362" s="122">
        <v>0.34167665616063536</v>
      </c>
      <c r="V362" s="122">
        <v>0.3791146404287366</v>
      </c>
      <c r="W362" s="122">
        <v>0.16966444177332538</v>
      </c>
      <c r="X362" s="122">
        <v>0.12680475769273461</v>
      </c>
      <c r="Y362" s="122">
        <v>2.7295155583705252E-2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0.20950384013535478</v>
      </c>
      <c r="D363" s="98">
        <v>0.33120329906308288</v>
      </c>
      <c r="E363" s="98">
        <v>0.37711072465595158</v>
      </c>
      <c r="F363" s="98">
        <v>0.42727216827587494</v>
      </c>
      <c r="G363" s="98">
        <v>0.34408043307774933</v>
      </c>
      <c r="H363" s="98">
        <v>0.40716100505714764</v>
      </c>
      <c r="I363" s="98">
        <v>0.29193482615749022</v>
      </c>
      <c r="J363" s="98">
        <v>0.32141071331462834</v>
      </c>
      <c r="K363" s="98">
        <v>0.30674691253931063</v>
      </c>
      <c r="L363" s="98">
        <v>0.31654185225149839</v>
      </c>
      <c r="M363" s="98">
        <v>0.20914027769249871</v>
      </c>
      <c r="N363" s="98">
        <v>0.20304847390732289</v>
      </c>
      <c r="O363" s="98">
        <v>0.23689371201841858</v>
      </c>
      <c r="P363" s="98">
        <v>0.5290342688388604</v>
      </c>
      <c r="Q363" s="98">
        <v>0.78012124297646246</v>
      </c>
      <c r="R363" s="98">
        <v>0.55805839389240786</v>
      </c>
      <c r="S363" s="98">
        <v>0.59196653087818063</v>
      </c>
      <c r="T363" s="98">
        <v>0.50773314105888756</v>
      </c>
      <c r="U363" s="98">
        <v>0.34167665616063536</v>
      </c>
      <c r="V363" s="98">
        <v>0.3791146404287366</v>
      </c>
      <c r="W363" s="98">
        <v>0.16966444177332538</v>
      </c>
      <c r="X363" s="98">
        <v>0.12680475769273461</v>
      </c>
      <c r="Y363" s="98">
        <v>2.7295155583705252E-2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17872.102870321822</v>
      </c>
      <c r="D366" s="117">
        <f t="shared" si="204"/>
        <v>18385.022114996718</v>
      </c>
      <c r="E366" s="117">
        <f t="shared" si="204"/>
        <v>19104.847655984398</v>
      </c>
      <c r="F366" s="117">
        <f t="shared" si="204"/>
        <v>19219.412819375535</v>
      </c>
      <c r="G366" s="117">
        <f t="shared" si="204"/>
        <v>19134.747809247841</v>
      </c>
      <c r="H366" s="117">
        <f t="shared" si="204"/>
        <v>18699.727891203413</v>
      </c>
      <c r="I366" s="117">
        <f t="shared" si="204"/>
        <v>19070.097386998263</v>
      </c>
      <c r="J366" s="117">
        <f t="shared" si="204"/>
        <v>18869.329364762696</v>
      </c>
      <c r="K366" s="117">
        <f t="shared" si="204"/>
        <v>16773.509109026159</v>
      </c>
      <c r="L366" s="117">
        <f t="shared" si="204"/>
        <v>19726.01640844551</v>
      </c>
      <c r="M366" s="117">
        <f t="shared" si="204"/>
        <v>16427.885653986854</v>
      </c>
      <c r="N366" s="117">
        <f t="shared" si="204"/>
        <v>15715.480014848019</v>
      </c>
      <c r="O366" s="117">
        <f t="shared" si="204"/>
        <v>14243.870077174077</v>
      </c>
      <c r="P366" s="117">
        <f t="shared" si="204"/>
        <v>12878.273117946741</v>
      </c>
      <c r="Q366" s="117">
        <f t="shared" si="204"/>
        <v>11414.589582269737</v>
      </c>
      <c r="R366" s="117">
        <f t="shared" ref="R366:V366" si="205">R367+R370+R372+R381</f>
        <v>11490.514922787412</v>
      </c>
      <c r="S366" s="117">
        <f t="shared" si="205"/>
        <v>11223.852017822261</v>
      </c>
      <c r="T366" s="117">
        <f t="shared" si="205"/>
        <v>11300.643254039582</v>
      </c>
      <c r="U366" s="117">
        <f t="shared" si="205"/>
        <v>9983.5674588819074</v>
      </c>
      <c r="V366" s="117">
        <f t="shared" si="205"/>
        <v>9406.752911798063</v>
      </c>
      <c r="W366" s="117">
        <f t="shared" ref="W366:Y366" si="206">W367+W370+W372+W381</f>
        <v>8993.068953979815</v>
      </c>
      <c r="X366" s="117">
        <f t="shared" si="206"/>
        <v>7210.4839057558092</v>
      </c>
      <c r="Y366" s="117">
        <f t="shared" si="206"/>
        <v>5098.0895968493314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14774.42816199906</v>
      </c>
      <c r="D367" s="122">
        <f t="shared" si="207"/>
        <v>15152.984448201032</v>
      </c>
      <c r="E367" s="122">
        <f t="shared" si="207"/>
        <v>15821.693632359558</v>
      </c>
      <c r="F367" s="122">
        <f t="shared" si="207"/>
        <v>15929.234622914671</v>
      </c>
      <c r="G367" s="122">
        <f t="shared" si="207"/>
        <v>15799.869986084301</v>
      </c>
      <c r="H367" s="122">
        <f t="shared" si="207"/>
        <v>15304.148135828591</v>
      </c>
      <c r="I367" s="122">
        <f t="shared" si="207"/>
        <v>15600.146598505571</v>
      </c>
      <c r="J367" s="122">
        <f t="shared" si="207"/>
        <v>15124.299956545552</v>
      </c>
      <c r="K367" s="122">
        <f t="shared" si="207"/>
        <v>13617.91970903981</v>
      </c>
      <c r="L367" s="122">
        <f t="shared" si="207"/>
        <v>15595.1077961384</v>
      </c>
      <c r="M367" s="122">
        <f t="shared" si="207"/>
        <v>13040.404175213689</v>
      </c>
      <c r="N367" s="122">
        <f t="shared" si="207"/>
        <v>12389.478342390668</v>
      </c>
      <c r="O367" s="122">
        <f t="shared" si="207"/>
        <v>10982.312184128339</v>
      </c>
      <c r="P367" s="122">
        <f t="shared" si="207"/>
        <v>9867.7385508096686</v>
      </c>
      <c r="Q367" s="122">
        <f t="shared" si="207"/>
        <v>8499.4229013085023</v>
      </c>
      <c r="R367" s="122">
        <f t="shared" ref="R367:V367" si="208">SUM(R368:R369)</f>
        <v>8439.5855073699513</v>
      </c>
      <c r="S367" s="122">
        <f t="shared" si="208"/>
        <v>8423.8540812991851</v>
      </c>
      <c r="T367" s="122">
        <f t="shared" si="208"/>
        <v>8410.1956173522412</v>
      </c>
      <c r="U367" s="122">
        <f t="shared" si="208"/>
        <v>7336.4518410922692</v>
      </c>
      <c r="V367" s="122">
        <f t="shared" si="208"/>
        <v>6599.2797407379785</v>
      </c>
      <c r="W367" s="122">
        <f t="shared" ref="W367:Y367" si="209">SUM(W368:W369)</f>
        <v>6016.2197002450457</v>
      </c>
      <c r="X367" s="122">
        <f t="shared" si="209"/>
        <v>4452.3338888869184</v>
      </c>
      <c r="Y367" s="122">
        <f t="shared" si="209"/>
        <v>2646.7801013589815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14598.863818375812</v>
      </c>
      <c r="D368" s="98">
        <v>14976.881339271047</v>
      </c>
      <c r="E368" s="98">
        <v>15639.337932112745</v>
      </c>
      <c r="F368" s="98">
        <v>15748.669344757542</v>
      </c>
      <c r="G368" s="98">
        <v>15621.429356930366</v>
      </c>
      <c r="H368" s="98">
        <v>15132.744407849577</v>
      </c>
      <c r="I368" s="98">
        <v>15427.161025506752</v>
      </c>
      <c r="J368" s="98">
        <v>14955.859696875428</v>
      </c>
      <c r="K368" s="98">
        <v>13465.082765439292</v>
      </c>
      <c r="L368" s="98">
        <v>15424.881805312918</v>
      </c>
      <c r="M368" s="98">
        <v>12893.682893257119</v>
      </c>
      <c r="N368" s="98">
        <v>12245.375218424224</v>
      </c>
      <c r="O368" s="98">
        <v>10848.574443870255</v>
      </c>
      <c r="P368" s="98">
        <v>9741.3988216737398</v>
      </c>
      <c r="Q368" s="98">
        <v>8386.3264891496547</v>
      </c>
      <c r="R368" s="98">
        <v>8325.7703692883551</v>
      </c>
      <c r="S368" s="98">
        <v>8309.6253064567372</v>
      </c>
      <c r="T368" s="98">
        <v>8295.1335131555097</v>
      </c>
      <c r="U368" s="98">
        <v>7235.0087492041985</v>
      </c>
      <c r="V368" s="98">
        <v>6506.9301680270646</v>
      </c>
      <c r="W368" s="98">
        <v>5931.7859231498514</v>
      </c>
      <c r="X368" s="98">
        <v>4389.392115617231</v>
      </c>
      <c r="Y368" s="98">
        <v>2608.6796707527647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175.5643436232472</v>
      </c>
      <c r="D369" s="98">
        <v>176.1031089299855</v>
      </c>
      <c r="E369" s="98">
        <v>182.35570024681414</v>
      </c>
      <c r="F369" s="98">
        <v>180.56527815713002</v>
      </c>
      <c r="G369" s="98">
        <v>178.44062915393383</v>
      </c>
      <c r="H369" s="98">
        <v>171.40372797901401</v>
      </c>
      <c r="I369" s="98">
        <v>172.98557299881912</v>
      </c>
      <c r="J369" s="98">
        <v>168.44025967012408</v>
      </c>
      <c r="K369" s="98">
        <v>152.83694360051803</v>
      </c>
      <c r="L369" s="98">
        <v>170.22599082548243</v>
      </c>
      <c r="M369" s="98">
        <v>146.72128195657055</v>
      </c>
      <c r="N369" s="98">
        <v>144.10312396644383</v>
      </c>
      <c r="O369" s="98">
        <v>133.73774025808461</v>
      </c>
      <c r="P369" s="98">
        <v>126.33972913592865</v>
      </c>
      <c r="Q369" s="98">
        <v>113.09641215884747</v>
      </c>
      <c r="R369" s="98">
        <v>113.81513808159569</v>
      </c>
      <c r="S369" s="98">
        <v>114.22877484244729</v>
      </c>
      <c r="T369" s="98">
        <v>115.06210419673221</v>
      </c>
      <c r="U369" s="98">
        <v>101.44309188807044</v>
      </c>
      <c r="V369" s="98">
        <v>92.349572710913804</v>
      </c>
      <c r="W369" s="98">
        <v>84.433777095194273</v>
      </c>
      <c r="X369" s="98">
        <v>62.94177326968709</v>
      </c>
      <c r="Y369" s="98">
        <v>38.100430606217024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3.1731635181011769E-2</v>
      </c>
      <c r="E370" s="122">
        <f t="shared" si="210"/>
        <v>5.1641496740819318E-2</v>
      </c>
      <c r="F370" s="122">
        <f t="shared" si="210"/>
        <v>8.6627518079072582E-2</v>
      </c>
      <c r="G370" s="122">
        <f t="shared" si="210"/>
        <v>0.12970526704656629</v>
      </c>
      <c r="H370" s="122">
        <f t="shared" si="210"/>
        <v>0.53284872000336447</v>
      </c>
      <c r="I370" s="122">
        <f t="shared" si="210"/>
        <v>0.56826107687995375</v>
      </c>
      <c r="J370" s="122">
        <f t="shared" si="210"/>
        <v>0.77475258181826068</v>
      </c>
      <c r="K370" s="122">
        <f t="shared" si="210"/>
        <v>0.74602886072809782</v>
      </c>
      <c r="L370" s="122">
        <f t="shared" si="210"/>
        <v>2.5013647229212346</v>
      </c>
      <c r="M370" s="122">
        <f t="shared" si="210"/>
        <v>1.3417254264518705</v>
      </c>
      <c r="N370" s="122">
        <f t="shared" si="210"/>
        <v>1.1775482536407815</v>
      </c>
      <c r="O370" s="122">
        <f t="shared" si="210"/>
        <v>1.1553960183501522</v>
      </c>
      <c r="P370" s="122">
        <f t="shared" si="210"/>
        <v>1.2560550334973166</v>
      </c>
      <c r="Q370" s="122">
        <f t="shared" si="210"/>
        <v>0.79309035115871984</v>
      </c>
      <c r="R370" s="122">
        <f t="shared" si="210"/>
        <v>1.0477542446890831</v>
      </c>
      <c r="S370" s="122">
        <f t="shared" si="210"/>
        <v>0.79848038165498758</v>
      </c>
      <c r="T370" s="122">
        <f t="shared" si="210"/>
        <v>1.0410703443648375</v>
      </c>
      <c r="U370" s="122">
        <f t="shared" si="210"/>
        <v>0.82972461965509348</v>
      </c>
      <c r="V370" s="122">
        <f t="shared" si="210"/>
        <v>1.8166451959042651</v>
      </c>
      <c r="W370" s="122">
        <f t="shared" si="210"/>
        <v>1.9723519432931966</v>
      </c>
      <c r="X370" s="122">
        <f t="shared" si="210"/>
        <v>4.5768403248907124</v>
      </c>
      <c r="Y370" s="122">
        <f t="shared" si="210"/>
        <v>0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3.1731635181011769E-2</v>
      </c>
      <c r="E371" s="98">
        <f>RES_hhdet_in_fech!E67</f>
        <v>5.1641496740819318E-2</v>
      </c>
      <c r="F371" s="98">
        <f>RES_hhdet_in_fech!F67</f>
        <v>8.6627518079072582E-2</v>
      </c>
      <c r="G371" s="98">
        <f>RES_hhdet_in_fech!G67</f>
        <v>0.12970526704656629</v>
      </c>
      <c r="H371" s="98">
        <f>RES_hhdet_in_fech!H67</f>
        <v>0.53284872000336447</v>
      </c>
      <c r="I371" s="98">
        <f>RES_hhdet_in_fech!I67</f>
        <v>0.56826107687995375</v>
      </c>
      <c r="J371" s="98">
        <f>RES_hhdet_in_fech!J67</f>
        <v>0.77475258181826068</v>
      </c>
      <c r="K371" s="98">
        <f>RES_hhdet_in_fech!K67</f>
        <v>0.74602886072809782</v>
      </c>
      <c r="L371" s="98">
        <f>RES_hhdet_in_fech!L67</f>
        <v>2.5013647229212346</v>
      </c>
      <c r="M371" s="98">
        <f>RES_hhdet_in_fech!M67</f>
        <v>1.3417254264518705</v>
      </c>
      <c r="N371" s="98">
        <f>RES_hhdet_in_fech!N67</f>
        <v>1.1775482536407815</v>
      </c>
      <c r="O371" s="98">
        <f>RES_hhdet_in_fech!O67</f>
        <v>1.1553960183501522</v>
      </c>
      <c r="P371" s="98">
        <f>RES_hhdet_in_fech!P67</f>
        <v>1.2560550334973166</v>
      </c>
      <c r="Q371" s="98">
        <f>RES_hhdet_in_fech!Q67</f>
        <v>0.79309035115871984</v>
      </c>
      <c r="R371" s="98">
        <f>RES_hhdet_in_fech!R67</f>
        <v>1.0477542446890831</v>
      </c>
      <c r="S371" s="98">
        <f>RES_hhdet_in_fech!S67</f>
        <v>0.79848038165498758</v>
      </c>
      <c r="T371" s="98">
        <f>RES_hhdet_in_fech!T67</f>
        <v>1.0410703443648375</v>
      </c>
      <c r="U371" s="98">
        <f>RES_hhdet_in_fech!U67</f>
        <v>0.82972461965509348</v>
      </c>
      <c r="V371" s="98">
        <f>RES_hhdet_in_fech!V67</f>
        <v>1.8166451959042651</v>
      </c>
      <c r="W371" s="98">
        <f>RES_hhdet_in_fech!W67</f>
        <v>1.9723519432931966</v>
      </c>
      <c r="X371" s="98">
        <f>RES_hhdet_in_fech!X67</f>
        <v>4.5768403248907124</v>
      </c>
      <c r="Y371" s="98">
        <f>RES_hhdet_in_fech!Y67</f>
        <v>0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2362.8116567010602</v>
      </c>
      <c r="D372" s="122">
        <v>2415.2261555291575</v>
      </c>
      <c r="E372" s="122">
        <v>2411.6084952952456</v>
      </c>
      <c r="F372" s="122">
        <v>2338.0306975785647</v>
      </c>
      <c r="G372" s="122">
        <v>2410.8673907364341</v>
      </c>
      <c r="H372" s="122">
        <v>2444.2275360442254</v>
      </c>
      <c r="I372" s="122">
        <v>2532.6506049266704</v>
      </c>
      <c r="J372" s="122">
        <v>2742.845861160416</v>
      </c>
      <c r="K372" s="122">
        <v>2301.2518225908302</v>
      </c>
      <c r="L372" s="122">
        <v>3003.9548058234441</v>
      </c>
      <c r="M372" s="122">
        <v>2458.3871409324233</v>
      </c>
      <c r="N372" s="122">
        <v>2439.1213667736251</v>
      </c>
      <c r="O372" s="122">
        <v>2362.0046412225324</v>
      </c>
      <c r="P372" s="122">
        <v>2125.5537233598579</v>
      </c>
      <c r="Q372" s="122">
        <v>2091.1076835550812</v>
      </c>
      <c r="R372" s="122">
        <v>2206.3860701735125</v>
      </c>
      <c r="S372" s="122">
        <v>2010.3405098237984</v>
      </c>
      <c r="T372" s="122">
        <v>2094.8951707985589</v>
      </c>
      <c r="U372" s="122">
        <v>1930.73441231777</v>
      </c>
      <c r="V372" s="122">
        <v>2050.4271321399779</v>
      </c>
      <c r="W372" s="122">
        <v>2186.1171027536921</v>
      </c>
      <c r="X372" s="122">
        <v>1986.1677160695444</v>
      </c>
      <c r="Y372" s="122">
        <v>1679.0751859144345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2383.1083697965691</v>
      </c>
      <c r="D373" s="98">
        <v>2432.284746829454</v>
      </c>
      <c r="E373" s="98">
        <v>2418.3961945756696</v>
      </c>
      <c r="F373" s="98">
        <v>2356.6137695153993</v>
      </c>
      <c r="G373" s="98">
        <v>2432.6535804693622</v>
      </c>
      <c r="H373" s="98">
        <v>2450.3652473179145</v>
      </c>
      <c r="I373" s="98">
        <v>2543.0865413380311</v>
      </c>
      <c r="J373" s="98">
        <v>2715.7591511221299</v>
      </c>
      <c r="K373" s="98">
        <v>2262.7936198118414</v>
      </c>
      <c r="L373" s="98">
        <v>3003.9548058234441</v>
      </c>
      <c r="M373" s="98">
        <v>2519.0730036562691</v>
      </c>
      <c r="N373" s="98">
        <v>2470.1611649863512</v>
      </c>
      <c r="O373" s="98">
        <v>2358.7563019238237</v>
      </c>
      <c r="P373" s="98">
        <v>2125.4095385795363</v>
      </c>
      <c r="Q373" s="98">
        <v>2076.7317469005498</v>
      </c>
      <c r="R373" s="98">
        <v>2180.9909241400942</v>
      </c>
      <c r="S373" s="98">
        <v>2010.8068912251567</v>
      </c>
      <c r="T373" s="98">
        <v>2094.2374562564892</v>
      </c>
      <c r="U373" s="98">
        <v>1927.3759661554534</v>
      </c>
      <c r="V373" s="98">
        <v>2035.2277943479551</v>
      </c>
      <c r="W373" s="98">
        <v>2185.9641288987436</v>
      </c>
      <c r="X373" s="98">
        <v>1986.1677160695444</v>
      </c>
      <c r="Y373" s="98">
        <v>1679.0751859144345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2063.543099782175</v>
      </c>
      <c r="D377" s="101">
        <v>2129.2438896124222</v>
      </c>
      <c r="E377" s="101">
        <v>2299.2694413130425</v>
      </c>
      <c r="F377" s="101">
        <v>2034.9201464310779</v>
      </c>
      <c r="G377" s="101">
        <v>2097.6265840252031</v>
      </c>
      <c r="H377" s="101">
        <v>2366.8629717860485</v>
      </c>
      <c r="I377" s="101">
        <v>2376.7254373687001</v>
      </c>
      <c r="J377" s="101">
        <v>3250.3992135444846</v>
      </c>
      <c r="K377" s="101">
        <v>2837.8206677632861</v>
      </c>
      <c r="L377" s="101">
        <v>0</v>
      </c>
      <c r="M377" s="101">
        <v>2258.6388400111296</v>
      </c>
      <c r="N377" s="101">
        <v>2308.5571361962861</v>
      </c>
      <c r="O377" s="101">
        <v>2523.4591352546536</v>
      </c>
      <c r="P377" s="101">
        <v>2131.2926570502614</v>
      </c>
      <c r="Q377" s="101">
        <v>2511.0270184269475</v>
      </c>
      <c r="R377" s="101">
        <v>2689.1926112323863</v>
      </c>
      <c r="S377" s="101">
        <v>2001.0842406995648</v>
      </c>
      <c r="T377" s="101">
        <v>2106.2159445645666</v>
      </c>
      <c r="U377" s="101">
        <v>1963.3593178945594</v>
      </c>
      <c r="V377" s="101">
        <v>2297.2039581545582</v>
      </c>
      <c r="W377" s="101">
        <v>2357.2948464408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734.8630516217022</v>
      </c>
      <c r="D381" s="122">
        <v>816.7797796313464</v>
      </c>
      <c r="E381" s="122">
        <v>871.49388683285213</v>
      </c>
      <c r="F381" s="122">
        <v>952.06087136421945</v>
      </c>
      <c r="G381" s="122">
        <v>923.88072716006093</v>
      </c>
      <c r="H381" s="122">
        <v>950.81937061059227</v>
      </c>
      <c r="I381" s="122">
        <v>936.73192248914029</v>
      </c>
      <c r="J381" s="122">
        <v>1001.4087944749124</v>
      </c>
      <c r="K381" s="122">
        <v>853.5915485347889</v>
      </c>
      <c r="L381" s="122">
        <v>1124.4524417607481</v>
      </c>
      <c r="M381" s="122">
        <v>927.75261241429052</v>
      </c>
      <c r="N381" s="122">
        <v>885.70275743008517</v>
      </c>
      <c r="O381" s="122">
        <v>898.39785580485557</v>
      </c>
      <c r="P381" s="122">
        <v>883.72478874371791</v>
      </c>
      <c r="Q381" s="122">
        <v>823.26590705499359</v>
      </c>
      <c r="R381" s="122">
        <v>843.4955909992583</v>
      </c>
      <c r="S381" s="122">
        <v>788.85894631762233</v>
      </c>
      <c r="T381" s="122">
        <v>794.51139554441522</v>
      </c>
      <c r="U381" s="122">
        <v>715.55148085221367</v>
      </c>
      <c r="V381" s="122">
        <v>755.22939372420365</v>
      </c>
      <c r="W381" s="122">
        <v>788.75979903778273</v>
      </c>
      <c r="X381" s="122">
        <v>767.40546047445594</v>
      </c>
      <c r="Y381" s="122">
        <v>772.23430957591529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743.62232251304511</v>
      </c>
      <c r="D382" s="98">
        <v>826.58519857983197</v>
      </c>
      <c r="E382" s="98">
        <v>881.19609669493684</v>
      </c>
      <c r="F382" s="98">
        <v>970.91679211436701</v>
      </c>
      <c r="G382" s="98">
        <v>942.31518145884195</v>
      </c>
      <c r="H382" s="98">
        <v>967.85778073189886</v>
      </c>
      <c r="I382" s="98">
        <v>955.3920362911748</v>
      </c>
      <c r="J382" s="98">
        <v>1007.2514463154388</v>
      </c>
      <c r="K382" s="98">
        <v>857.13873268635143</v>
      </c>
      <c r="L382" s="98">
        <v>1130.843606578683</v>
      </c>
      <c r="M382" s="98">
        <v>940.55673874908143</v>
      </c>
      <c r="N382" s="98">
        <v>924.92139091786817</v>
      </c>
      <c r="O382" s="98">
        <v>908.57739780828956</v>
      </c>
      <c r="P382" s="98">
        <v>901.72125364007638</v>
      </c>
      <c r="Q382" s="98">
        <v>829.98522832117862</v>
      </c>
      <c r="R382" s="98">
        <v>848.65248374956104</v>
      </c>
      <c r="S382" s="98">
        <v>801.94467796738422</v>
      </c>
      <c r="T382" s="98">
        <v>808.10936311592161</v>
      </c>
      <c r="U382" s="98">
        <v>721.45143090386989</v>
      </c>
      <c r="V382" s="98">
        <v>784.44499324243918</v>
      </c>
      <c r="W382" s="98">
        <v>803.1446782020206</v>
      </c>
      <c r="X382" s="98">
        <v>799.83523061724145</v>
      </c>
      <c r="Y382" s="98">
        <v>824.09326356901283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591.10795875789961</v>
      </c>
      <c r="D383" s="33">
        <v>667.13400121753477</v>
      </c>
      <c r="E383" s="33">
        <v>729.70779926211026</v>
      </c>
      <c r="F383" s="33">
        <v>692.0162427909811</v>
      </c>
      <c r="G383" s="33">
        <v>694.02215217939795</v>
      </c>
      <c r="H383" s="33">
        <v>763.03625800381076</v>
      </c>
      <c r="I383" s="33">
        <v>686.88455804243438</v>
      </c>
      <c r="J383" s="33">
        <v>883.05764180784399</v>
      </c>
      <c r="K383" s="33">
        <v>788.7914421784061</v>
      </c>
      <c r="L383" s="33">
        <v>935.98107074675511</v>
      </c>
      <c r="M383" s="33">
        <v>700.37611088840811</v>
      </c>
      <c r="N383" s="33">
        <v>696.23318142466303</v>
      </c>
      <c r="O383" s="33">
        <v>729.91338495314665</v>
      </c>
      <c r="P383" s="33">
        <v>616.99146974411633</v>
      </c>
      <c r="Q383" s="33">
        <v>692.96706883488548</v>
      </c>
      <c r="R383" s="33">
        <v>728.48981843086426</v>
      </c>
      <c r="S383" s="33">
        <v>489.93176394337399</v>
      </c>
      <c r="T383" s="33">
        <v>510.59678403463931</v>
      </c>
      <c r="U383" s="33">
        <v>463.99906501341951</v>
      </c>
      <c r="V383" s="33">
        <v>572.21125328666938</v>
      </c>
      <c r="W383" s="33">
        <v>585.42758814869012</v>
      </c>
      <c r="X383" s="33">
        <v>555.26071412373312</v>
      </c>
      <c r="Y383" s="33">
        <v>574.44667109061265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9720.3101386298167</v>
      </c>
      <c r="D385" s="117">
        <f t="shared" si="211"/>
        <v>10092.047719777778</v>
      </c>
      <c r="E385" s="117">
        <f t="shared" si="211"/>
        <v>10586.072464716064</v>
      </c>
      <c r="F385" s="117">
        <f t="shared" si="211"/>
        <v>10748.072947511811</v>
      </c>
      <c r="G385" s="117">
        <f t="shared" si="211"/>
        <v>10810.981027109303</v>
      </c>
      <c r="H385" s="117">
        <f t="shared" si="211"/>
        <v>10682.976325313473</v>
      </c>
      <c r="I385" s="117">
        <f t="shared" si="211"/>
        <v>11006.519802486871</v>
      </c>
      <c r="J385" s="117">
        <f t="shared" si="211"/>
        <v>11029.676047821289</v>
      </c>
      <c r="K385" s="117">
        <f t="shared" si="211"/>
        <v>9924.6066181155602</v>
      </c>
      <c r="L385" s="117">
        <f t="shared" si="211"/>
        <v>11847.0221819979</v>
      </c>
      <c r="M385" s="117">
        <f t="shared" si="211"/>
        <v>10115.78534358457</v>
      </c>
      <c r="N385" s="117">
        <f t="shared" si="211"/>
        <v>10058.205231447464</v>
      </c>
      <c r="O385" s="117">
        <f t="shared" si="211"/>
        <v>9574.982840319155</v>
      </c>
      <c r="P385" s="117">
        <f t="shared" si="211"/>
        <v>9143.2945448606588</v>
      </c>
      <c r="Q385" s="117">
        <f t="shared" si="211"/>
        <v>8472.2384446634933</v>
      </c>
      <c r="R385" s="117">
        <f t="shared" ref="R385:V385" si="212">R386+R389+R391+R400</f>
        <v>8724.5608424233906</v>
      </c>
      <c r="S385" s="117">
        <f t="shared" si="212"/>
        <v>8674.1764736640525</v>
      </c>
      <c r="T385" s="117">
        <f t="shared" si="212"/>
        <v>8864.3579876448748</v>
      </c>
      <c r="U385" s="117">
        <f t="shared" si="212"/>
        <v>7922.4039765736561</v>
      </c>
      <c r="V385" s="117">
        <f t="shared" si="212"/>
        <v>7564.5346839532767</v>
      </c>
      <c r="W385" s="117">
        <f t="shared" ref="W385:Y385" si="213">W386+W389+W391+W400</f>
        <v>7283.5768483802885</v>
      </c>
      <c r="X385" s="117">
        <f t="shared" si="213"/>
        <v>5870.5470331488659</v>
      </c>
      <c r="Y385" s="117">
        <f t="shared" si="213"/>
        <v>4131.4453936124683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7921.805707069394</v>
      </c>
      <c r="D386" s="122">
        <f t="shared" si="214"/>
        <v>8198.4841948450976</v>
      </c>
      <c r="E386" s="122">
        <f t="shared" si="214"/>
        <v>8643.4618958704123</v>
      </c>
      <c r="F386" s="122">
        <f t="shared" si="214"/>
        <v>8784.980035494209</v>
      </c>
      <c r="G386" s="122">
        <f t="shared" si="214"/>
        <v>8801.2670277702346</v>
      </c>
      <c r="H386" s="122">
        <f t="shared" si="214"/>
        <v>8613.3854795659045</v>
      </c>
      <c r="I386" s="122">
        <f t="shared" si="214"/>
        <v>8874.7708187980352</v>
      </c>
      <c r="J386" s="122">
        <f t="shared" si="214"/>
        <v>8706.349939556394</v>
      </c>
      <c r="K386" s="122">
        <f t="shared" si="214"/>
        <v>7943.3455657170507</v>
      </c>
      <c r="L386" s="122">
        <f t="shared" si="214"/>
        <v>9227.9019131563109</v>
      </c>
      <c r="M386" s="122">
        <f t="shared" si="214"/>
        <v>7924.1977871769004</v>
      </c>
      <c r="N386" s="122">
        <f t="shared" si="214"/>
        <v>7840.6852058330742</v>
      </c>
      <c r="O386" s="122">
        <f t="shared" si="214"/>
        <v>7342.9353774638057</v>
      </c>
      <c r="P386" s="122">
        <f t="shared" si="214"/>
        <v>7012.9169229300851</v>
      </c>
      <c r="Q386" s="122">
        <f t="shared" si="214"/>
        <v>6341.7628148763597</v>
      </c>
      <c r="R386" s="122">
        <f t="shared" ref="R386:V386" si="215">SUM(R387:R388)</f>
        <v>6448.9427798671686</v>
      </c>
      <c r="S386" s="122">
        <f t="shared" si="215"/>
        <v>6552.8802853005054</v>
      </c>
      <c r="T386" s="122">
        <f t="shared" si="215"/>
        <v>6636.5874233847708</v>
      </c>
      <c r="U386" s="122">
        <f t="shared" si="215"/>
        <v>5861.1405190219029</v>
      </c>
      <c r="V386" s="122">
        <f t="shared" si="215"/>
        <v>5331.1674536827832</v>
      </c>
      <c r="W386" s="122">
        <f t="shared" ref="W386:Y386" si="216">SUM(W387:W388)</f>
        <v>4900.5781165286035</v>
      </c>
      <c r="X386" s="122">
        <f t="shared" si="216"/>
        <v>3644.5223189344665</v>
      </c>
      <c r="Y386" s="122">
        <f t="shared" si="216"/>
        <v>2174.1301154191228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7746.2413634461464</v>
      </c>
      <c r="D387" s="98">
        <v>8022.3810859151117</v>
      </c>
      <c r="E387" s="98">
        <v>8461.106195623599</v>
      </c>
      <c r="F387" s="98">
        <v>8604.4147573370792</v>
      </c>
      <c r="G387" s="98">
        <v>8622.8263986163001</v>
      </c>
      <c r="H387" s="98">
        <v>8441.9817515868908</v>
      </c>
      <c r="I387" s="98">
        <v>8701.7852457992158</v>
      </c>
      <c r="J387" s="98">
        <v>8537.9096798862702</v>
      </c>
      <c r="K387" s="98">
        <v>7790.5086221165329</v>
      </c>
      <c r="L387" s="98">
        <v>9057.6759223308291</v>
      </c>
      <c r="M387" s="98">
        <v>7777.4765052203302</v>
      </c>
      <c r="N387" s="98">
        <v>7696.5820818666307</v>
      </c>
      <c r="O387" s="98">
        <v>7209.1976372057206</v>
      </c>
      <c r="P387" s="98">
        <v>6886.5771937941563</v>
      </c>
      <c r="Q387" s="98">
        <v>6228.666402717512</v>
      </c>
      <c r="R387" s="98">
        <v>6335.1276417855734</v>
      </c>
      <c r="S387" s="98">
        <v>6438.6515104580585</v>
      </c>
      <c r="T387" s="98">
        <v>6521.5253191880383</v>
      </c>
      <c r="U387" s="98">
        <v>5759.6974271338322</v>
      </c>
      <c r="V387" s="98">
        <v>5238.8178809718693</v>
      </c>
      <c r="W387" s="98">
        <v>4816.1443394334092</v>
      </c>
      <c r="X387" s="98">
        <v>3581.5805456647795</v>
      </c>
      <c r="Y387" s="98">
        <v>2136.029684812906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175.5643436232472</v>
      </c>
      <c r="D388" s="98">
        <v>176.1031089299855</v>
      </c>
      <c r="E388" s="98">
        <v>182.35570024681414</v>
      </c>
      <c r="F388" s="98">
        <v>180.56527815713002</v>
      </c>
      <c r="G388" s="98">
        <v>178.44062915393383</v>
      </c>
      <c r="H388" s="98">
        <v>171.40372797901401</v>
      </c>
      <c r="I388" s="98">
        <v>172.98557299881912</v>
      </c>
      <c r="J388" s="98">
        <v>168.44025967012408</v>
      </c>
      <c r="K388" s="98">
        <v>152.83694360051803</v>
      </c>
      <c r="L388" s="98">
        <v>170.22599082548243</v>
      </c>
      <c r="M388" s="98">
        <v>146.72128195657055</v>
      </c>
      <c r="N388" s="98">
        <v>144.10312396644383</v>
      </c>
      <c r="O388" s="98">
        <v>133.73774025808461</v>
      </c>
      <c r="P388" s="98">
        <v>126.33972913592865</v>
      </c>
      <c r="Q388" s="98">
        <v>113.09641215884747</v>
      </c>
      <c r="R388" s="98">
        <v>113.81513808159569</v>
      </c>
      <c r="S388" s="98">
        <v>114.22877484244729</v>
      </c>
      <c r="T388" s="98">
        <v>115.06210419673221</v>
      </c>
      <c r="U388" s="98">
        <v>101.44309188807044</v>
      </c>
      <c r="V388" s="98">
        <v>92.349572710913804</v>
      </c>
      <c r="W388" s="98">
        <v>84.433777095194273</v>
      </c>
      <c r="X388" s="98">
        <v>62.94177326968709</v>
      </c>
      <c r="Y388" s="98">
        <v>38.100430606217024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8.9029099004999779E-2</v>
      </c>
      <c r="E389" s="122">
        <f t="shared" si="217"/>
        <v>0.15145970750616761</v>
      </c>
      <c r="F389" s="122">
        <f t="shared" si="217"/>
        <v>0.26517954908318386</v>
      </c>
      <c r="G389" s="122">
        <f t="shared" si="217"/>
        <v>0.4139091281602556</v>
      </c>
      <c r="H389" s="122">
        <f t="shared" si="217"/>
        <v>1.7705516922372884</v>
      </c>
      <c r="I389" s="122">
        <f t="shared" si="217"/>
        <v>1.9640578985228343</v>
      </c>
      <c r="J389" s="122">
        <f t="shared" si="217"/>
        <v>2.7830797834760603</v>
      </c>
      <c r="K389" s="122">
        <f t="shared" si="217"/>
        <v>2.7836050764486777</v>
      </c>
      <c r="L389" s="122">
        <f t="shared" si="217"/>
        <v>9.6887106242182082</v>
      </c>
      <c r="M389" s="122">
        <f t="shared" si="217"/>
        <v>5.4155417558713639</v>
      </c>
      <c r="N389" s="122">
        <f t="shared" si="217"/>
        <v>4.9752646810370855</v>
      </c>
      <c r="O389" s="122">
        <f t="shared" si="217"/>
        <v>5.12948631695056</v>
      </c>
      <c r="P389" s="122">
        <f t="shared" si="217"/>
        <v>5.8517572928536508</v>
      </c>
      <c r="Q389" s="122">
        <f t="shared" si="217"/>
        <v>3.8283318813814526</v>
      </c>
      <c r="R389" s="122">
        <f t="shared" si="217"/>
        <v>5.0958229539627125</v>
      </c>
      <c r="S389" s="122">
        <f t="shared" si="217"/>
        <v>3.8866975664044743</v>
      </c>
      <c r="T389" s="122">
        <f t="shared" si="217"/>
        <v>5.0722189791862169</v>
      </c>
      <c r="U389" s="122">
        <f t="shared" si="217"/>
        <v>4.046667156970897</v>
      </c>
      <c r="V389" s="122">
        <f t="shared" si="217"/>
        <v>8.8859608294729249</v>
      </c>
      <c r="W389" s="122">
        <f t="shared" si="217"/>
        <v>9.7401057519645597</v>
      </c>
      <c r="X389" s="122">
        <f t="shared" si="217"/>
        <v>22.847550302475202</v>
      </c>
      <c r="Y389" s="122">
        <f t="shared" si="217"/>
        <v>0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8.9029099004999779E-2</v>
      </c>
      <c r="E390" s="98">
        <f>RES_hhdet_in_tesh!E67</f>
        <v>0.15145970750616761</v>
      </c>
      <c r="F390" s="98">
        <f>RES_hhdet_in_tesh!F67</f>
        <v>0.26517954908318386</v>
      </c>
      <c r="G390" s="98">
        <f>RES_hhdet_in_tesh!G67</f>
        <v>0.4139091281602556</v>
      </c>
      <c r="H390" s="98">
        <f>RES_hhdet_in_tesh!H67</f>
        <v>1.7705516922372884</v>
      </c>
      <c r="I390" s="98">
        <f>RES_hhdet_in_tesh!I67</f>
        <v>1.9640578985228343</v>
      </c>
      <c r="J390" s="98">
        <f>RES_hhdet_in_tesh!J67</f>
        <v>2.7830797834760603</v>
      </c>
      <c r="K390" s="98">
        <f>RES_hhdet_in_tesh!K67</f>
        <v>2.7836050764486777</v>
      </c>
      <c r="L390" s="98">
        <f>RES_hhdet_in_tesh!L67</f>
        <v>9.6887106242182082</v>
      </c>
      <c r="M390" s="98">
        <f>RES_hhdet_in_tesh!M67</f>
        <v>5.4155417558713639</v>
      </c>
      <c r="N390" s="98">
        <f>RES_hhdet_in_tesh!N67</f>
        <v>4.9752646810370855</v>
      </c>
      <c r="O390" s="98">
        <f>RES_hhdet_in_tesh!O67</f>
        <v>5.12948631695056</v>
      </c>
      <c r="P390" s="98">
        <f>RES_hhdet_in_tesh!P67</f>
        <v>5.8517572928536508</v>
      </c>
      <c r="Q390" s="98">
        <f>RES_hhdet_in_tesh!Q67</f>
        <v>3.8283318813814526</v>
      </c>
      <c r="R390" s="98">
        <f>RES_hhdet_in_tesh!R67</f>
        <v>5.0958229539627125</v>
      </c>
      <c r="S390" s="98">
        <f>RES_hhdet_in_tesh!S67</f>
        <v>3.8866975664044743</v>
      </c>
      <c r="T390" s="98">
        <f>RES_hhdet_in_tesh!T67</f>
        <v>5.0722189791862169</v>
      </c>
      <c r="U390" s="98">
        <f>RES_hhdet_in_tesh!U67</f>
        <v>4.046667156970897</v>
      </c>
      <c r="V390" s="98">
        <f>RES_hhdet_in_tesh!V67</f>
        <v>8.8859608294729249</v>
      </c>
      <c r="W390" s="98">
        <f>RES_hhdet_in_tesh!W67</f>
        <v>9.7401057519645597</v>
      </c>
      <c r="X390" s="98">
        <f>RES_hhdet_in_tesh!X67</f>
        <v>22.847550302475202</v>
      </c>
      <c r="Y390" s="98">
        <f>RES_hhdet_in_tesh!Y67</f>
        <v>0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1361.0125073454951</v>
      </c>
      <c r="D391" s="122">
        <v>1406.2447546555347</v>
      </c>
      <c r="E391" s="122">
        <v>1421.6397301583897</v>
      </c>
      <c r="F391" s="122">
        <v>1394.0701775448269</v>
      </c>
      <c r="G391" s="122">
        <v>1455.8588328044327</v>
      </c>
      <c r="H391" s="122">
        <v>1495.9645039396962</v>
      </c>
      <c r="I391" s="122">
        <v>1568.4027770509199</v>
      </c>
      <c r="J391" s="122">
        <v>1721.4831469841097</v>
      </c>
      <c r="K391" s="122">
        <v>1466.4323795507244</v>
      </c>
      <c r="L391" s="122">
        <v>1938.3248318603717</v>
      </c>
      <c r="M391" s="122">
        <v>1629.9422595853805</v>
      </c>
      <c r="N391" s="122">
        <v>1666.1467909699152</v>
      </c>
      <c r="O391" s="122">
        <v>1686.6744951380622</v>
      </c>
      <c r="P391" s="122">
        <v>1592.9003883964667</v>
      </c>
      <c r="Q391" s="122">
        <v>1630.4370390922268</v>
      </c>
      <c r="R391" s="122">
        <v>1759.4705872806999</v>
      </c>
      <c r="S391" s="122">
        <v>1636.9824101698903</v>
      </c>
      <c r="T391" s="122">
        <v>1733.4983140291749</v>
      </c>
      <c r="U391" s="122">
        <v>1615.1958845590775</v>
      </c>
      <c r="V391" s="122">
        <v>1738.296804022373</v>
      </c>
      <c r="W391" s="122">
        <v>1874.614198796254</v>
      </c>
      <c r="X391" s="122">
        <v>1707.9541820888112</v>
      </c>
      <c r="Y391" s="122">
        <v>1446.2074251252716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1362.9734416748336</v>
      </c>
      <c r="D392" s="98">
        <v>1407.9444750673372</v>
      </c>
      <c r="E392" s="98">
        <v>1417.4129914365994</v>
      </c>
      <c r="F392" s="98">
        <v>1398.3947060516784</v>
      </c>
      <c r="G392" s="98">
        <v>1461.960315508803</v>
      </c>
      <c r="H392" s="98">
        <v>1491.8103732835452</v>
      </c>
      <c r="I392" s="98">
        <v>1568.9821869860305</v>
      </c>
      <c r="J392" s="98">
        <v>1699.1070556858176</v>
      </c>
      <c r="K392" s="98">
        <v>1437.02025972462</v>
      </c>
      <c r="L392" s="98">
        <v>1938.3248318603717</v>
      </c>
      <c r="M392" s="98">
        <v>1665.0660432327691</v>
      </c>
      <c r="N392" s="98">
        <v>1688.8777351784088</v>
      </c>
      <c r="O392" s="98">
        <v>1685.3074253202626</v>
      </c>
      <c r="P392" s="98">
        <v>1594.6455040840958</v>
      </c>
      <c r="Q392" s="98">
        <v>1623.1926219695533</v>
      </c>
      <c r="R392" s="98">
        <v>1746.454288085012</v>
      </c>
      <c r="S392" s="98">
        <v>1642.9749546329799</v>
      </c>
      <c r="T392" s="98">
        <v>1739.8864576345677</v>
      </c>
      <c r="U392" s="98">
        <v>1623.196707964049</v>
      </c>
      <c r="V392" s="98">
        <v>1732.8615398919324</v>
      </c>
      <c r="W392" s="98">
        <v>1874.591307105112</v>
      </c>
      <c r="X392" s="98">
        <v>1707.9541820888112</v>
      </c>
      <c r="Y392" s="98">
        <v>1446.2074251252716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1332.0991564895048</v>
      </c>
      <c r="D396" s="101">
        <v>1377.7494418694362</v>
      </c>
      <c r="E396" s="101">
        <v>1491.5938942748433</v>
      </c>
      <c r="F396" s="101">
        <v>1323.5323125663999</v>
      </c>
      <c r="G396" s="101">
        <v>1368.1320027400241</v>
      </c>
      <c r="H396" s="101">
        <v>1548.3264502342915</v>
      </c>
      <c r="I396" s="101">
        <v>1559.7457109616232</v>
      </c>
      <c r="J396" s="101">
        <v>2140.7684767878172</v>
      </c>
      <c r="K396" s="101">
        <v>1876.7902753645346</v>
      </c>
      <c r="L396" s="101">
        <v>0</v>
      </c>
      <c r="M396" s="101">
        <v>1514.3318720817992</v>
      </c>
      <c r="N396" s="101">
        <v>1570.5325018389503</v>
      </c>
      <c r="O396" s="101">
        <v>1754.6229283042567</v>
      </c>
      <c r="P396" s="101">
        <v>1523.4401916191255</v>
      </c>
      <c r="Q396" s="101">
        <v>1842.0455688730251</v>
      </c>
      <c r="R396" s="101">
        <v>2006.9334049304848</v>
      </c>
      <c r="S396" s="101">
        <v>1518.0484129570946</v>
      </c>
      <c r="T396" s="101">
        <v>1623.543730519591</v>
      </c>
      <c r="U396" s="101">
        <v>1537.4736000536398</v>
      </c>
      <c r="V396" s="101">
        <v>1826.5438874818237</v>
      </c>
      <c r="W396" s="101">
        <v>1900.2300011845084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437.49192421492785</v>
      </c>
      <c r="D400" s="122">
        <v>487.22974117814164</v>
      </c>
      <c r="E400" s="122">
        <v>520.81937897975638</v>
      </c>
      <c r="F400" s="122">
        <v>568.75755492369115</v>
      </c>
      <c r="G400" s="122">
        <v>553.4412574064753</v>
      </c>
      <c r="H400" s="122">
        <v>571.85579011563516</v>
      </c>
      <c r="I400" s="122">
        <v>561.38214873939194</v>
      </c>
      <c r="J400" s="122">
        <v>599.05988149730979</v>
      </c>
      <c r="K400" s="122">
        <v>512.04506777133645</v>
      </c>
      <c r="L400" s="122">
        <v>671.10672635699984</v>
      </c>
      <c r="M400" s="122">
        <v>556.22975506641762</v>
      </c>
      <c r="N400" s="122">
        <v>546.39796996343671</v>
      </c>
      <c r="O400" s="122">
        <v>540.24348140033726</v>
      </c>
      <c r="P400" s="122">
        <v>531.62547624125455</v>
      </c>
      <c r="Q400" s="122">
        <v>496.2102588135258</v>
      </c>
      <c r="R400" s="122">
        <v>511.051652321559</v>
      </c>
      <c r="S400" s="122">
        <v>480.42708062725217</v>
      </c>
      <c r="T400" s="122">
        <v>489.20003125174367</v>
      </c>
      <c r="U400" s="122">
        <v>442.02090583570458</v>
      </c>
      <c r="V400" s="122">
        <v>486.18446541864733</v>
      </c>
      <c r="W400" s="122">
        <v>498.6444273034669</v>
      </c>
      <c r="X400" s="122">
        <v>495.22298182311289</v>
      </c>
      <c r="Y400" s="122">
        <v>511.10785306807395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437.04645639788845</v>
      </c>
      <c r="D401" s="98">
        <v>486.20559708549405</v>
      </c>
      <c r="E401" s="98">
        <v>518.75438159091141</v>
      </c>
      <c r="F401" s="98">
        <v>572.04187339483201</v>
      </c>
      <c r="G401" s="98">
        <v>555.64617321864091</v>
      </c>
      <c r="H401" s="98">
        <v>571.17573794444843</v>
      </c>
      <c r="I401" s="98">
        <v>564.281262769416</v>
      </c>
      <c r="J401" s="98">
        <v>595.39815695240543</v>
      </c>
      <c r="K401" s="98">
        <v>507.07951823417119</v>
      </c>
      <c r="L401" s="98">
        <v>669.54944159097465</v>
      </c>
      <c r="M401" s="98">
        <v>557.23018222968346</v>
      </c>
      <c r="N401" s="98">
        <v>548.15709078564043</v>
      </c>
      <c r="O401" s="98">
        <v>538.58234709994065</v>
      </c>
      <c r="P401" s="98">
        <v>534.82715278494288</v>
      </c>
      <c r="Q401" s="98">
        <v>493.43671543849382</v>
      </c>
      <c r="R401" s="98">
        <v>507.64346687193273</v>
      </c>
      <c r="S401" s="98">
        <v>483.84798578326524</v>
      </c>
      <c r="T401" s="98">
        <v>492.14914312218451</v>
      </c>
      <c r="U401" s="98">
        <v>443.10325187346859</v>
      </c>
      <c r="V401" s="98">
        <v>484.67050196492812</v>
      </c>
      <c r="W401" s="98">
        <v>497.64012931773624</v>
      </c>
      <c r="X401" s="98">
        <v>495.91721333538175</v>
      </c>
      <c r="Y401" s="98">
        <v>510.99154160549671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444.80283721222361</v>
      </c>
      <c r="D402" s="33">
        <v>502.85975563823968</v>
      </c>
      <c r="E402" s="33">
        <v>550.9968235794986</v>
      </c>
      <c r="F402" s="33">
        <v>523.46306157802087</v>
      </c>
      <c r="G402" s="33">
        <v>525.94823817616191</v>
      </c>
      <c r="H402" s="33">
        <v>579.35075663723194</v>
      </c>
      <c r="I402" s="33">
        <v>522.56480778871537</v>
      </c>
      <c r="J402" s="33">
        <v>673.23327612486025</v>
      </c>
      <c r="K402" s="33">
        <v>602.75593148120208</v>
      </c>
      <c r="L402" s="33">
        <v>717.03006009552769</v>
      </c>
      <c r="M402" s="33">
        <v>538.46410495745442</v>
      </c>
      <c r="N402" s="33">
        <v>537.89946181350149</v>
      </c>
      <c r="O402" s="33">
        <v>567.73738373125809</v>
      </c>
      <c r="P402" s="33">
        <v>484.17205604015959</v>
      </c>
      <c r="Q402" s="33">
        <v>549.9938874276894</v>
      </c>
      <c r="R402" s="33">
        <v>587.05885659541559</v>
      </c>
      <c r="S402" s="33">
        <v>402.28077846957592</v>
      </c>
      <c r="T402" s="33">
        <v>427.62495052059302</v>
      </c>
      <c r="U402" s="33">
        <v>395.87360658922114</v>
      </c>
      <c r="V402" s="33">
        <v>495.66853490752243</v>
      </c>
      <c r="W402" s="33">
        <v>512.84031504771394</v>
      </c>
      <c r="X402" s="33">
        <v>490.68155068035361</v>
      </c>
      <c r="Y402" s="33">
        <v>511.55145957650842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3540.6671699456779</v>
      </c>
      <c r="D404" s="117">
        <f t="shared" si="218"/>
        <v>3644.9748686496109</v>
      </c>
      <c r="E404" s="117">
        <f t="shared" si="218"/>
        <v>3785.6787808435115</v>
      </c>
      <c r="F404" s="117">
        <f t="shared" si="218"/>
        <v>3811.8788941023995</v>
      </c>
      <c r="G404" s="117">
        <f t="shared" si="218"/>
        <v>3790.4347948527011</v>
      </c>
      <c r="H404" s="117">
        <f t="shared" si="218"/>
        <v>3693.9179035298002</v>
      </c>
      <c r="I404" s="117">
        <f t="shared" si="218"/>
        <v>3776.5943516460065</v>
      </c>
      <c r="J404" s="117">
        <f t="shared" si="218"/>
        <v>3735.0269923540936</v>
      </c>
      <c r="K404" s="117">
        <f t="shared" si="218"/>
        <v>3309.9614051918365</v>
      </c>
      <c r="L404" s="117">
        <f t="shared" si="218"/>
        <v>3942.7823655381344</v>
      </c>
      <c r="M404" s="117">
        <f t="shared" si="218"/>
        <v>3174.0400520306603</v>
      </c>
      <c r="N404" s="117">
        <f t="shared" si="218"/>
        <v>3030.8920215830822</v>
      </c>
      <c r="O404" s="117">
        <f t="shared" si="218"/>
        <v>2830.9986844070822</v>
      </c>
      <c r="P404" s="117">
        <f t="shared" si="218"/>
        <v>2556.701700876476</v>
      </c>
      <c r="Q404" s="117">
        <f t="shared" si="218"/>
        <v>2258.6394151395016</v>
      </c>
      <c r="R404" s="117">
        <f t="shared" ref="R404:V404" si="219">R405+R408+R410+R419</f>
        <v>2263.9731405373655</v>
      </c>
      <c r="S404" s="117">
        <f t="shared" si="219"/>
        <v>2220.0024977692865</v>
      </c>
      <c r="T404" s="117">
        <f t="shared" si="219"/>
        <v>2230.760274435132</v>
      </c>
      <c r="U404" s="117">
        <f t="shared" si="219"/>
        <v>1956.470224502656</v>
      </c>
      <c r="V404" s="117">
        <f t="shared" si="219"/>
        <v>1837.9446973850243</v>
      </c>
      <c r="W404" s="117">
        <f t="shared" ref="W404:Y404" si="220">W405+W408+W410+W419</f>
        <v>1790.552733063389</v>
      </c>
      <c r="X404" s="117">
        <f t="shared" si="220"/>
        <v>1427.723817964074</v>
      </c>
      <c r="Y404" s="117">
        <f t="shared" si="220"/>
        <v>997.81562584625294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2948.3865367591789</v>
      </c>
      <c r="D405" s="122">
        <f t="shared" si="221"/>
        <v>3024.7309552791812</v>
      </c>
      <c r="E405" s="122">
        <f t="shared" si="221"/>
        <v>3158.5206887694903</v>
      </c>
      <c r="F405" s="122">
        <f t="shared" si="221"/>
        <v>3180.6012608672331</v>
      </c>
      <c r="G405" s="122">
        <f t="shared" si="221"/>
        <v>3154.9038729256572</v>
      </c>
      <c r="H405" s="122">
        <f t="shared" si="221"/>
        <v>3056.2090606093011</v>
      </c>
      <c r="I405" s="122">
        <f t="shared" si="221"/>
        <v>3115.6694407113446</v>
      </c>
      <c r="J405" s="122">
        <f t="shared" si="221"/>
        <v>3020.4854243809618</v>
      </c>
      <c r="K405" s="122">
        <f t="shared" si="221"/>
        <v>2719.4081153081197</v>
      </c>
      <c r="L405" s="122">
        <f t="shared" si="221"/>
        <v>3115.209129400997</v>
      </c>
      <c r="M405" s="122">
        <f t="shared" si="221"/>
        <v>2604.0081971222085</v>
      </c>
      <c r="N405" s="122">
        <f t="shared" si="221"/>
        <v>2473.0759791129562</v>
      </c>
      <c r="O405" s="122">
        <f t="shared" si="221"/>
        <v>2190.9780946840369</v>
      </c>
      <c r="P405" s="122">
        <f t="shared" si="221"/>
        <v>1967.3729060252288</v>
      </c>
      <c r="Q405" s="122">
        <f t="shared" si="221"/>
        <v>1693.7024977486644</v>
      </c>
      <c r="R405" s="122">
        <f t="shared" ref="R405:V405" si="222">SUM(R406:R407)</f>
        <v>1681.4725837814765</v>
      </c>
      <c r="S405" s="122">
        <f t="shared" si="222"/>
        <v>1678.2119268920028</v>
      </c>
      <c r="T405" s="122">
        <f t="shared" si="222"/>
        <v>1675.2851643168869</v>
      </c>
      <c r="U405" s="122">
        <f t="shared" si="222"/>
        <v>1461.1823669892799</v>
      </c>
      <c r="V405" s="122">
        <f t="shared" si="222"/>
        <v>1314.1396167347461</v>
      </c>
      <c r="W405" s="122">
        <f t="shared" ref="W405:Y405" si="223">SUM(W406:W407)</f>
        <v>1197.9834850393443</v>
      </c>
      <c r="X405" s="122">
        <f t="shared" si="223"/>
        <v>886.481631670056</v>
      </c>
      <c r="Y405" s="122">
        <f t="shared" si="223"/>
        <v>526.84894630522842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2948.3865367591789</v>
      </c>
      <c r="D406" s="98">
        <v>3024.7309552791812</v>
      </c>
      <c r="E406" s="98">
        <v>3158.5206887694903</v>
      </c>
      <c r="F406" s="98">
        <v>3180.6012608672331</v>
      </c>
      <c r="G406" s="98">
        <v>3154.9038729256572</v>
      </c>
      <c r="H406" s="98">
        <v>3056.2090606093011</v>
      </c>
      <c r="I406" s="98">
        <v>3115.6694407113446</v>
      </c>
      <c r="J406" s="98">
        <v>3020.4854243809618</v>
      </c>
      <c r="K406" s="98">
        <v>2719.4081153081197</v>
      </c>
      <c r="L406" s="98">
        <v>3115.209129400997</v>
      </c>
      <c r="M406" s="98">
        <v>2604.0081971222085</v>
      </c>
      <c r="N406" s="98">
        <v>2473.0759791129562</v>
      </c>
      <c r="O406" s="98">
        <v>2190.9780946840369</v>
      </c>
      <c r="P406" s="98">
        <v>1967.3729060252288</v>
      </c>
      <c r="Q406" s="98">
        <v>1693.7024977486644</v>
      </c>
      <c r="R406" s="98">
        <v>1681.4725837814765</v>
      </c>
      <c r="S406" s="98">
        <v>1678.2119268920028</v>
      </c>
      <c r="T406" s="98">
        <v>1675.2851643168869</v>
      </c>
      <c r="U406" s="98">
        <v>1461.1823669892799</v>
      </c>
      <c r="V406" s="98">
        <v>1314.1396167347461</v>
      </c>
      <c r="W406" s="98">
        <v>1197.9834850393443</v>
      </c>
      <c r="X406" s="98">
        <v>886.481631670056</v>
      </c>
      <c r="Y406" s="98">
        <v>526.84894630522842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450.72398444639435</v>
      </c>
      <c r="D410" s="122">
        <v>463.57253254588687</v>
      </c>
      <c r="E410" s="122">
        <v>460.58975079489062</v>
      </c>
      <c r="F410" s="122">
        <v>448.44829293740219</v>
      </c>
      <c r="G410" s="122">
        <v>459.35046464197018</v>
      </c>
      <c r="H410" s="122">
        <v>458.5006540749236</v>
      </c>
      <c r="I410" s="122">
        <v>481.38319743067058</v>
      </c>
      <c r="J410" s="122">
        <v>520.68709673391095</v>
      </c>
      <c r="K410" s="122">
        <v>426.42974117354521</v>
      </c>
      <c r="L410" s="122">
        <v>606.67871258410287</v>
      </c>
      <c r="M410" s="122">
        <v>390.20358518145383</v>
      </c>
      <c r="N410" s="122">
        <v>403.05348613832484</v>
      </c>
      <c r="O410" s="122">
        <v>466.9791638513006</v>
      </c>
      <c r="P410" s="122">
        <v>418.7276117364907</v>
      </c>
      <c r="Q410" s="122">
        <v>405.53331236908343</v>
      </c>
      <c r="R410" s="122">
        <v>418.46222815729743</v>
      </c>
      <c r="S410" s="122">
        <v>386.6224107519414</v>
      </c>
      <c r="T410" s="122">
        <v>399.72874783024298</v>
      </c>
      <c r="U410" s="122">
        <v>352.92258411311155</v>
      </c>
      <c r="V410" s="122">
        <v>387.18719220749017</v>
      </c>
      <c r="W410" s="122">
        <v>441.08313929786135</v>
      </c>
      <c r="X410" s="122">
        <v>401.12643193740519</v>
      </c>
      <c r="Y410" s="122">
        <v>339.10602454727928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481.29256636411515</v>
      </c>
      <c r="D411" s="98">
        <v>491.22422746967658</v>
      </c>
      <c r="E411" s="98">
        <v>488.41929545650225</v>
      </c>
      <c r="F411" s="98">
        <v>475.94171689133009</v>
      </c>
      <c r="G411" s="98">
        <v>491.2987171115924</v>
      </c>
      <c r="H411" s="98">
        <v>494.87576534832613</v>
      </c>
      <c r="I411" s="98">
        <v>513.60175788862887</v>
      </c>
      <c r="J411" s="98">
        <v>548.47471816062534</v>
      </c>
      <c r="K411" s="98">
        <v>456.99379945719954</v>
      </c>
      <c r="L411" s="98">
        <v>606.67871258410287</v>
      </c>
      <c r="M411" s="98">
        <v>508.75198381842023</v>
      </c>
      <c r="N411" s="98">
        <v>498.87374888064357</v>
      </c>
      <c r="O411" s="98">
        <v>476.37442273653539</v>
      </c>
      <c r="P411" s="98">
        <v>429.2477104115232</v>
      </c>
      <c r="Q411" s="98">
        <v>419.41674360403516</v>
      </c>
      <c r="R411" s="98">
        <v>440.47292703933346</v>
      </c>
      <c r="S411" s="98">
        <v>406.1025597518327</v>
      </c>
      <c r="T411" s="98">
        <v>422.95219666556056</v>
      </c>
      <c r="U411" s="98">
        <v>389.25285012475541</v>
      </c>
      <c r="V411" s="98">
        <v>411.0346053465131</v>
      </c>
      <c r="W411" s="98">
        <v>441.47731547239022</v>
      </c>
      <c r="X411" s="98">
        <v>401.12643193740519</v>
      </c>
      <c r="Y411" s="98">
        <v>339.10602454727928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141.55664874010458</v>
      </c>
      <c r="D419" s="122">
        <v>156.67138082454252</v>
      </c>
      <c r="E419" s="122">
        <v>166.56834127913058</v>
      </c>
      <c r="F419" s="122">
        <v>182.82934029776419</v>
      </c>
      <c r="G419" s="122">
        <v>176.18045728507391</v>
      </c>
      <c r="H419" s="122">
        <v>179.20818884557553</v>
      </c>
      <c r="I419" s="122">
        <v>179.5417135039915</v>
      </c>
      <c r="J419" s="122">
        <v>193.85447123922094</v>
      </c>
      <c r="K419" s="122">
        <v>164.12354871017155</v>
      </c>
      <c r="L419" s="122">
        <v>220.89452355303445</v>
      </c>
      <c r="M419" s="122">
        <v>179.82826972699803</v>
      </c>
      <c r="N419" s="122">
        <v>154.76255633180097</v>
      </c>
      <c r="O419" s="122">
        <v>173.04142587174476</v>
      </c>
      <c r="P419" s="122">
        <v>170.60118311475668</v>
      </c>
      <c r="Q419" s="122">
        <v>159.40360502175366</v>
      </c>
      <c r="R419" s="122">
        <v>164.03832859859139</v>
      </c>
      <c r="S419" s="122">
        <v>155.16816012534224</v>
      </c>
      <c r="T419" s="122">
        <v>155.74636228800233</v>
      </c>
      <c r="U419" s="122">
        <v>142.36527340026473</v>
      </c>
      <c r="V419" s="122">
        <v>136.61788844278797</v>
      </c>
      <c r="W419" s="122">
        <v>151.48610872618337</v>
      </c>
      <c r="X419" s="122">
        <v>140.11575435661283</v>
      </c>
      <c r="Y419" s="122">
        <v>131.86065499374519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150.18196425473462</v>
      </c>
      <c r="D420" s="98">
        <v>166.93714670518293</v>
      </c>
      <c r="E420" s="98">
        <v>177.96636368850949</v>
      </c>
      <c r="F420" s="98">
        <v>196.08635533541758</v>
      </c>
      <c r="G420" s="98">
        <v>190.30997404742772</v>
      </c>
      <c r="H420" s="98">
        <v>195.46855739661433</v>
      </c>
      <c r="I420" s="98">
        <v>192.95097564936563</v>
      </c>
      <c r="J420" s="98">
        <v>203.42450209786605</v>
      </c>
      <c r="K420" s="98">
        <v>173.10773845333557</v>
      </c>
      <c r="L420" s="98">
        <v>228.38517478463086</v>
      </c>
      <c r="M420" s="98">
        <v>189.95483895776448</v>
      </c>
      <c r="N420" s="98">
        <v>186.79712410977265</v>
      </c>
      <c r="O420" s="98">
        <v>183.49629126136219</v>
      </c>
      <c r="P420" s="98">
        <v>182.1116243851499</v>
      </c>
      <c r="Q420" s="98">
        <v>167.62381671174526</v>
      </c>
      <c r="R420" s="98">
        <v>171.39385561806139</v>
      </c>
      <c r="S420" s="98">
        <v>161.96074716229293</v>
      </c>
      <c r="T420" s="98">
        <v>163.20576697489153</v>
      </c>
      <c r="U420" s="98">
        <v>145.70433098534556</v>
      </c>
      <c r="V420" s="98">
        <v>158.42651083524305</v>
      </c>
      <c r="W420" s="98">
        <v>162.20309920968009</v>
      </c>
      <c r="X420" s="98">
        <v>161.53472317545811</v>
      </c>
      <c r="Y420" s="98">
        <v>166.43387551039788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284.92883458433499</v>
      </c>
      <c r="D423" s="118">
        <f t="shared" si="225"/>
        <v>281.40296630420926</v>
      </c>
      <c r="E423" s="118">
        <f t="shared" si="225"/>
        <v>285.36472620622675</v>
      </c>
      <c r="F423" s="118">
        <f t="shared" si="225"/>
        <v>279.58086842927423</v>
      </c>
      <c r="G423" s="118">
        <f t="shared" si="225"/>
        <v>275.60514653083322</v>
      </c>
      <c r="H423" s="118">
        <f t="shared" si="225"/>
        <v>266.87422260437307</v>
      </c>
      <c r="I423" s="118">
        <f t="shared" si="225"/>
        <v>268.61542892329436</v>
      </c>
      <c r="J423" s="118">
        <f t="shared" si="225"/>
        <v>260.85028463548991</v>
      </c>
      <c r="K423" s="118">
        <f t="shared" si="225"/>
        <v>228.25376390580271</v>
      </c>
      <c r="L423" s="118">
        <f t="shared" si="225"/>
        <v>264.44041794265843</v>
      </c>
      <c r="M423" s="118">
        <f t="shared" si="225"/>
        <v>216.83285304001703</v>
      </c>
      <c r="N423" s="118">
        <f t="shared" si="225"/>
        <v>205.51447164519183</v>
      </c>
      <c r="O423" s="118">
        <f t="shared" si="225"/>
        <v>183.37014820204107</v>
      </c>
      <c r="P423" s="118">
        <f t="shared" si="225"/>
        <v>163.86430950795076</v>
      </c>
      <c r="Q423" s="118">
        <f t="shared" si="225"/>
        <v>143.09209653159846</v>
      </c>
      <c r="R423" s="118">
        <f t="shared" ref="R423:V423" si="226">R424+R427+R429+R438</f>
        <v>142.0414565641853</v>
      </c>
      <c r="S423" s="118">
        <f t="shared" si="226"/>
        <v>137.03953787869042</v>
      </c>
      <c r="T423" s="118">
        <f t="shared" si="226"/>
        <v>136.21219002058953</v>
      </c>
      <c r="U423" s="118">
        <f t="shared" si="226"/>
        <v>119.0636001983649</v>
      </c>
      <c r="V423" s="118">
        <f t="shared" si="226"/>
        <v>111.16473712182888</v>
      </c>
      <c r="W423" s="118">
        <f t="shared" ref="W423:Y423" si="227">W424+W427+W429+W438</f>
        <v>104.44615541055882</v>
      </c>
      <c r="X423" s="118">
        <f t="shared" si="227"/>
        <v>82.466441595324156</v>
      </c>
      <c r="Y423" s="118">
        <f t="shared" si="227"/>
        <v>57.697267233224991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235.54366424551401</v>
      </c>
      <c r="D424" s="123">
        <f t="shared" si="228"/>
        <v>231.93307820973939</v>
      </c>
      <c r="E424" s="123">
        <f t="shared" si="228"/>
        <v>236.32500781040378</v>
      </c>
      <c r="F424" s="123">
        <f t="shared" si="228"/>
        <v>231.71931895850955</v>
      </c>
      <c r="G424" s="123">
        <f t="shared" si="228"/>
        <v>227.57161610347075</v>
      </c>
      <c r="H424" s="123">
        <f t="shared" si="228"/>
        <v>218.41401437144543</v>
      </c>
      <c r="I424" s="123">
        <f t="shared" si="228"/>
        <v>219.73878710660551</v>
      </c>
      <c r="J424" s="123">
        <f t="shared" si="228"/>
        <v>209.07886402920127</v>
      </c>
      <c r="K424" s="123">
        <f t="shared" si="228"/>
        <v>185.31253120330618</v>
      </c>
      <c r="L424" s="123">
        <f t="shared" si="228"/>
        <v>209.0628304306797</v>
      </c>
      <c r="M424" s="123">
        <f t="shared" si="228"/>
        <v>172.12123955953589</v>
      </c>
      <c r="N424" s="123">
        <f t="shared" si="228"/>
        <v>162.01968333708507</v>
      </c>
      <c r="O424" s="123">
        <f t="shared" si="228"/>
        <v>141.382096431213</v>
      </c>
      <c r="P424" s="123">
        <f t="shared" si="228"/>
        <v>125.55799595366992</v>
      </c>
      <c r="Q424" s="123">
        <f t="shared" si="228"/>
        <v>106.54787309620285</v>
      </c>
      <c r="R424" s="123">
        <f t="shared" ref="R424:V424" si="229">SUM(R425:R426)</f>
        <v>104.3270059105423</v>
      </c>
      <c r="S424" s="123">
        <f t="shared" si="229"/>
        <v>102.85248492457819</v>
      </c>
      <c r="T424" s="123">
        <f t="shared" si="229"/>
        <v>101.37220844765733</v>
      </c>
      <c r="U424" s="123">
        <f t="shared" si="229"/>
        <v>87.494212112049439</v>
      </c>
      <c r="V424" s="123">
        <f t="shared" si="229"/>
        <v>77.987293219156356</v>
      </c>
      <c r="W424" s="123">
        <f t="shared" ref="W424:Y424" si="230">SUM(W425:W426)</f>
        <v>69.872812163613943</v>
      </c>
      <c r="X424" s="123">
        <f t="shared" si="230"/>
        <v>50.921427384045813</v>
      </c>
      <c r="Y424" s="123">
        <f t="shared" si="230"/>
        <v>29.954745971916417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232.74470185221872</v>
      </c>
      <c r="D425" s="99">
        <v>229.23762661232911</v>
      </c>
      <c r="E425" s="99">
        <v>233.60120255374284</v>
      </c>
      <c r="F425" s="99">
        <v>229.09267277791182</v>
      </c>
      <c r="G425" s="99">
        <v>225.00146695725331</v>
      </c>
      <c r="H425" s="99">
        <v>215.96781638813633</v>
      </c>
      <c r="I425" s="99">
        <v>217.30216641476258</v>
      </c>
      <c r="J425" s="99">
        <v>206.75033984958318</v>
      </c>
      <c r="K425" s="99">
        <v>183.23272742379146</v>
      </c>
      <c r="L425" s="99">
        <v>206.78083739029466</v>
      </c>
      <c r="M425" s="99">
        <v>170.18465472820606</v>
      </c>
      <c r="N425" s="99">
        <v>160.13521799740695</v>
      </c>
      <c r="O425" s="99">
        <v>139.66040779473559</v>
      </c>
      <c r="P425" s="99">
        <v>123.9504378370906</v>
      </c>
      <c r="Q425" s="99">
        <v>105.13010834790663</v>
      </c>
      <c r="R425" s="99">
        <v>102.92006565583681</v>
      </c>
      <c r="S425" s="99">
        <v>101.45778919159798</v>
      </c>
      <c r="T425" s="99">
        <v>99.985308529777726</v>
      </c>
      <c r="U425" s="99">
        <v>86.28440611983352</v>
      </c>
      <c r="V425" s="99">
        <v>76.895947877147194</v>
      </c>
      <c r="W425" s="99">
        <v>68.892192149521591</v>
      </c>
      <c r="X425" s="99">
        <v>50.201561125817655</v>
      </c>
      <c r="Y425" s="99">
        <v>29.523547052276712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2.7989623932952878</v>
      </c>
      <c r="D426" s="99">
        <v>2.6954515974102784</v>
      </c>
      <c r="E426" s="99">
        <v>2.7238052566609472</v>
      </c>
      <c r="F426" s="99">
        <v>2.6266461805977341</v>
      </c>
      <c r="G426" s="99">
        <v>2.5701491462174206</v>
      </c>
      <c r="H426" s="99">
        <v>2.4461979833091041</v>
      </c>
      <c r="I426" s="99">
        <v>2.4366206918429238</v>
      </c>
      <c r="J426" s="99">
        <v>2.3285241796180953</v>
      </c>
      <c r="K426" s="99">
        <v>2.0798037795147164</v>
      </c>
      <c r="L426" s="99">
        <v>2.2819930403850375</v>
      </c>
      <c r="M426" s="99">
        <v>1.9365848313298359</v>
      </c>
      <c r="N426" s="99">
        <v>1.8844653396781204</v>
      </c>
      <c r="O426" s="99">
        <v>1.721688636477398</v>
      </c>
      <c r="P426" s="99">
        <v>1.6075581165793142</v>
      </c>
      <c r="Q426" s="99">
        <v>1.4177647482962148</v>
      </c>
      <c r="R426" s="99">
        <v>1.4069402547054877</v>
      </c>
      <c r="S426" s="99">
        <v>1.3946957329802037</v>
      </c>
      <c r="T426" s="99">
        <v>1.3868999178796011</v>
      </c>
      <c r="U426" s="99">
        <v>1.2098059922159217</v>
      </c>
      <c r="V426" s="99">
        <v>1.0913453420091639</v>
      </c>
      <c r="W426" s="99">
        <v>0.980620014092348</v>
      </c>
      <c r="X426" s="99">
        <v>0.71986625822815742</v>
      </c>
      <c r="Y426" s="99">
        <v>0.43119891963970441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4.8568754553392657E-4</v>
      </c>
      <c r="E427" s="123">
        <f t="shared" si="231"/>
        <v>7.7135718869276353E-4</v>
      </c>
      <c r="F427" s="123">
        <f t="shared" si="231"/>
        <v>1.2601527924934123E-3</v>
      </c>
      <c r="G427" s="123">
        <f t="shared" si="231"/>
        <v>1.8681949449531278E-3</v>
      </c>
      <c r="H427" s="123">
        <f t="shared" si="231"/>
        <v>7.6045805983908201E-3</v>
      </c>
      <c r="I427" s="123">
        <f t="shared" si="231"/>
        <v>8.0043478441065713E-3</v>
      </c>
      <c r="J427" s="123">
        <f t="shared" si="231"/>
        <v>1.071020742617238E-2</v>
      </c>
      <c r="K427" s="123">
        <f t="shared" si="231"/>
        <v>1.0151954152033285E-2</v>
      </c>
      <c r="L427" s="123">
        <f t="shared" si="231"/>
        <v>3.353246388222178E-2</v>
      </c>
      <c r="M427" s="123">
        <f t="shared" si="231"/>
        <v>1.7709531119318896E-2</v>
      </c>
      <c r="N427" s="123">
        <f t="shared" si="231"/>
        <v>1.5399033752393081E-2</v>
      </c>
      <c r="O427" s="123">
        <f t="shared" si="231"/>
        <v>1.4874127464587817E-2</v>
      </c>
      <c r="P427" s="123">
        <f t="shared" si="231"/>
        <v>1.598215761406676E-2</v>
      </c>
      <c r="Q427" s="123">
        <f t="shared" si="231"/>
        <v>9.94209737181956E-3</v>
      </c>
      <c r="R427" s="123">
        <f t="shared" si="231"/>
        <v>1.2951946891588281E-2</v>
      </c>
      <c r="S427" s="123">
        <f t="shared" si="231"/>
        <v>9.7491825741686002E-3</v>
      </c>
      <c r="T427" s="123">
        <f t="shared" si="231"/>
        <v>1.2548530944973688E-2</v>
      </c>
      <c r="U427" s="123">
        <f t="shared" si="231"/>
        <v>9.8952604663842536E-3</v>
      </c>
      <c r="V427" s="123">
        <f t="shared" si="231"/>
        <v>2.1468288530577511E-2</v>
      </c>
      <c r="W427" s="123">
        <f t="shared" si="231"/>
        <v>2.2907038592465494E-2</v>
      </c>
      <c r="X427" s="123">
        <f t="shared" si="231"/>
        <v>5.2345409861109894E-2</v>
      </c>
      <c r="Y427" s="123">
        <f t="shared" si="231"/>
        <v>0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4.8568754553392657E-4</v>
      </c>
      <c r="E428" s="99">
        <f>RES_hhdet_in_fecs!E67</f>
        <v>7.7135718869276353E-4</v>
      </c>
      <c r="F428" s="99">
        <f>RES_hhdet_in_fecs!F67</f>
        <v>1.2601527924934123E-3</v>
      </c>
      <c r="G428" s="99">
        <f>RES_hhdet_in_fecs!G67</f>
        <v>1.8681949449531278E-3</v>
      </c>
      <c r="H428" s="99">
        <f>RES_hhdet_in_fecs!H67</f>
        <v>7.6045805983908201E-3</v>
      </c>
      <c r="I428" s="99">
        <f>RES_hhdet_in_fecs!I67</f>
        <v>8.0043478441065713E-3</v>
      </c>
      <c r="J428" s="99">
        <f>RES_hhdet_in_fecs!J67</f>
        <v>1.071020742617238E-2</v>
      </c>
      <c r="K428" s="99">
        <f>RES_hhdet_in_fecs!K67</f>
        <v>1.0151954152033285E-2</v>
      </c>
      <c r="L428" s="99">
        <f>RES_hhdet_in_fecs!L67</f>
        <v>3.353246388222178E-2</v>
      </c>
      <c r="M428" s="99">
        <f>RES_hhdet_in_fecs!M67</f>
        <v>1.7709531119318896E-2</v>
      </c>
      <c r="N428" s="99">
        <f>RES_hhdet_in_fecs!N67</f>
        <v>1.5399033752393081E-2</v>
      </c>
      <c r="O428" s="99">
        <f>RES_hhdet_in_fecs!O67</f>
        <v>1.4874127464587817E-2</v>
      </c>
      <c r="P428" s="99">
        <f>RES_hhdet_in_fecs!P67</f>
        <v>1.598215761406676E-2</v>
      </c>
      <c r="Q428" s="99">
        <f>RES_hhdet_in_fecs!Q67</f>
        <v>9.94209737181956E-3</v>
      </c>
      <c r="R428" s="99">
        <f>RES_hhdet_in_fecs!R67</f>
        <v>1.2951946891588281E-2</v>
      </c>
      <c r="S428" s="99">
        <f>RES_hhdet_in_fecs!S67</f>
        <v>9.7491825741686002E-3</v>
      </c>
      <c r="T428" s="99">
        <f>RES_hhdet_in_fecs!T67</f>
        <v>1.2548530944973688E-2</v>
      </c>
      <c r="U428" s="99">
        <f>RES_hhdet_in_fecs!U67</f>
        <v>9.8952604663842536E-3</v>
      </c>
      <c r="V428" s="99">
        <f>RES_hhdet_in_fecs!V67</f>
        <v>2.1468288530577511E-2</v>
      </c>
      <c r="W428" s="99">
        <f>RES_hhdet_in_fecs!W67</f>
        <v>2.2907038592465494E-2</v>
      </c>
      <c r="X428" s="99">
        <f>RES_hhdet_in_fecs!X67</f>
        <v>5.2345409861109894E-2</v>
      </c>
      <c r="Y428" s="99">
        <f>RES_hhdet_in_fecs!Y67</f>
        <v>0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37.669499586647802</v>
      </c>
      <c r="D429" s="123">
        <v>36.967690341096862</v>
      </c>
      <c r="E429" s="123">
        <v>36.021642798128802</v>
      </c>
      <c r="F429" s="123">
        <v>34.010854493137195</v>
      </c>
      <c r="G429" s="123">
        <v>34.724652089179578</v>
      </c>
      <c r="H429" s="123">
        <v>34.882931310292257</v>
      </c>
      <c r="I429" s="123">
        <v>35.674124507567754</v>
      </c>
      <c r="J429" s="123">
        <v>37.917199374932203</v>
      </c>
      <c r="K429" s="123">
        <v>31.315414490029859</v>
      </c>
      <c r="L429" s="123">
        <v>40.270019444610618</v>
      </c>
      <c r="M429" s="123">
        <v>32.448429997192036</v>
      </c>
      <c r="N429" s="123">
        <v>31.896877378061269</v>
      </c>
      <c r="O429" s="123">
        <v>30.407546458105148</v>
      </c>
      <c r="P429" s="123">
        <v>27.045737422281725</v>
      </c>
      <c r="Q429" s="123">
        <v>26.213906365762849</v>
      </c>
      <c r="R429" s="123">
        <v>27.274521051172282</v>
      </c>
      <c r="S429" s="123">
        <v>24.545595755147719</v>
      </c>
      <c r="T429" s="123">
        <v>25.25079791152827</v>
      </c>
      <c r="U429" s="123">
        <v>23.025856348866004</v>
      </c>
      <c r="V429" s="123">
        <v>24.231017362636056</v>
      </c>
      <c r="W429" s="123">
        <v>25.389722666236903</v>
      </c>
      <c r="X429" s="123">
        <v>22.715837951599809</v>
      </c>
      <c r="Y429" s="123">
        <v>19.002814263259246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37.993083154298333</v>
      </c>
      <c r="D430" s="99">
        <v>37.228790826200928</v>
      </c>
      <c r="E430" s="99">
        <v>36.12302910497651</v>
      </c>
      <c r="F430" s="99">
        <v>34.281178640862777</v>
      </c>
      <c r="G430" s="99">
        <v>35.038446975506233</v>
      </c>
      <c r="H430" s="99">
        <v>34.970526003341583</v>
      </c>
      <c r="I430" s="99">
        <v>35.821121844732119</v>
      </c>
      <c r="J430" s="99">
        <v>37.542751725694572</v>
      </c>
      <c r="K430" s="99">
        <v>30.792075606061143</v>
      </c>
      <c r="L430" s="99">
        <v>40.270019444610618</v>
      </c>
      <c r="M430" s="99">
        <v>33.249427096317383</v>
      </c>
      <c r="N430" s="99">
        <v>32.302791020128502</v>
      </c>
      <c r="O430" s="99">
        <v>30.36572857747387</v>
      </c>
      <c r="P430" s="99">
        <v>27.043902802123217</v>
      </c>
      <c r="Q430" s="99">
        <v>26.033691133259211</v>
      </c>
      <c r="R430" s="99">
        <v>26.960595734814753</v>
      </c>
      <c r="S430" s="99">
        <v>24.551290118510305</v>
      </c>
      <c r="T430" s="99">
        <v>25.242870155897929</v>
      </c>
      <c r="U430" s="99">
        <v>22.985803663009502</v>
      </c>
      <c r="V430" s="99">
        <v>24.051398486078032</v>
      </c>
      <c r="W430" s="99">
        <v>25.387946016785037</v>
      </c>
      <c r="X430" s="99">
        <v>22.715837951599809</v>
      </c>
      <c r="Y430" s="99">
        <v>19.002814263259246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32.898363152992182</v>
      </c>
      <c r="D434" s="102">
        <v>32.590417502587535</v>
      </c>
      <c r="E434" s="102">
        <v>34.343660122781159</v>
      </c>
      <c r="F434" s="102">
        <v>29.601567283568649</v>
      </c>
      <c r="G434" s="102">
        <v>30.2129240385302</v>
      </c>
      <c r="H434" s="102">
        <v>33.778818562574713</v>
      </c>
      <c r="I434" s="102">
        <v>33.477811352288498</v>
      </c>
      <c r="J434" s="102">
        <v>44.933635088027636</v>
      </c>
      <c r="K434" s="102">
        <v>38.617038599161404</v>
      </c>
      <c r="L434" s="102">
        <v>0</v>
      </c>
      <c r="M434" s="102">
        <v>29.81193770043998</v>
      </c>
      <c r="N434" s="102">
        <v>30.189462851905461</v>
      </c>
      <c r="O434" s="102">
        <v>32.486050006519243</v>
      </c>
      <c r="P434" s="102">
        <v>27.118760132537755</v>
      </c>
      <c r="Q434" s="102">
        <v>31.47797105839998</v>
      </c>
      <c r="R434" s="102">
        <v>33.242795300981314</v>
      </c>
      <c r="S434" s="102">
        <v>24.432579756607151</v>
      </c>
      <c r="T434" s="102">
        <v>25.387252744472789</v>
      </c>
      <c r="U434" s="102">
        <v>23.41493958290059</v>
      </c>
      <c r="V434" s="102">
        <v>27.147313905012911</v>
      </c>
      <c r="W434" s="102">
        <v>27.377793402874627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11.715670752173175</v>
      </c>
      <c r="D438" s="123">
        <v>12.501712065827464</v>
      </c>
      <c r="E438" s="123">
        <v>13.017304240505499</v>
      </c>
      <c r="F438" s="123">
        <v>13.849434824835015</v>
      </c>
      <c r="G438" s="123">
        <v>13.307010143237958</v>
      </c>
      <c r="H438" s="123">
        <v>13.569672342037016</v>
      </c>
      <c r="I438" s="123">
        <v>13.194512961276963</v>
      </c>
      <c r="J438" s="123">
        <v>13.843511023930279</v>
      </c>
      <c r="K438" s="123">
        <v>11.615666258314631</v>
      </c>
      <c r="L438" s="123">
        <v>15.074035603485916</v>
      </c>
      <c r="M438" s="123">
        <v>12.245473952169787</v>
      </c>
      <c r="N438" s="123">
        <v>11.582511896293088</v>
      </c>
      <c r="O438" s="123">
        <v>11.565631185258313</v>
      </c>
      <c r="P438" s="123">
        <v>11.244593974385058</v>
      </c>
      <c r="Q438" s="123">
        <v>10.320374972260947</v>
      </c>
      <c r="R438" s="123">
        <v>10.426977655579137</v>
      </c>
      <c r="S438" s="123">
        <v>9.6317080163903448</v>
      </c>
      <c r="T438" s="123">
        <v>9.5766351304589747</v>
      </c>
      <c r="U438" s="123">
        <v>8.5336364769830819</v>
      </c>
      <c r="V438" s="123">
        <v>8.9249582515059025</v>
      </c>
      <c r="W438" s="123">
        <v>9.1607135421155039</v>
      </c>
      <c r="X438" s="123">
        <v>8.776830849817415</v>
      </c>
      <c r="Y438" s="123">
        <v>8.7397069980493285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11.855316817607548</v>
      </c>
      <c r="D439" s="99">
        <v>12.651794777760053</v>
      </c>
      <c r="E439" s="99">
        <v>13.162223923234395</v>
      </c>
      <c r="F439" s="99">
        <v>14.123728048457604</v>
      </c>
      <c r="G439" s="99">
        <v>13.572528692469948</v>
      </c>
      <c r="H439" s="99">
        <v>13.812836974270899</v>
      </c>
      <c r="I439" s="99">
        <v>13.457353489616811</v>
      </c>
      <c r="J439" s="99">
        <v>13.924280052132916</v>
      </c>
      <c r="K439" s="99">
        <v>11.663936308940201</v>
      </c>
      <c r="L439" s="99">
        <v>15.15971343425521</v>
      </c>
      <c r="M439" s="99">
        <v>12.414476543393919</v>
      </c>
      <c r="N439" s="99">
        <v>12.09538180114315</v>
      </c>
      <c r="O439" s="99">
        <v>11.696678724704062</v>
      </c>
      <c r="P439" s="99">
        <v>11.473582618034513</v>
      </c>
      <c r="Q439" s="99">
        <v>10.404607678160529</v>
      </c>
      <c r="R439" s="99">
        <v>10.490725238913774</v>
      </c>
      <c r="S439" s="99">
        <v>9.7914804915833908</v>
      </c>
      <c r="T439" s="99">
        <v>9.7405380960783656</v>
      </c>
      <c r="U439" s="99">
        <v>8.6039990299516358</v>
      </c>
      <c r="V439" s="99">
        <v>9.2702149485567968</v>
      </c>
      <c r="W439" s="99">
        <v>9.3277805725629026</v>
      </c>
      <c r="X439" s="99">
        <v>9.1477307478526875</v>
      </c>
      <c r="Y439" s="99">
        <v>9.3266170297648223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9.4238323841620044</v>
      </c>
      <c r="D440" s="110">
        <v>10.211218985256235</v>
      </c>
      <c r="E440" s="110">
        <v>10.899477980488035</v>
      </c>
      <c r="F440" s="110">
        <v>10.066618785128538</v>
      </c>
      <c r="G440" s="110">
        <v>9.9962685086763088</v>
      </c>
      <c r="H440" s="110">
        <v>10.889715046041347</v>
      </c>
      <c r="I440" s="110">
        <v>9.6752411083726777</v>
      </c>
      <c r="J440" s="110">
        <v>12.207420452646144</v>
      </c>
      <c r="K440" s="110">
        <v>10.733866982969113</v>
      </c>
      <c r="L440" s="110">
        <v>12.547451062076538</v>
      </c>
      <c r="M440" s="110">
        <v>9.2443150338186779</v>
      </c>
      <c r="N440" s="110">
        <v>9.1047804004174644</v>
      </c>
      <c r="O440" s="110">
        <v>9.3966263977652105</v>
      </c>
      <c r="P440" s="110">
        <v>7.8506551488663217</v>
      </c>
      <c r="Q440" s="110">
        <v>8.686962417024823</v>
      </c>
      <c r="R440" s="110">
        <v>9.005319221760109</v>
      </c>
      <c r="S440" s="110">
        <v>5.9819055361992062</v>
      </c>
      <c r="T440" s="110">
        <v>6.1544732107145075</v>
      </c>
      <c r="U440" s="110">
        <v>5.5336330822329138</v>
      </c>
      <c r="V440" s="110">
        <v>6.7621329215509398</v>
      </c>
      <c r="W440" s="110">
        <v>6.7991984901157867</v>
      </c>
      <c r="X440" s="110">
        <v>6.3505273501699921</v>
      </c>
      <c r="Y440" s="110">
        <v>6.5012594352274418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154.96758605822737</v>
      </c>
      <c r="D442" s="118">
        <f t="shared" si="232"/>
        <v>154.46988024629877</v>
      </c>
      <c r="E442" s="118">
        <f t="shared" si="232"/>
        <v>158.12173563952564</v>
      </c>
      <c r="F442" s="118">
        <f t="shared" si="232"/>
        <v>156.35001947495377</v>
      </c>
      <c r="G442" s="118">
        <f t="shared" si="232"/>
        <v>155.71472589142209</v>
      </c>
      <c r="H442" s="118">
        <f t="shared" si="232"/>
        <v>152.46269991233973</v>
      </c>
      <c r="I442" s="118">
        <f t="shared" si="232"/>
        <v>155.03439640079972</v>
      </c>
      <c r="J442" s="118">
        <f t="shared" si="232"/>
        <v>152.47463653288196</v>
      </c>
      <c r="K442" s="118">
        <f t="shared" si="232"/>
        <v>135.05395926069508</v>
      </c>
      <c r="L442" s="118">
        <f t="shared" si="232"/>
        <v>158.81724076038876</v>
      </c>
      <c r="M442" s="118">
        <f t="shared" si="232"/>
        <v>133.51898369572049</v>
      </c>
      <c r="N442" s="118">
        <f t="shared" si="232"/>
        <v>131.53315914543006</v>
      </c>
      <c r="O442" s="118">
        <f t="shared" si="232"/>
        <v>123.2646754673053</v>
      </c>
      <c r="P442" s="118">
        <f t="shared" si="232"/>
        <v>116.34010503578148</v>
      </c>
      <c r="Q442" s="118">
        <f t="shared" si="232"/>
        <v>106.20709160192567</v>
      </c>
      <c r="R442" s="118">
        <f t="shared" ref="R442:V442" si="233">R443+R446+R448+R457</f>
        <v>107.84976463352892</v>
      </c>
      <c r="S442" s="118">
        <f t="shared" si="233"/>
        <v>105.90883892104026</v>
      </c>
      <c r="T442" s="118">
        <f t="shared" si="233"/>
        <v>106.84645001885177</v>
      </c>
      <c r="U442" s="118">
        <f t="shared" si="233"/>
        <v>94.482252317283582</v>
      </c>
      <c r="V442" s="118">
        <f t="shared" si="233"/>
        <v>89.39423810483467</v>
      </c>
      <c r="W442" s="118">
        <f t="shared" ref="W442:Y442" si="234">W443+W446+W448+W457</f>
        <v>84.591990047403726</v>
      </c>
      <c r="X442" s="118">
        <f t="shared" si="234"/>
        <v>67.141558093669744</v>
      </c>
      <c r="Y442" s="118">
        <f t="shared" si="234"/>
        <v>46.757340059706266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126.29464390936396</v>
      </c>
      <c r="D443" s="123">
        <f t="shared" si="235"/>
        <v>125.4868097083058</v>
      </c>
      <c r="E443" s="123">
        <f t="shared" si="235"/>
        <v>129.10540726643251</v>
      </c>
      <c r="F443" s="123">
        <f t="shared" si="235"/>
        <v>127.79330828365597</v>
      </c>
      <c r="G443" s="123">
        <f t="shared" si="235"/>
        <v>126.76804068843151</v>
      </c>
      <c r="H443" s="123">
        <f t="shared" si="235"/>
        <v>122.92641728397979</v>
      </c>
      <c r="I443" s="123">
        <f t="shared" si="235"/>
        <v>125.0072467753983</v>
      </c>
      <c r="J443" s="123">
        <f t="shared" si="235"/>
        <v>120.35689324022921</v>
      </c>
      <c r="K443" s="123">
        <f t="shared" si="235"/>
        <v>108.0929763470734</v>
      </c>
      <c r="L443" s="123">
        <f t="shared" si="235"/>
        <v>123.70618517807529</v>
      </c>
      <c r="M443" s="123">
        <f t="shared" si="235"/>
        <v>104.59206074580656</v>
      </c>
      <c r="N443" s="123">
        <f t="shared" si="235"/>
        <v>102.53420677514315</v>
      </c>
      <c r="O443" s="123">
        <f t="shared" si="235"/>
        <v>94.530148134479688</v>
      </c>
      <c r="P443" s="123">
        <f t="shared" si="235"/>
        <v>89.232987892695007</v>
      </c>
      <c r="Q443" s="123">
        <f t="shared" si="235"/>
        <v>79.499672795624633</v>
      </c>
      <c r="R443" s="123">
        <f t="shared" ref="R443:V443" si="236">SUM(R444:R445)</f>
        <v>79.719423533824383</v>
      </c>
      <c r="S443" s="123">
        <f t="shared" si="236"/>
        <v>80.008510861158001</v>
      </c>
      <c r="T443" s="123">
        <f t="shared" si="236"/>
        <v>79.994039886109917</v>
      </c>
      <c r="U443" s="123">
        <f t="shared" si="236"/>
        <v>69.899712135707361</v>
      </c>
      <c r="V443" s="123">
        <f t="shared" si="236"/>
        <v>63.001317680812356</v>
      </c>
      <c r="W443" s="123">
        <f t="shared" ref="W443:Y443" si="237">SUM(W444:W445)</f>
        <v>56.915669854173231</v>
      </c>
      <c r="X443" s="123">
        <f t="shared" si="237"/>
        <v>41.682471091482249</v>
      </c>
      <c r="Y443" s="123">
        <f t="shared" si="237"/>
        <v>24.605563297016868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123.49568151606867</v>
      </c>
      <c r="D444" s="99">
        <v>122.79135811089552</v>
      </c>
      <c r="E444" s="99">
        <v>126.38160200977157</v>
      </c>
      <c r="F444" s="99">
        <v>125.16666210305824</v>
      </c>
      <c r="G444" s="99">
        <v>124.19789154221409</v>
      </c>
      <c r="H444" s="99">
        <v>120.48021930067068</v>
      </c>
      <c r="I444" s="99">
        <v>122.57062608355538</v>
      </c>
      <c r="J444" s="99">
        <v>118.02836906061111</v>
      </c>
      <c r="K444" s="99">
        <v>106.01317256755868</v>
      </c>
      <c r="L444" s="99">
        <v>121.42419213769026</v>
      </c>
      <c r="M444" s="99">
        <v>102.65547591447672</v>
      </c>
      <c r="N444" s="99">
        <v>100.64974143546503</v>
      </c>
      <c r="O444" s="99">
        <v>92.808459498002293</v>
      </c>
      <c r="P444" s="99">
        <v>87.625429776115695</v>
      </c>
      <c r="Q444" s="99">
        <v>78.081908047328412</v>
      </c>
      <c r="R444" s="99">
        <v>78.312483279118894</v>
      </c>
      <c r="S444" s="99">
        <v>78.613815128177791</v>
      </c>
      <c r="T444" s="99">
        <v>78.607139968230314</v>
      </c>
      <c r="U444" s="99">
        <v>68.689906143491442</v>
      </c>
      <c r="V444" s="99">
        <v>61.909972338803193</v>
      </c>
      <c r="W444" s="99">
        <v>55.935049840080886</v>
      </c>
      <c r="X444" s="99">
        <v>40.96260483325409</v>
      </c>
      <c r="Y444" s="99">
        <v>24.174364377377163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2.7989623932952878</v>
      </c>
      <c r="D445" s="99">
        <v>2.6954515974102784</v>
      </c>
      <c r="E445" s="99">
        <v>2.7238052566609472</v>
      </c>
      <c r="F445" s="99">
        <v>2.6266461805977341</v>
      </c>
      <c r="G445" s="99">
        <v>2.5701491462174206</v>
      </c>
      <c r="H445" s="99">
        <v>2.4461979833091041</v>
      </c>
      <c r="I445" s="99">
        <v>2.4366206918429238</v>
      </c>
      <c r="J445" s="99">
        <v>2.3285241796180953</v>
      </c>
      <c r="K445" s="99">
        <v>2.0798037795147164</v>
      </c>
      <c r="L445" s="99">
        <v>2.2819930403850375</v>
      </c>
      <c r="M445" s="99">
        <v>1.9365848313298359</v>
      </c>
      <c r="N445" s="99">
        <v>1.8844653396781204</v>
      </c>
      <c r="O445" s="99">
        <v>1.721688636477398</v>
      </c>
      <c r="P445" s="99">
        <v>1.6075581165793142</v>
      </c>
      <c r="Q445" s="99">
        <v>1.4177647482962148</v>
      </c>
      <c r="R445" s="99">
        <v>1.4069402547054877</v>
      </c>
      <c r="S445" s="99">
        <v>1.3946957329802037</v>
      </c>
      <c r="T445" s="99">
        <v>1.3868999178796011</v>
      </c>
      <c r="U445" s="99">
        <v>1.2098059922159217</v>
      </c>
      <c r="V445" s="99">
        <v>1.0913453420091639</v>
      </c>
      <c r="W445" s="99">
        <v>0.980620014092348</v>
      </c>
      <c r="X445" s="99">
        <v>0.71986625822815742</v>
      </c>
      <c r="Y445" s="99">
        <v>0.43119891963970441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1.3626881920888315E-3</v>
      </c>
      <c r="E446" s="123">
        <f t="shared" si="238"/>
        <v>2.262318901571251E-3</v>
      </c>
      <c r="F446" s="123">
        <f t="shared" si="238"/>
        <v>3.8575126784112014E-3</v>
      </c>
      <c r="G446" s="123">
        <f t="shared" si="238"/>
        <v>5.9616926783808396E-3</v>
      </c>
      <c r="H446" s="123">
        <f t="shared" si="238"/>
        <v>2.5268528461794375E-2</v>
      </c>
      <c r="I446" s="123">
        <f t="shared" si="238"/>
        <v>2.7665105433682245E-2</v>
      </c>
      <c r="J446" s="123">
        <f t="shared" si="238"/>
        <v>3.8473394557344824E-2</v>
      </c>
      <c r="K446" s="123">
        <f t="shared" si="238"/>
        <v>3.787927331108111E-2</v>
      </c>
      <c r="L446" s="123">
        <f t="shared" si="238"/>
        <v>0.12988363356003316</v>
      </c>
      <c r="M446" s="123">
        <f t="shared" si="238"/>
        <v>7.1480128022314932E-2</v>
      </c>
      <c r="N446" s="123">
        <f t="shared" si="238"/>
        <v>6.5062530145580721E-2</v>
      </c>
      <c r="O446" s="123">
        <f t="shared" si="238"/>
        <v>6.6035049536633778E-2</v>
      </c>
      <c r="P446" s="123">
        <f t="shared" si="238"/>
        <v>7.4458287956736618E-2</v>
      </c>
      <c r="Q446" s="123">
        <f t="shared" si="238"/>
        <v>4.7991566510331124E-2</v>
      </c>
      <c r="R446" s="123">
        <f t="shared" si="238"/>
        <v>6.299266130699098E-2</v>
      </c>
      <c r="S446" s="123">
        <f t="shared" si="238"/>
        <v>4.7455297657928774E-2</v>
      </c>
      <c r="T446" s="123">
        <f t="shared" si="238"/>
        <v>6.113794054794023E-2</v>
      </c>
      <c r="U446" s="123">
        <f t="shared" si="238"/>
        <v>4.8260380119412388E-2</v>
      </c>
      <c r="V446" s="123">
        <f t="shared" si="238"/>
        <v>0.10501025262865241</v>
      </c>
      <c r="W446" s="123">
        <f t="shared" si="238"/>
        <v>0.11312229499082875</v>
      </c>
      <c r="X446" s="123">
        <f t="shared" si="238"/>
        <v>0.26130786743886408</v>
      </c>
      <c r="Y446" s="123">
        <f t="shared" si="238"/>
        <v>0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1.3626881920888315E-3</v>
      </c>
      <c r="E447" s="99">
        <f>RES_hhdet_in_tess!E67</f>
        <v>2.262318901571251E-3</v>
      </c>
      <c r="F447" s="99">
        <f>RES_hhdet_in_tess!F67</f>
        <v>3.8575126784112014E-3</v>
      </c>
      <c r="G447" s="99">
        <f>RES_hhdet_in_tess!G67</f>
        <v>5.9616926783808396E-3</v>
      </c>
      <c r="H447" s="99">
        <f>RES_hhdet_in_tess!H67</f>
        <v>2.5268528461794375E-2</v>
      </c>
      <c r="I447" s="99">
        <f>RES_hhdet_in_tess!I67</f>
        <v>2.7665105433682245E-2</v>
      </c>
      <c r="J447" s="99">
        <f>RES_hhdet_in_tess!J67</f>
        <v>3.8473394557344824E-2</v>
      </c>
      <c r="K447" s="99">
        <f>RES_hhdet_in_tess!K67</f>
        <v>3.787927331108111E-2</v>
      </c>
      <c r="L447" s="99">
        <f>RES_hhdet_in_tess!L67</f>
        <v>0.12988363356003316</v>
      </c>
      <c r="M447" s="99">
        <f>RES_hhdet_in_tess!M67</f>
        <v>7.1480128022314932E-2</v>
      </c>
      <c r="N447" s="99">
        <f>RES_hhdet_in_tess!N67</f>
        <v>6.5062530145580721E-2</v>
      </c>
      <c r="O447" s="99">
        <f>RES_hhdet_in_tess!O67</f>
        <v>6.6035049536633778E-2</v>
      </c>
      <c r="P447" s="99">
        <f>RES_hhdet_in_tess!P67</f>
        <v>7.4458287956736618E-2</v>
      </c>
      <c r="Q447" s="99">
        <f>RES_hhdet_in_tess!Q67</f>
        <v>4.7991566510331124E-2</v>
      </c>
      <c r="R447" s="99">
        <f>RES_hhdet_in_tess!R67</f>
        <v>6.299266130699098E-2</v>
      </c>
      <c r="S447" s="99">
        <f>RES_hhdet_in_tess!S67</f>
        <v>4.7455297657928774E-2</v>
      </c>
      <c r="T447" s="99">
        <f>RES_hhdet_in_tess!T67</f>
        <v>6.113794054794023E-2</v>
      </c>
      <c r="U447" s="99">
        <f>RES_hhdet_in_tess!U67</f>
        <v>4.8260380119412388E-2</v>
      </c>
      <c r="V447" s="99">
        <f>RES_hhdet_in_tess!V67</f>
        <v>0.10501025262865241</v>
      </c>
      <c r="W447" s="99">
        <f>RES_hhdet_in_tess!W67</f>
        <v>0.11312229499082875</v>
      </c>
      <c r="X447" s="99">
        <f>RES_hhdet_in_tess!X67</f>
        <v>0.26130786743886408</v>
      </c>
      <c r="Y447" s="99">
        <f>RES_hhdet_in_tess!Y67</f>
        <v>0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21.698157759410471</v>
      </c>
      <c r="D448" s="123">
        <v>21.524121256672913</v>
      </c>
      <c r="E448" s="123">
        <v>21.234706482125027</v>
      </c>
      <c r="F448" s="123">
        <v>20.279253822802218</v>
      </c>
      <c r="G448" s="123">
        <v>20.969295803802169</v>
      </c>
      <c r="H448" s="123">
        <v>21.349741897605256</v>
      </c>
      <c r="I448" s="123">
        <v>22.092031106734339</v>
      </c>
      <c r="J448" s="123">
        <v>23.797844650725946</v>
      </c>
      <c r="K448" s="123">
        <v>19.955198877596622</v>
      </c>
      <c r="L448" s="123">
        <v>25.984538288548574</v>
      </c>
      <c r="M448" s="123">
        <v>21.513725982784521</v>
      </c>
      <c r="N448" s="123">
        <v>21.788534432673863</v>
      </c>
      <c r="O448" s="123">
        <v>21.713603849680027</v>
      </c>
      <c r="P448" s="123">
        <v>20.268208312478272</v>
      </c>
      <c r="Q448" s="123">
        <v>20.438987534765783</v>
      </c>
      <c r="R448" s="123">
        <v>21.749918665835313</v>
      </c>
      <c r="S448" s="123">
        <v>19.987016280062569</v>
      </c>
      <c r="T448" s="123">
        <v>20.894704526355856</v>
      </c>
      <c r="U448" s="123">
        <v>19.262757309271883</v>
      </c>
      <c r="V448" s="123">
        <v>20.542402789861931</v>
      </c>
      <c r="W448" s="123">
        <v>21.771905335571301</v>
      </c>
      <c r="X448" s="123">
        <v>19.533904470999946</v>
      </c>
      <c r="Y448" s="123">
        <v>16.367349905677436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21.729420265966574</v>
      </c>
      <c r="D449" s="99">
        <v>21.550137345355168</v>
      </c>
      <c r="E449" s="99">
        <v>21.171572655579642</v>
      </c>
      <c r="F449" s="99">
        <v>20.342161854741352</v>
      </c>
      <c r="G449" s="99">
        <v>21.057177810482212</v>
      </c>
      <c r="H449" s="99">
        <v>21.290455987355255</v>
      </c>
      <c r="I449" s="99">
        <v>22.100192493909436</v>
      </c>
      <c r="J449" s="99">
        <v>23.48851676358391</v>
      </c>
      <c r="K449" s="99">
        <v>19.554959010606346</v>
      </c>
      <c r="L449" s="99">
        <v>25.984538288548574</v>
      </c>
      <c r="M449" s="99">
        <v>21.97732734806279</v>
      </c>
      <c r="N449" s="99">
        <v>22.085791531062917</v>
      </c>
      <c r="O449" s="99">
        <v>21.69600471449175</v>
      </c>
      <c r="P449" s="99">
        <v>20.290413321996692</v>
      </c>
      <c r="Q449" s="99">
        <v>20.348172282341558</v>
      </c>
      <c r="R449" s="99">
        <v>21.589016033598686</v>
      </c>
      <c r="S449" s="99">
        <v>20.060183275015397</v>
      </c>
      <c r="T449" s="99">
        <v>20.971703951175812</v>
      </c>
      <c r="U449" s="99">
        <v>19.358174788351441</v>
      </c>
      <c r="V449" s="99">
        <v>20.478171304894328</v>
      </c>
      <c r="W449" s="99">
        <v>21.771639469809251</v>
      </c>
      <c r="X449" s="99">
        <v>19.533904470999946</v>
      </c>
      <c r="Y449" s="99">
        <v>16.367349905677436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21.237202077636411</v>
      </c>
      <c r="D453" s="102">
        <v>21.087969181705674</v>
      </c>
      <c r="E453" s="102">
        <v>22.279595781926599</v>
      </c>
      <c r="F453" s="102">
        <v>19.253153924061593</v>
      </c>
      <c r="G453" s="102">
        <v>19.705732463662319</v>
      </c>
      <c r="H453" s="102">
        <v>22.097028371115687</v>
      </c>
      <c r="I453" s="102">
        <v>21.970090380706417</v>
      </c>
      <c r="J453" s="102">
        <v>29.594060059792117</v>
      </c>
      <c r="K453" s="102">
        <v>25.539345501844977</v>
      </c>
      <c r="L453" s="102">
        <v>0</v>
      </c>
      <c r="M453" s="102">
        <v>19.987776101499605</v>
      </c>
      <c r="N453" s="102">
        <v>20.538167272783401</v>
      </c>
      <c r="O453" s="102">
        <v>22.588346050519696</v>
      </c>
      <c r="P453" s="102">
        <v>19.384390499409548</v>
      </c>
      <c r="Q453" s="102">
        <v>23.091689846317724</v>
      </c>
      <c r="R453" s="102">
        <v>24.808961650475208</v>
      </c>
      <c r="S453" s="102">
        <v>18.534871331053399</v>
      </c>
      <c r="T453" s="102">
        <v>19.569368057806738</v>
      </c>
      <c r="U453" s="102">
        <v>18.335844655356144</v>
      </c>
      <c r="V453" s="102">
        <v>21.585266775609252</v>
      </c>
      <c r="W453" s="102">
        <v>22.06940912331061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6.9747843894529327</v>
      </c>
      <c r="D457" s="123">
        <v>7.457586593127993</v>
      </c>
      <c r="E457" s="123">
        <v>7.7793595720665412</v>
      </c>
      <c r="F457" s="123">
        <v>8.2735998558171762</v>
      </c>
      <c r="G457" s="123">
        <v>7.9714277065100232</v>
      </c>
      <c r="H457" s="123">
        <v>8.161272202292901</v>
      </c>
      <c r="I457" s="123">
        <v>7.9074534132333802</v>
      </c>
      <c r="J457" s="123">
        <v>8.28142524736948</v>
      </c>
      <c r="K457" s="123">
        <v>6.9679047627139612</v>
      </c>
      <c r="L457" s="123">
        <v>8.9966336602048642</v>
      </c>
      <c r="M457" s="123">
        <v>7.3417168391070975</v>
      </c>
      <c r="N457" s="123">
        <v>7.1453554074674601</v>
      </c>
      <c r="O457" s="123">
        <v>6.9548884336089385</v>
      </c>
      <c r="P457" s="123">
        <v>6.7644505426514687</v>
      </c>
      <c r="Q457" s="123">
        <v>6.2204397050249209</v>
      </c>
      <c r="R457" s="123">
        <v>6.3174297725622361</v>
      </c>
      <c r="S457" s="123">
        <v>5.8658564821617531</v>
      </c>
      <c r="T457" s="123">
        <v>5.8965676658380657</v>
      </c>
      <c r="U457" s="123">
        <v>5.2715224921849213</v>
      </c>
      <c r="V457" s="123">
        <v>5.745507381531727</v>
      </c>
      <c r="W457" s="123">
        <v>5.7912925626683576</v>
      </c>
      <c r="X457" s="123">
        <v>5.6638746637486879</v>
      </c>
      <c r="Y457" s="123">
        <v>5.7844268570119617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6.9676824481271229</v>
      </c>
      <c r="D458" s="99">
        <v>7.4419109423840712</v>
      </c>
      <c r="E458" s="99">
        <v>7.7485151798423644</v>
      </c>
      <c r="F458" s="99">
        <v>8.3213761650618672</v>
      </c>
      <c r="G458" s="99">
        <v>8.0031859586468173</v>
      </c>
      <c r="H458" s="99">
        <v>8.1515667993281209</v>
      </c>
      <c r="I458" s="99">
        <v>7.9482894269604731</v>
      </c>
      <c r="J458" s="99">
        <v>8.2308054361758316</v>
      </c>
      <c r="K458" s="99">
        <v>6.9003336084401798</v>
      </c>
      <c r="L458" s="99">
        <v>8.975757218359913</v>
      </c>
      <c r="M458" s="99">
        <v>7.354921549721638</v>
      </c>
      <c r="N458" s="99">
        <v>7.1683597818800573</v>
      </c>
      <c r="O458" s="99">
        <v>6.93350362448074</v>
      </c>
      <c r="P458" s="99">
        <v>6.8051889639673027</v>
      </c>
      <c r="Q458" s="99">
        <v>6.1856708564829539</v>
      </c>
      <c r="R458" s="99">
        <v>6.2752990561619004</v>
      </c>
      <c r="S458" s="99">
        <v>5.9076246078428882</v>
      </c>
      <c r="T458" s="99">
        <v>5.9321147561636423</v>
      </c>
      <c r="U458" s="99">
        <v>5.2844305049215876</v>
      </c>
      <c r="V458" s="99">
        <v>5.7276160484731466</v>
      </c>
      <c r="W458" s="99">
        <v>5.7796285729855343</v>
      </c>
      <c r="X458" s="99">
        <v>5.6718146027608878</v>
      </c>
      <c r="Y458" s="99">
        <v>5.7831105102881306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7.0913397794471393</v>
      </c>
      <c r="D459" s="110">
        <v>7.6968211398659889</v>
      </c>
      <c r="E459" s="110">
        <v>8.2301131384322765</v>
      </c>
      <c r="F459" s="110">
        <v>7.6147101226261533</v>
      </c>
      <c r="G459" s="110">
        <v>7.5754351557284831</v>
      </c>
      <c r="H459" s="110">
        <v>8.2682370402592262</v>
      </c>
      <c r="I459" s="110">
        <v>7.3606844860732767</v>
      </c>
      <c r="J459" s="110">
        <v>9.3068009100100682</v>
      </c>
      <c r="K459" s="110">
        <v>8.2022973954267719</v>
      </c>
      <c r="L459" s="110">
        <v>9.6122666048239882</v>
      </c>
      <c r="M459" s="110">
        <v>7.1072267360972621</v>
      </c>
      <c r="N459" s="110">
        <v>7.0342187186386029</v>
      </c>
      <c r="O459" s="110">
        <v>7.308834441102543</v>
      </c>
      <c r="P459" s="110">
        <v>6.160648941006075</v>
      </c>
      <c r="Q459" s="110">
        <v>6.8946656263345876</v>
      </c>
      <c r="R459" s="110">
        <v>7.2570024615998463</v>
      </c>
      <c r="S459" s="110">
        <v>4.9117158611332936</v>
      </c>
      <c r="T459" s="110">
        <v>5.1543730483691457</v>
      </c>
      <c r="U459" s="110">
        <v>4.7211717673215912</v>
      </c>
      <c r="V459" s="110">
        <v>5.857585810875146</v>
      </c>
      <c r="W459" s="110">
        <v>5.956164633049883</v>
      </c>
      <c r="X459" s="110">
        <v>5.611934229377205</v>
      </c>
      <c r="Y459" s="110">
        <v>5.7894473421912256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56.447647918304057</v>
      </c>
      <c r="D461" s="118">
        <f t="shared" si="239"/>
        <v>55.790345735054828</v>
      </c>
      <c r="E461" s="118">
        <f t="shared" si="239"/>
        <v>56.545815399985059</v>
      </c>
      <c r="F461" s="118">
        <f t="shared" si="239"/>
        <v>55.45062284556294</v>
      </c>
      <c r="G461" s="118">
        <f t="shared" si="239"/>
        <v>54.595093045650735</v>
      </c>
      <c r="H461" s="118">
        <f t="shared" si="239"/>
        <v>52.717957961978108</v>
      </c>
      <c r="I461" s="118">
        <f t="shared" si="239"/>
        <v>53.195927165443955</v>
      </c>
      <c r="J461" s="118">
        <f t="shared" si="239"/>
        <v>51.633146851324568</v>
      </c>
      <c r="K461" s="118">
        <f t="shared" si="239"/>
        <v>45.041925586782611</v>
      </c>
      <c r="L461" s="118">
        <f t="shared" si="239"/>
        <v>52.855629591459468</v>
      </c>
      <c r="M461" s="118">
        <f t="shared" si="239"/>
        <v>41.894384623870657</v>
      </c>
      <c r="N461" s="118">
        <f t="shared" si="239"/>
        <v>39.635580449389053</v>
      </c>
      <c r="O461" s="118">
        <f t="shared" si="239"/>
        <v>36.445196811462438</v>
      </c>
      <c r="P461" s="118">
        <f t="shared" si="239"/>
        <v>32.531703202356297</v>
      </c>
      <c r="Q461" s="118">
        <f t="shared" si="239"/>
        <v>28.314066562956459</v>
      </c>
      <c r="R461" s="118">
        <f t="shared" ref="R461:V461" si="240">R462+R465+R467+R476</f>
        <v>27.98639092025223</v>
      </c>
      <c r="S461" s="118">
        <f t="shared" si="240"/>
        <v>27.105499600383201</v>
      </c>
      <c r="T461" s="118">
        <f t="shared" si="240"/>
        <v>26.888446574324224</v>
      </c>
      <c r="U461" s="118">
        <f t="shared" si="240"/>
        <v>23.332780548595373</v>
      </c>
      <c r="V461" s="118">
        <f t="shared" si="240"/>
        <v>21.719996373351282</v>
      </c>
      <c r="W461" s="118">
        <f t="shared" ref="W461:Y461" si="241">W462+W465+W467+W476</f>
        <v>20.795609372657694</v>
      </c>
      <c r="X461" s="118">
        <f t="shared" si="241"/>
        <v>16.328904465676906</v>
      </c>
      <c r="Y461" s="118">
        <f t="shared" si="241"/>
        <v>11.292707536862137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47.005119986074092</v>
      </c>
      <c r="D462" s="123">
        <f t="shared" si="242"/>
        <v>46.296831070625991</v>
      </c>
      <c r="E462" s="123">
        <f t="shared" si="242"/>
        <v>47.17809886775391</v>
      </c>
      <c r="F462" s="123">
        <f t="shared" si="242"/>
        <v>46.267556194227069</v>
      </c>
      <c r="G462" s="123">
        <f t="shared" si="242"/>
        <v>45.441296266686884</v>
      </c>
      <c r="H462" s="123">
        <f t="shared" si="242"/>
        <v>43.616860197748018</v>
      </c>
      <c r="I462" s="123">
        <f t="shared" si="242"/>
        <v>43.886345529125464</v>
      </c>
      <c r="J462" s="123">
        <f t="shared" si="242"/>
        <v>41.755298636021827</v>
      </c>
      <c r="K462" s="123">
        <f t="shared" si="242"/>
        <v>37.005681630508931</v>
      </c>
      <c r="L462" s="123">
        <f t="shared" si="242"/>
        <v>41.761457919343911</v>
      </c>
      <c r="M462" s="123">
        <f t="shared" si="242"/>
        <v>34.370492868908507</v>
      </c>
      <c r="N462" s="123">
        <f t="shared" si="242"/>
        <v>32.34090862675631</v>
      </c>
      <c r="O462" s="123">
        <f t="shared" si="242"/>
        <v>28.205815958224804</v>
      </c>
      <c r="P462" s="123">
        <f t="shared" si="242"/>
        <v>25.033030425578822</v>
      </c>
      <c r="Q462" s="123">
        <f t="shared" si="242"/>
        <v>21.232076681943227</v>
      </c>
      <c r="R462" s="123">
        <f t="shared" ref="R462:V462" si="243">SUM(R463:R464)</f>
        <v>20.785736459852803</v>
      </c>
      <c r="S462" s="123">
        <f t="shared" si="243"/>
        <v>20.490415105135131</v>
      </c>
      <c r="T462" s="123">
        <f t="shared" si="243"/>
        <v>20.193032910673914</v>
      </c>
      <c r="U462" s="123">
        <f t="shared" si="243"/>
        <v>17.425998659961579</v>
      </c>
      <c r="V462" s="123">
        <f t="shared" si="243"/>
        <v>15.529905633268649</v>
      </c>
      <c r="W462" s="123">
        <f t="shared" ref="W462:Y462" si="244">SUM(W463:W464)</f>
        <v>13.913467126517382</v>
      </c>
      <c r="X462" s="123">
        <f t="shared" si="244"/>
        <v>10.138707284970133</v>
      </c>
      <c r="Y462" s="123">
        <f t="shared" si="244"/>
        <v>5.962575562677805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47.005119986074092</v>
      </c>
      <c r="D463" s="99">
        <v>46.296831070625991</v>
      </c>
      <c r="E463" s="99">
        <v>47.17809886775391</v>
      </c>
      <c r="F463" s="99">
        <v>46.267556194227069</v>
      </c>
      <c r="G463" s="99">
        <v>45.441296266686884</v>
      </c>
      <c r="H463" s="99">
        <v>43.616860197748018</v>
      </c>
      <c r="I463" s="99">
        <v>43.886345529125464</v>
      </c>
      <c r="J463" s="99">
        <v>41.755298636021827</v>
      </c>
      <c r="K463" s="99">
        <v>37.005681630508931</v>
      </c>
      <c r="L463" s="99">
        <v>41.761457919343911</v>
      </c>
      <c r="M463" s="99">
        <v>34.370492868908507</v>
      </c>
      <c r="N463" s="99">
        <v>32.34090862675631</v>
      </c>
      <c r="O463" s="99">
        <v>28.205815958224804</v>
      </c>
      <c r="P463" s="99">
        <v>25.033030425578822</v>
      </c>
      <c r="Q463" s="99">
        <v>21.232076681943227</v>
      </c>
      <c r="R463" s="99">
        <v>20.785736459852803</v>
      </c>
      <c r="S463" s="99">
        <v>20.490415105135131</v>
      </c>
      <c r="T463" s="99">
        <v>20.193032910673914</v>
      </c>
      <c r="U463" s="99">
        <v>17.425998659961579</v>
      </c>
      <c r="V463" s="99">
        <v>15.529905633268649</v>
      </c>
      <c r="W463" s="99">
        <v>13.913467126517382</v>
      </c>
      <c r="X463" s="99">
        <v>10.138707284970133</v>
      </c>
      <c r="Y463" s="99">
        <v>5.962575562677805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7.1857386083413104</v>
      </c>
      <c r="D467" s="123">
        <v>7.095487018705195</v>
      </c>
      <c r="E467" s="123">
        <v>6.8797234343717566</v>
      </c>
      <c r="F467" s="123">
        <v>6.5234856217182893</v>
      </c>
      <c r="G467" s="123">
        <v>6.6162017591614628</v>
      </c>
      <c r="H467" s="123">
        <v>6.5435179769328329</v>
      </c>
      <c r="I467" s="123">
        <v>6.7806131993046979</v>
      </c>
      <c r="J467" s="123">
        <v>7.1979970651583169</v>
      </c>
      <c r="K467" s="123">
        <v>5.8028521540469722</v>
      </c>
      <c r="L467" s="123">
        <v>8.1329331270335619</v>
      </c>
      <c r="M467" s="123">
        <v>5.1503253932623005</v>
      </c>
      <c r="N467" s="123">
        <v>5.270810956471542</v>
      </c>
      <c r="O467" s="123">
        <v>6.0117115656580618</v>
      </c>
      <c r="P467" s="123">
        <v>5.3279279248624105</v>
      </c>
      <c r="Q467" s="123">
        <v>5.083723024998771</v>
      </c>
      <c r="R467" s="123">
        <v>5.1728738706635822</v>
      </c>
      <c r="S467" s="123">
        <v>4.7205323465473992</v>
      </c>
      <c r="T467" s="123">
        <v>4.8181264492782008</v>
      </c>
      <c r="U467" s="123">
        <v>4.208939703055135</v>
      </c>
      <c r="V467" s="123">
        <v>4.5756025317409401</v>
      </c>
      <c r="W467" s="123">
        <v>5.1227715868556647</v>
      </c>
      <c r="X467" s="123">
        <v>4.5876906327050975</v>
      </c>
      <c r="Y467" s="123">
        <v>3.8378083686078384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7.6730830738420917</v>
      </c>
      <c r="D468" s="99">
        <v>7.5187265952595395</v>
      </c>
      <c r="E468" s="99">
        <v>7.295406958041057</v>
      </c>
      <c r="F468" s="99">
        <v>6.9234268383086475</v>
      </c>
      <c r="G468" s="99">
        <v>7.0763647511732399</v>
      </c>
      <c r="H468" s="99">
        <v>7.0626474316348684</v>
      </c>
      <c r="I468" s="99">
        <v>7.2344337677620993</v>
      </c>
      <c r="J468" s="99">
        <v>7.5821341385212762</v>
      </c>
      <c r="K468" s="99">
        <v>6.2187675894001098</v>
      </c>
      <c r="L468" s="99">
        <v>8.1329331270335619</v>
      </c>
      <c r="M468" s="99">
        <v>6.7150542963722595</v>
      </c>
      <c r="N468" s="99">
        <v>6.5238716744251537</v>
      </c>
      <c r="O468" s="99">
        <v>6.1326625435066218</v>
      </c>
      <c r="P468" s="99">
        <v>5.4617866099168051</v>
      </c>
      <c r="Q468" s="99">
        <v>5.2577642612730315</v>
      </c>
      <c r="R468" s="99">
        <v>5.444961914603188</v>
      </c>
      <c r="S468" s="99">
        <v>4.9583785523343415</v>
      </c>
      <c r="T468" s="99">
        <v>5.0980500566851461</v>
      </c>
      <c r="U468" s="99">
        <v>4.6422129077813992</v>
      </c>
      <c r="V468" s="99">
        <v>4.8574204382483206</v>
      </c>
      <c r="W468" s="99">
        <v>5.1273495775499054</v>
      </c>
      <c r="X468" s="99">
        <v>4.5876906327050975</v>
      </c>
      <c r="Y468" s="99">
        <v>3.8378083686078384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2.2567893238886545</v>
      </c>
      <c r="D476" s="123">
        <v>2.398027645723642</v>
      </c>
      <c r="E476" s="123">
        <v>2.487993097859396</v>
      </c>
      <c r="F476" s="123">
        <v>2.6595810296175859</v>
      </c>
      <c r="G476" s="123">
        <v>2.5375950198023891</v>
      </c>
      <c r="H476" s="123">
        <v>2.5575797872972594</v>
      </c>
      <c r="I476" s="123">
        <v>2.5289684370137979</v>
      </c>
      <c r="J476" s="123">
        <v>2.6798511501444193</v>
      </c>
      <c r="K476" s="123">
        <v>2.2333918022267065</v>
      </c>
      <c r="L476" s="123">
        <v>2.9612385450819994</v>
      </c>
      <c r="M476" s="123">
        <v>2.3735663616998481</v>
      </c>
      <c r="N476" s="123">
        <v>2.0238608661611983</v>
      </c>
      <c r="O476" s="123">
        <v>2.2276692875795701</v>
      </c>
      <c r="P476" s="123">
        <v>2.1707448519150661</v>
      </c>
      <c r="Q476" s="123">
        <v>1.9982668560144614</v>
      </c>
      <c r="R476" s="123">
        <v>2.0277805897358441</v>
      </c>
      <c r="S476" s="123">
        <v>1.8945521487006722</v>
      </c>
      <c r="T476" s="123">
        <v>1.8772872143721113</v>
      </c>
      <c r="U476" s="123">
        <v>1.6978421855786587</v>
      </c>
      <c r="V476" s="123">
        <v>1.6144882083416943</v>
      </c>
      <c r="W476" s="123">
        <v>1.7593706592846472</v>
      </c>
      <c r="X476" s="123">
        <v>1.6025065480016778</v>
      </c>
      <c r="Y476" s="123">
        <v>1.4923236055764921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2.394299784484021</v>
      </c>
      <c r="D477" s="99">
        <v>2.5551564733164214</v>
      </c>
      <c r="E477" s="99">
        <v>2.6582427435364191</v>
      </c>
      <c r="F477" s="99">
        <v>2.852428116666498</v>
      </c>
      <c r="G477" s="99">
        <v>2.7411078947312308</v>
      </c>
      <c r="H477" s="99">
        <v>2.7896405553237513</v>
      </c>
      <c r="I477" s="99">
        <v>2.7178471107630107</v>
      </c>
      <c r="J477" s="99">
        <v>2.8121475993287643</v>
      </c>
      <c r="K477" s="99">
        <v>2.3556485769535636</v>
      </c>
      <c r="L477" s="99">
        <v>3.0616557251821828</v>
      </c>
      <c r="M477" s="99">
        <v>2.5072276827038356</v>
      </c>
      <c r="N477" s="99">
        <v>2.4427833085588708</v>
      </c>
      <c r="O477" s="99">
        <v>2.3622612352412329</v>
      </c>
      <c r="P477" s="99">
        <v>2.317204745538251</v>
      </c>
      <c r="Q477" s="99">
        <v>2.1013145666813009</v>
      </c>
      <c r="R477" s="99">
        <v>2.1187068692510262</v>
      </c>
      <c r="S477" s="99">
        <v>1.9774874000801819</v>
      </c>
      <c r="T477" s="99">
        <v>1.9671990738839866</v>
      </c>
      <c r="U477" s="99">
        <v>1.7376636440890325</v>
      </c>
      <c r="V477" s="99">
        <v>1.8722126110105313</v>
      </c>
      <c r="W477" s="99">
        <v>1.8838385644348039</v>
      </c>
      <c r="X477" s="99">
        <v>1.8474757018363293</v>
      </c>
      <c r="Y477" s="99">
        <v>1.8836035753313041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378153</v>
      </c>
      <c r="C5" s="120">
        <v>381871</v>
      </c>
      <c r="D5" s="120">
        <v>389932</v>
      </c>
      <c r="E5" s="120">
        <v>400970</v>
      </c>
      <c r="F5" s="120">
        <v>415803</v>
      </c>
      <c r="G5" s="120">
        <v>425687</v>
      </c>
      <c r="H5" s="120">
        <v>420411</v>
      </c>
      <c r="I5" s="120">
        <v>424149</v>
      </c>
      <c r="J5" s="120">
        <v>426313</v>
      </c>
      <c r="K5" s="120">
        <v>427483</v>
      </c>
      <c r="L5" s="120">
        <v>422549</v>
      </c>
      <c r="M5" s="120">
        <v>416106</v>
      </c>
      <c r="N5" s="120">
        <v>415720</v>
      </c>
      <c r="O5" s="120">
        <v>411885</v>
      </c>
      <c r="P5" s="120">
        <v>407056</v>
      </c>
      <c r="Q5" s="120">
        <v>395508</v>
      </c>
      <c r="R5" s="120">
        <v>388593</v>
      </c>
      <c r="S5" s="120">
        <v>388177</v>
      </c>
      <c r="T5" s="120">
        <v>387816</v>
      </c>
      <c r="U5" s="120">
        <v>380170</v>
      </c>
      <c r="V5" s="120">
        <v>366621</v>
      </c>
      <c r="W5" s="120">
        <v>359260</v>
      </c>
      <c r="X5" s="120">
        <v>362812</v>
      </c>
      <c r="Y5" s="120">
        <v>378684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378153</v>
      </c>
      <c r="C7" s="52">
        <v>381871</v>
      </c>
      <c r="D7" s="52">
        <v>389932</v>
      </c>
      <c r="E7" s="52">
        <v>400970</v>
      </c>
      <c r="F7" s="52">
        <v>415803</v>
      </c>
      <c r="G7" s="52">
        <v>425687</v>
      </c>
      <c r="H7" s="52">
        <v>420411</v>
      </c>
      <c r="I7" s="52">
        <v>424149</v>
      </c>
      <c r="J7" s="52">
        <v>426313</v>
      </c>
      <c r="K7" s="52">
        <v>427483</v>
      </c>
      <c r="L7" s="52">
        <v>422549</v>
      </c>
      <c r="M7" s="52">
        <v>416106</v>
      </c>
      <c r="N7" s="52">
        <v>415720</v>
      </c>
      <c r="O7" s="52">
        <v>411885</v>
      </c>
      <c r="P7" s="52">
        <v>407056</v>
      </c>
      <c r="Q7" s="52">
        <v>395508</v>
      </c>
      <c r="R7" s="52">
        <v>388593</v>
      </c>
      <c r="S7" s="52">
        <v>388177</v>
      </c>
      <c r="T7" s="52">
        <v>387816</v>
      </c>
      <c r="U7" s="52">
        <v>380170</v>
      </c>
      <c r="V7" s="52">
        <v>366621</v>
      </c>
      <c r="W7" s="52">
        <v>359260</v>
      </c>
      <c r="X7" s="52">
        <v>362812</v>
      </c>
      <c r="Y7" s="52">
        <v>378684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43</v>
      </c>
      <c r="C9" s="52">
        <v>44</v>
      </c>
      <c r="D9" s="52">
        <v>51</v>
      </c>
      <c r="E9" s="52">
        <v>86</v>
      </c>
      <c r="F9" s="52">
        <v>161</v>
      </c>
      <c r="G9" s="52">
        <v>260</v>
      </c>
      <c r="H9" s="52">
        <v>621</v>
      </c>
      <c r="I9" s="52">
        <v>971</v>
      </c>
      <c r="J9" s="52">
        <v>1340</v>
      </c>
      <c r="K9" s="52">
        <v>1613</v>
      </c>
      <c r="L9" s="52">
        <v>1876</v>
      </c>
      <c r="M9" s="52">
        <v>2128</v>
      </c>
      <c r="N9" s="52">
        <v>2405</v>
      </c>
      <c r="O9" s="52">
        <v>2706</v>
      </c>
      <c r="P9" s="52">
        <v>2948</v>
      </c>
      <c r="Q9" s="52">
        <v>3157</v>
      </c>
      <c r="R9" s="52">
        <v>3448</v>
      </c>
      <c r="S9" s="52">
        <v>3884</v>
      </c>
      <c r="T9" s="52">
        <v>4212</v>
      </c>
      <c r="U9" s="52">
        <v>4518</v>
      </c>
      <c r="V9" s="52">
        <v>5091</v>
      </c>
      <c r="W9" s="52">
        <v>5391</v>
      </c>
      <c r="X9" s="52">
        <v>6872</v>
      </c>
      <c r="Y9" s="52">
        <v>6692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350450</v>
      </c>
      <c r="C11" s="52">
        <v>346367</v>
      </c>
      <c r="D11" s="52">
        <v>339868</v>
      </c>
      <c r="E11" s="52">
        <v>336247</v>
      </c>
      <c r="F11" s="52">
        <v>333321</v>
      </c>
      <c r="G11" s="52">
        <v>322790</v>
      </c>
      <c r="H11" s="52">
        <v>301801</v>
      </c>
      <c r="I11" s="52">
        <v>297701</v>
      </c>
      <c r="J11" s="52">
        <v>296259</v>
      </c>
      <c r="K11" s="52">
        <v>297495</v>
      </c>
      <c r="L11" s="52">
        <v>299853</v>
      </c>
      <c r="M11" s="52">
        <v>313699</v>
      </c>
      <c r="N11" s="52">
        <v>317789</v>
      </c>
      <c r="O11" s="52">
        <v>317325</v>
      </c>
      <c r="P11" s="52">
        <v>304815</v>
      </c>
      <c r="Q11" s="52">
        <v>291520</v>
      </c>
      <c r="R11" s="52">
        <v>283434</v>
      </c>
      <c r="S11" s="52">
        <v>285479</v>
      </c>
      <c r="T11" s="52">
        <v>294066</v>
      </c>
      <c r="U11" s="52">
        <v>290910</v>
      </c>
      <c r="V11" s="52">
        <v>273481</v>
      </c>
      <c r="W11" s="52">
        <v>262849</v>
      </c>
      <c r="X11" s="52">
        <v>263920</v>
      </c>
      <c r="Y11" s="52">
        <v>275643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1096</v>
      </c>
    </row>
    <row r="13" spans="1:105" ht="12" customHeight="1" x14ac:dyDescent="0.25">
      <c r="A13" s="97" t="s">
        <v>124</v>
      </c>
      <c r="B13" s="52">
        <v>2935</v>
      </c>
      <c r="C13" s="52">
        <v>3244</v>
      </c>
      <c r="D13" s="52">
        <v>3272</v>
      </c>
      <c r="E13" s="52">
        <v>3454</v>
      </c>
      <c r="F13" s="52">
        <v>3875</v>
      </c>
      <c r="G13" s="52">
        <v>4195</v>
      </c>
      <c r="H13" s="52">
        <v>4325</v>
      </c>
      <c r="I13" s="52">
        <v>4093</v>
      </c>
      <c r="J13" s="52">
        <v>3707</v>
      </c>
      <c r="K13" s="52">
        <v>3297</v>
      </c>
      <c r="L13" s="52">
        <v>3461</v>
      </c>
      <c r="M13" s="52">
        <v>2756</v>
      </c>
      <c r="N13" s="52">
        <v>2687</v>
      </c>
      <c r="O13" s="52">
        <v>2784</v>
      </c>
      <c r="P13" s="52">
        <v>2882</v>
      </c>
      <c r="Q13" s="52">
        <v>2727</v>
      </c>
      <c r="R13" s="52">
        <v>2616</v>
      </c>
      <c r="S13" s="52">
        <v>2571</v>
      </c>
      <c r="T13" s="52">
        <v>2451</v>
      </c>
      <c r="U13" s="52">
        <v>2412</v>
      </c>
      <c r="V13" s="52">
        <v>2494</v>
      </c>
      <c r="W13" s="52">
        <v>2841</v>
      </c>
      <c r="X13" s="52">
        <v>3413</v>
      </c>
      <c r="Y13" s="52">
        <v>4445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24768</v>
      </c>
      <c r="C15" s="52">
        <v>32260</v>
      </c>
      <c r="D15" s="52">
        <v>46792</v>
      </c>
      <c r="E15" s="52">
        <v>61269</v>
      </c>
      <c r="F15" s="52">
        <v>78607</v>
      </c>
      <c r="G15" s="52">
        <v>98702</v>
      </c>
      <c r="H15" s="52">
        <v>114285</v>
      </c>
      <c r="I15" s="52">
        <v>122355</v>
      </c>
      <c r="J15" s="52">
        <v>126347</v>
      </c>
      <c r="K15" s="52">
        <v>126691</v>
      </c>
      <c r="L15" s="52">
        <v>119235</v>
      </c>
      <c r="M15" s="52">
        <v>99651</v>
      </c>
      <c r="N15" s="52">
        <v>95244</v>
      </c>
      <c r="O15" s="52">
        <v>91776</v>
      </c>
      <c r="P15" s="52">
        <v>99359</v>
      </c>
      <c r="Q15" s="52">
        <v>101261</v>
      </c>
      <c r="R15" s="52">
        <v>102543</v>
      </c>
      <c r="S15" s="52">
        <v>100127</v>
      </c>
      <c r="T15" s="52">
        <v>91299</v>
      </c>
      <c r="U15" s="52">
        <v>86848</v>
      </c>
      <c r="V15" s="52">
        <v>90646</v>
      </c>
      <c r="W15" s="52">
        <v>93570</v>
      </c>
      <c r="X15" s="52">
        <v>95479</v>
      </c>
      <c r="Y15" s="52">
        <v>98596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374171</v>
      </c>
      <c r="C18" s="52">
        <v>375697</v>
      </c>
      <c r="D18" s="52">
        <v>380907</v>
      </c>
      <c r="E18" s="52">
        <v>388106</v>
      </c>
      <c r="F18" s="52">
        <v>389377</v>
      </c>
      <c r="G18" s="52">
        <v>379968</v>
      </c>
      <c r="H18" s="52">
        <v>351825</v>
      </c>
      <c r="I18" s="52">
        <v>341806</v>
      </c>
      <c r="J18" s="52">
        <v>347813</v>
      </c>
      <c r="K18" s="52">
        <v>354823</v>
      </c>
      <c r="L18" s="52">
        <v>356824</v>
      </c>
      <c r="M18" s="52">
        <v>365929</v>
      </c>
      <c r="N18" s="52">
        <v>366793</v>
      </c>
      <c r="O18" s="52">
        <v>354281</v>
      </c>
      <c r="P18" s="52">
        <v>344822</v>
      </c>
      <c r="Q18" s="52">
        <v>326133</v>
      </c>
      <c r="R18" s="52">
        <v>323722</v>
      </c>
      <c r="S18" s="52">
        <v>343220</v>
      </c>
      <c r="T18" s="52">
        <v>350326</v>
      </c>
      <c r="U18" s="52">
        <v>344747</v>
      </c>
      <c r="V18" s="52">
        <v>331356</v>
      </c>
      <c r="W18" s="52">
        <v>316161</v>
      </c>
      <c r="X18" s="52">
        <v>301490</v>
      </c>
      <c r="Y18" s="52">
        <v>286429</v>
      </c>
      <c r="DA18" s="63" t="s">
        <v>1101</v>
      </c>
    </row>
    <row r="19" spans="1:105" ht="12" customHeight="1" x14ac:dyDescent="0.25">
      <c r="A19" s="97" t="s">
        <v>50</v>
      </c>
      <c r="B19" s="52">
        <v>3210</v>
      </c>
      <c r="C19" s="52">
        <v>4499</v>
      </c>
      <c r="D19" s="52">
        <v>5967</v>
      </c>
      <c r="E19" s="52">
        <v>8290</v>
      </c>
      <c r="F19" s="52">
        <v>17745</v>
      </c>
      <c r="G19" s="52">
        <v>30484</v>
      </c>
      <c r="H19" s="52">
        <v>43198</v>
      </c>
      <c r="I19" s="52">
        <v>47022</v>
      </c>
      <c r="J19" s="52">
        <v>44293</v>
      </c>
      <c r="K19" s="52">
        <v>40499</v>
      </c>
      <c r="L19" s="52">
        <v>36956</v>
      </c>
      <c r="M19" s="52">
        <v>26904</v>
      </c>
      <c r="N19" s="52">
        <v>26800</v>
      </c>
      <c r="O19" s="52">
        <v>31691</v>
      </c>
      <c r="P19" s="52">
        <v>33830</v>
      </c>
      <c r="Q19" s="52">
        <v>35822</v>
      </c>
      <c r="R19" s="52">
        <v>32591</v>
      </c>
      <c r="S19" s="52">
        <v>18242</v>
      </c>
      <c r="T19" s="52">
        <v>16094</v>
      </c>
      <c r="U19" s="52">
        <v>16155</v>
      </c>
      <c r="V19" s="52">
        <v>16250</v>
      </c>
      <c r="W19" s="52">
        <v>21106</v>
      </c>
      <c r="X19" s="52">
        <v>34268</v>
      </c>
      <c r="Y19" s="52">
        <v>61668</v>
      </c>
      <c r="DA19" s="63" t="s">
        <v>1102</v>
      </c>
    </row>
    <row r="20" spans="1:105" ht="12" customHeight="1" x14ac:dyDescent="0.25">
      <c r="A20" s="109" t="s">
        <v>120</v>
      </c>
      <c r="B20" s="36">
        <v>772</v>
      </c>
      <c r="C20" s="36">
        <v>1675</v>
      </c>
      <c r="D20" s="36">
        <v>3058</v>
      </c>
      <c r="E20" s="36">
        <v>4574</v>
      </c>
      <c r="F20" s="36">
        <v>8681</v>
      </c>
      <c r="G20" s="36">
        <v>15235</v>
      </c>
      <c r="H20" s="36">
        <v>25388</v>
      </c>
      <c r="I20" s="36">
        <v>35321</v>
      </c>
      <c r="J20" s="36">
        <v>34207</v>
      </c>
      <c r="K20" s="36">
        <v>32161</v>
      </c>
      <c r="L20" s="36">
        <v>28769</v>
      </c>
      <c r="M20" s="36">
        <v>23273</v>
      </c>
      <c r="N20" s="36">
        <v>22127</v>
      </c>
      <c r="O20" s="36">
        <v>25913</v>
      </c>
      <c r="P20" s="36">
        <v>28404</v>
      </c>
      <c r="Q20" s="36">
        <v>33553</v>
      </c>
      <c r="R20" s="36">
        <v>32280</v>
      </c>
      <c r="S20" s="36">
        <v>26715</v>
      </c>
      <c r="T20" s="36">
        <v>21396</v>
      </c>
      <c r="U20" s="36">
        <v>19268</v>
      </c>
      <c r="V20" s="36">
        <v>19015</v>
      </c>
      <c r="W20" s="36">
        <v>21993</v>
      </c>
      <c r="X20" s="36">
        <v>27054</v>
      </c>
      <c r="Y20" s="36">
        <v>30587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29543</v>
      </c>
      <c r="D24" s="52">
        <v>29551</v>
      </c>
      <c r="E24" s="52">
        <v>29610</v>
      </c>
      <c r="F24" s="52">
        <v>29771</v>
      </c>
      <c r="G24" s="52">
        <v>30099</v>
      </c>
      <c r="H24" s="52">
        <v>30653</v>
      </c>
      <c r="I24" s="52">
        <v>31489</v>
      </c>
      <c r="J24" s="52">
        <v>32657</v>
      </c>
      <c r="K24" s="52">
        <v>34195</v>
      </c>
      <c r="L24" s="52">
        <v>36162</v>
      </c>
      <c r="M24" s="52">
        <v>38614</v>
      </c>
      <c r="N24" s="52">
        <v>41582</v>
      </c>
      <c r="O24" s="52">
        <v>39216</v>
      </c>
      <c r="P24" s="52">
        <v>19753</v>
      </c>
      <c r="Q24" s="52">
        <v>28292</v>
      </c>
      <c r="R24" s="52">
        <v>26918</v>
      </c>
      <c r="S24" s="52">
        <v>36089</v>
      </c>
      <c r="T24" s="52">
        <v>36835</v>
      </c>
      <c r="U24" s="52">
        <v>36422</v>
      </c>
      <c r="V24" s="52">
        <v>35219</v>
      </c>
      <c r="W24" s="52">
        <v>33051</v>
      </c>
      <c r="X24" s="52">
        <v>31438</v>
      </c>
      <c r="Y24" s="52">
        <v>32498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7</v>
      </c>
      <c r="D26" s="52">
        <v>6</v>
      </c>
      <c r="E26" s="52">
        <v>7</v>
      </c>
      <c r="F26" s="52">
        <v>7</v>
      </c>
      <c r="G26" s="52">
        <v>8</v>
      </c>
      <c r="H26" s="52">
        <v>12</v>
      </c>
      <c r="I26" s="52">
        <v>13</v>
      </c>
      <c r="J26" s="52">
        <v>25</v>
      </c>
      <c r="K26" s="52">
        <v>48</v>
      </c>
      <c r="L26" s="52">
        <v>88</v>
      </c>
      <c r="M26" s="52">
        <v>149</v>
      </c>
      <c r="N26" s="52">
        <v>203</v>
      </c>
      <c r="O26" s="52">
        <v>307</v>
      </c>
      <c r="P26" s="52">
        <v>349</v>
      </c>
      <c r="Q26" s="52">
        <v>371</v>
      </c>
      <c r="R26" s="52">
        <v>386</v>
      </c>
      <c r="S26" s="52">
        <v>395</v>
      </c>
      <c r="T26" s="52">
        <v>448</v>
      </c>
      <c r="U26" s="52">
        <v>511</v>
      </c>
      <c r="V26" s="52">
        <v>578</v>
      </c>
      <c r="W26" s="52">
        <v>636</v>
      </c>
      <c r="X26" s="52">
        <v>660</v>
      </c>
      <c r="Y26" s="52">
        <v>716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27379</v>
      </c>
      <c r="D28" s="52">
        <v>27386</v>
      </c>
      <c r="E28" s="52">
        <v>27423</v>
      </c>
      <c r="F28" s="52">
        <v>27528</v>
      </c>
      <c r="G28" s="52">
        <v>27733</v>
      </c>
      <c r="H28" s="52">
        <v>28069</v>
      </c>
      <c r="I28" s="52">
        <v>28884</v>
      </c>
      <c r="J28" s="52">
        <v>31224</v>
      </c>
      <c r="K28" s="52">
        <v>32015</v>
      </c>
      <c r="L28" s="52">
        <v>33564</v>
      </c>
      <c r="M28" s="52">
        <v>35729</v>
      </c>
      <c r="N28" s="52">
        <v>38504</v>
      </c>
      <c r="O28" s="52">
        <v>36089</v>
      </c>
      <c r="P28" s="52">
        <v>23507</v>
      </c>
      <c r="Q28" s="52">
        <v>29819</v>
      </c>
      <c r="R28" s="52">
        <v>25711</v>
      </c>
      <c r="S28" s="52">
        <v>29949</v>
      </c>
      <c r="T28" s="52">
        <v>30520</v>
      </c>
      <c r="U28" s="52">
        <v>29816</v>
      </c>
      <c r="V28" s="52">
        <v>39373</v>
      </c>
      <c r="W28" s="52">
        <v>29034</v>
      </c>
      <c r="X28" s="52">
        <v>22714</v>
      </c>
      <c r="Y28" s="52">
        <v>26098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459</v>
      </c>
      <c r="D30" s="52">
        <v>459</v>
      </c>
      <c r="E30" s="52">
        <v>471</v>
      </c>
      <c r="F30" s="52">
        <v>493</v>
      </c>
      <c r="G30" s="52">
        <v>545</v>
      </c>
      <c r="H30" s="52">
        <v>624</v>
      </c>
      <c r="I30" s="52">
        <v>473</v>
      </c>
      <c r="J30" s="52">
        <v>459</v>
      </c>
      <c r="K30" s="52">
        <v>694</v>
      </c>
      <c r="L30" s="52">
        <v>652</v>
      </c>
      <c r="M30" s="52">
        <v>712</v>
      </c>
      <c r="N30" s="52">
        <v>710</v>
      </c>
      <c r="O30" s="52">
        <v>579</v>
      </c>
      <c r="P30" s="52">
        <v>424</v>
      </c>
      <c r="Q30" s="52">
        <v>290</v>
      </c>
      <c r="R30" s="52">
        <v>336</v>
      </c>
      <c r="S30" s="52">
        <v>464</v>
      </c>
      <c r="T30" s="52">
        <v>508</v>
      </c>
      <c r="U30" s="52">
        <v>383</v>
      </c>
      <c r="V30" s="52">
        <v>489</v>
      </c>
      <c r="W30" s="52">
        <v>448</v>
      </c>
      <c r="X30" s="52">
        <v>337</v>
      </c>
      <c r="Y30" s="52">
        <v>288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3870</v>
      </c>
      <c r="D32" s="52">
        <v>3892</v>
      </c>
      <c r="E32" s="52">
        <v>4062</v>
      </c>
      <c r="F32" s="52">
        <v>4579</v>
      </c>
      <c r="G32" s="52">
        <v>5673</v>
      </c>
      <c r="H32" s="52">
        <v>7591</v>
      </c>
      <c r="I32" s="52">
        <v>8312</v>
      </c>
      <c r="J32" s="52">
        <v>11193</v>
      </c>
      <c r="K32" s="52">
        <v>17199</v>
      </c>
      <c r="L32" s="52">
        <v>20194</v>
      </c>
      <c r="M32" s="52">
        <v>21007</v>
      </c>
      <c r="N32" s="52">
        <v>21723</v>
      </c>
      <c r="O32" s="52">
        <v>20867</v>
      </c>
      <c r="P32" s="52">
        <v>17693</v>
      </c>
      <c r="Q32" s="52">
        <v>15170</v>
      </c>
      <c r="R32" s="52">
        <v>14683</v>
      </c>
      <c r="S32" s="52">
        <v>14636</v>
      </c>
      <c r="T32" s="52">
        <v>12957</v>
      </c>
      <c r="U32" s="52">
        <v>13169</v>
      </c>
      <c r="V32" s="52">
        <v>17074</v>
      </c>
      <c r="W32" s="52">
        <v>17948</v>
      </c>
      <c r="X32" s="52">
        <v>17352</v>
      </c>
      <c r="Y32" s="52">
        <v>14121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58464</v>
      </c>
      <c r="D35" s="52">
        <v>58581</v>
      </c>
      <c r="E35" s="52">
        <v>59410</v>
      </c>
      <c r="F35" s="52">
        <v>61692</v>
      </c>
      <c r="G35" s="52">
        <v>66200</v>
      </c>
      <c r="H35" s="52">
        <v>73665</v>
      </c>
      <c r="I35" s="52">
        <v>49660</v>
      </c>
      <c r="J35" s="52">
        <v>50219</v>
      </c>
      <c r="K35" s="52">
        <v>60741</v>
      </c>
      <c r="L35" s="52">
        <v>61684</v>
      </c>
      <c r="M35" s="52">
        <v>60857</v>
      </c>
      <c r="N35" s="52">
        <v>58644</v>
      </c>
      <c r="O35" s="52">
        <v>53559</v>
      </c>
      <c r="P35" s="52">
        <v>40256</v>
      </c>
      <c r="Q35" s="52">
        <v>52415</v>
      </c>
      <c r="R35" s="52">
        <v>60325</v>
      </c>
      <c r="S35" s="52">
        <v>65156</v>
      </c>
      <c r="T35" s="52">
        <v>61669</v>
      </c>
      <c r="U35" s="52">
        <v>57735</v>
      </c>
      <c r="V35" s="52">
        <v>53464</v>
      </c>
      <c r="W35" s="52">
        <v>46802</v>
      </c>
      <c r="X35" s="52">
        <v>46031</v>
      </c>
      <c r="Y35" s="52">
        <v>53180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502</v>
      </c>
      <c r="D36" s="52">
        <v>504</v>
      </c>
      <c r="E36" s="52">
        <v>530</v>
      </c>
      <c r="F36" s="52">
        <v>601</v>
      </c>
      <c r="G36" s="52">
        <v>763</v>
      </c>
      <c r="H36" s="52">
        <v>1127</v>
      </c>
      <c r="I36" s="52">
        <v>1543</v>
      </c>
      <c r="J36" s="52">
        <v>2952</v>
      </c>
      <c r="K36" s="52">
        <v>4469</v>
      </c>
      <c r="L36" s="52">
        <v>6000</v>
      </c>
      <c r="M36" s="52">
        <v>11398</v>
      </c>
      <c r="N36" s="52">
        <v>7076</v>
      </c>
      <c r="O36" s="52">
        <v>9619</v>
      </c>
      <c r="P36" s="52">
        <v>4611</v>
      </c>
      <c r="Q36" s="52">
        <v>2970</v>
      </c>
      <c r="R36" s="52">
        <v>3550</v>
      </c>
      <c r="S36" s="52">
        <v>21115</v>
      </c>
      <c r="T36" s="52">
        <v>6532</v>
      </c>
      <c r="U36" s="52">
        <v>4781</v>
      </c>
      <c r="V36" s="52">
        <v>371</v>
      </c>
      <c r="W36" s="52">
        <v>803</v>
      </c>
      <c r="X36" s="52">
        <v>1357</v>
      </c>
      <c r="Y36" s="52">
        <v>2283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121</v>
      </c>
      <c r="D37" s="36">
        <v>122</v>
      </c>
      <c r="E37" s="36">
        <v>138</v>
      </c>
      <c r="F37" s="36">
        <v>181</v>
      </c>
      <c r="G37" s="36">
        <v>282</v>
      </c>
      <c r="H37" s="36">
        <v>487</v>
      </c>
      <c r="I37" s="36">
        <v>801</v>
      </c>
      <c r="J37" s="36">
        <v>1731</v>
      </c>
      <c r="K37" s="36">
        <v>2648</v>
      </c>
      <c r="L37" s="36">
        <v>3702</v>
      </c>
      <c r="M37" s="36">
        <v>6447</v>
      </c>
      <c r="N37" s="36">
        <v>5338</v>
      </c>
      <c r="O37" s="36">
        <v>7421</v>
      </c>
      <c r="P37" s="36">
        <v>5141</v>
      </c>
      <c r="Q37" s="36">
        <v>4376</v>
      </c>
      <c r="R37" s="36">
        <v>1724</v>
      </c>
      <c r="S37" s="36">
        <v>15400</v>
      </c>
      <c r="T37" s="36">
        <v>7543</v>
      </c>
      <c r="U37" s="36">
        <v>9106</v>
      </c>
      <c r="V37" s="36">
        <v>465</v>
      </c>
      <c r="W37" s="36">
        <v>1005</v>
      </c>
      <c r="X37" s="36">
        <v>1663</v>
      </c>
      <c r="Y37" s="36">
        <v>2745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33261</v>
      </c>
      <c r="D41" s="52">
        <v>37612</v>
      </c>
      <c r="E41" s="52">
        <v>40648</v>
      </c>
      <c r="F41" s="52">
        <v>44604</v>
      </c>
      <c r="G41" s="52">
        <v>39983</v>
      </c>
      <c r="H41" s="52">
        <v>25377</v>
      </c>
      <c r="I41" s="52">
        <v>35227</v>
      </c>
      <c r="J41" s="52">
        <v>34821</v>
      </c>
      <c r="K41" s="52">
        <v>35365</v>
      </c>
      <c r="L41" s="52">
        <v>31228</v>
      </c>
      <c r="M41" s="52">
        <v>32171</v>
      </c>
      <c r="N41" s="52">
        <v>41196</v>
      </c>
      <c r="O41" s="52">
        <v>35381</v>
      </c>
      <c r="P41" s="52">
        <v>14924</v>
      </c>
      <c r="Q41" s="52">
        <v>16744</v>
      </c>
      <c r="R41" s="52">
        <v>20003</v>
      </c>
      <c r="S41" s="52">
        <v>35673</v>
      </c>
      <c r="T41" s="52">
        <v>36474</v>
      </c>
      <c r="U41" s="52">
        <v>28776</v>
      </c>
      <c r="V41" s="52">
        <v>21670</v>
      </c>
      <c r="W41" s="52">
        <v>25690</v>
      </c>
      <c r="X41" s="52">
        <v>34990</v>
      </c>
      <c r="Y41" s="52">
        <v>48370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8</v>
      </c>
      <c r="D43" s="52">
        <v>13</v>
      </c>
      <c r="E43" s="52">
        <v>42</v>
      </c>
      <c r="F43" s="52">
        <v>82</v>
      </c>
      <c r="G43" s="52">
        <v>107</v>
      </c>
      <c r="H43" s="52">
        <v>373</v>
      </c>
      <c r="I43" s="52">
        <v>363</v>
      </c>
      <c r="J43" s="52">
        <v>394</v>
      </c>
      <c r="K43" s="52">
        <v>321</v>
      </c>
      <c r="L43" s="52">
        <v>351</v>
      </c>
      <c r="M43" s="52">
        <v>401</v>
      </c>
      <c r="N43" s="52">
        <v>480</v>
      </c>
      <c r="O43" s="52">
        <v>608</v>
      </c>
      <c r="P43" s="52">
        <v>591</v>
      </c>
      <c r="Q43" s="52">
        <v>580</v>
      </c>
      <c r="R43" s="52">
        <v>677</v>
      </c>
      <c r="S43" s="52">
        <v>831</v>
      </c>
      <c r="T43" s="52">
        <v>776</v>
      </c>
      <c r="U43" s="52">
        <v>817</v>
      </c>
      <c r="V43" s="52">
        <v>1151</v>
      </c>
      <c r="W43" s="52">
        <v>936</v>
      </c>
      <c r="X43" s="52">
        <v>2141</v>
      </c>
      <c r="Y43" s="52">
        <v>536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23296</v>
      </c>
      <c r="D45" s="52">
        <v>20887</v>
      </c>
      <c r="E45" s="52">
        <v>23802</v>
      </c>
      <c r="F45" s="52">
        <v>24602</v>
      </c>
      <c r="G45" s="52">
        <v>17202</v>
      </c>
      <c r="H45" s="52">
        <v>7080</v>
      </c>
      <c r="I45" s="52">
        <v>24784</v>
      </c>
      <c r="J45" s="52">
        <v>29782</v>
      </c>
      <c r="K45" s="52">
        <v>33251</v>
      </c>
      <c r="L45" s="52">
        <v>35922</v>
      </c>
      <c r="M45" s="52">
        <v>49575</v>
      </c>
      <c r="N45" s="52">
        <v>42594</v>
      </c>
      <c r="O45" s="52">
        <v>35625</v>
      </c>
      <c r="P45" s="52">
        <v>10997</v>
      </c>
      <c r="Q45" s="52">
        <v>16524</v>
      </c>
      <c r="R45" s="52">
        <v>17625</v>
      </c>
      <c r="S45" s="52">
        <v>31994</v>
      </c>
      <c r="T45" s="52">
        <v>39107</v>
      </c>
      <c r="U45" s="52">
        <v>26660</v>
      </c>
      <c r="V45" s="52">
        <v>21944</v>
      </c>
      <c r="W45" s="52">
        <v>18402</v>
      </c>
      <c r="X45" s="52">
        <v>23785</v>
      </c>
      <c r="Y45" s="52">
        <v>37821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768</v>
      </c>
      <c r="D47" s="52">
        <v>487</v>
      </c>
      <c r="E47" s="52">
        <v>653</v>
      </c>
      <c r="F47" s="52">
        <v>914</v>
      </c>
      <c r="G47" s="52">
        <v>865</v>
      </c>
      <c r="H47" s="52">
        <v>754</v>
      </c>
      <c r="I47" s="52">
        <v>241</v>
      </c>
      <c r="J47" s="52">
        <v>73</v>
      </c>
      <c r="K47" s="52">
        <v>284</v>
      </c>
      <c r="L47" s="52">
        <v>816</v>
      </c>
      <c r="M47" s="52">
        <v>7</v>
      </c>
      <c r="N47" s="52">
        <v>641</v>
      </c>
      <c r="O47" s="52">
        <v>676</v>
      </c>
      <c r="P47" s="52">
        <v>522</v>
      </c>
      <c r="Q47" s="52">
        <v>135</v>
      </c>
      <c r="R47" s="52">
        <v>225</v>
      </c>
      <c r="S47" s="52">
        <v>419</v>
      </c>
      <c r="T47" s="52">
        <v>388</v>
      </c>
      <c r="U47" s="52">
        <v>344</v>
      </c>
      <c r="V47" s="52">
        <v>571</v>
      </c>
      <c r="W47" s="52">
        <v>795</v>
      </c>
      <c r="X47" s="52">
        <v>909</v>
      </c>
      <c r="Y47" s="52">
        <v>1320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11362</v>
      </c>
      <c r="D49" s="52">
        <v>18424</v>
      </c>
      <c r="E49" s="52">
        <v>18539</v>
      </c>
      <c r="F49" s="52">
        <v>21917</v>
      </c>
      <c r="G49" s="52">
        <v>25768</v>
      </c>
      <c r="H49" s="52">
        <v>23174</v>
      </c>
      <c r="I49" s="52">
        <v>16382</v>
      </c>
      <c r="J49" s="52">
        <v>15185</v>
      </c>
      <c r="K49" s="52">
        <v>17543</v>
      </c>
      <c r="L49" s="52">
        <v>12738</v>
      </c>
      <c r="M49" s="52">
        <v>1423</v>
      </c>
      <c r="N49" s="52">
        <v>17316</v>
      </c>
      <c r="O49" s="52">
        <v>17399</v>
      </c>
      <c r="P49" s="52">
        <v>25276</v>
      </c>
      <c r="Q49" s="52">
        <v>17072</v>
      </c>
      <c r="R49" s="52">
        <v>15965</v>
      </c>
      <c r="S49" s="52">
        <v>12220</v>
      </c>
      <c r="T49" s="52">
        <v>4129</v>
      </c>
      <c r="U49" s="52">
        <v>8718</v>
      </c>
      <c r="V49" s="52">
        <v>20872</v>
      </c>
      <c r="W49" s="52">
        <v>20872</v>
      </c>
      <c r="X49" s="52">
        <v>19261</v>
      </c>
      <c r="Y49" s="52">
        <v>17238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59990</v>
      </c>
      <c r="D52" s="52">
        <v>63791</v>
      </c>
      <c r="E52" s="52">
        <v>66609</v>
      </c>
      <c r="F52" s="52">
        <v>62963</v>
      </c>
      <c r="G52" s="52">
        <v>56791</v>
      </c>
      <c r="H52" s="52">
        <v>45522</v>
      </c>
      <c r="I52" s="52">
        <v>39641</v>
      </c>
      <c r="J52" s="52">
        <v>56226</v>
      </c>
      <c r="K52" s="52">
        <v>67751</v>
      </c>
      <c r="L52" s="52">
        <v>63685</v>
      </c>
      <c r="M52" s="52">
        <v>69962</v>
      </c>
      <c r="N52" s="52">
        <v>59508</v>
      </c>
      <c r="O52" s="52">
        <v>41047</v>
      </c>
      <c r="P52" s="52">
        <v>30797</v>
      </c>
      <c r="Q52" s="52">
        <v>33726</v>
      </c>
      <c r="R52" s="52">
        <v>57914</v>
      </c>
      <c r="S52" s="52">
        <v>84654</v>
      </c>
      <c r="T52" s="52">
        <v>68775</v>
      </c>
      <c r="U52" s="52">
        <v>52156</v>
      </c>
      <c r="V52" s="52">
        <v>40073</v>
      </c>
      <c r="W52" s="52">
        <v>31607</v>
      </c>
      <c r="X52" s="52">
        <v>31360</v>
      </c>
      <c r="Y52" s="52">
        <v>38119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1791</v>
      </c>
      <c r="D53" s="52">
        <v>1972</v>
      </c>
      <c r="E53" s="52">
        <v>2853</v>
      </c>
      <c r="F53" s="52">
        <v>10056</v>
      </c>
      <c r="G53" s="52">
        <v>13502</v>
      </c>
      <c r="H53" s="52">
        <v>13841</v>
      </c>
      <c r="I53" s="52">
        <v>5367</v>
      </c>
      <c r="J53" s="52">
        <v>223</v>
      </c>
      <c r="K53" s="52">
        <v>675</v>
      </c>
      <c r="L53" s="52">
        <v>2457</v>
      </c>
      <c r="M53" s="52">
        <v>1346</v>
      </c>
      <c r="N53" s="52">
        <v>6972</v>
      </c>
      <c r="O53" s="52">
        <v>14510</v>
      </c>
      <c r="P53" s="52">
        <v>6750</v>
      </c>
      <c r="Q53" s="52">
        <v>4962</v>
      </c>
      <c r="R53" s="52">
        <v>319</v>
      </c>
      <c r="S53" s="52">
        <v>6766</v>
      </c>
      <c r="T53" s="52">
        <v>4384</v>
      </c>
      <c r="U53" s="52">
        <v>4842</v>
      </c>
      <c r="V53" s="52">
        <v>466</v>
      </c>
      <c r="W53" s="52">
        <v>5659</v>
      </c>
      <c r="X53" s="52">
        <v>14519</v>
      </c>
      <c r="Y53" s="52">
        <v>29683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1024</v>
      </c>
      <c r="D54" s="36">
        <v>1505</v>
      </c>
      <c r="E54" s="36">
        <v>1654</v>
      </c>
      <c r="F54" s="36">
        <v>4288</v>
      </c>
      <c r="G54" s="36">
        <v>6836</v>
      </c>
      <c r="H54" s="36">
        <v>10640</v>
      </c>
      <c r="I54" s="36">
        <v>10734</v>
      </c>
      <c r="J54" s="36">
        <v>617</v>
      </c>
      <c r="K54" s="36">
        <v>602</v>
      </c>
      <c r="L54" s="36">
        <v>310</v>
      </c>
      <c r="M54" s="36">
        <v>951</v>
      </c>
      <c r="N54" s="36">
        <v>4192</v>
      </c>
      <c r="O54" s="36">
        <v>11207</v>
      </c>
      <c r="P54" s="36">
        <v>7632</v>
      </c>
      <c r="Q54" s="36">
        <v>9525</v>
      </c>
      <c r="R54" s="36">
        <v>451</v>
      </c>
      <c r="S54" s="36">
        <v>9835</v>
      </c>
      <c r="T54" s="36">
        <v>2224</v>
      </c>
      <c r="U54" s="36">
        <v>6978</v>
      </c>
      <c r="V54" s="36">
        <v>212</v>
      </c>
      <c r="W54" s="36">
        <v>3983</v>
      </c>
      <c r="X54" s="36">
        <v>6724</v>
      </c>
      <c r="Y54" s="36">
        <v>6278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10085</v>
      </c>
      <c r="D58" s="52">
        <v>11369</v>
      </c>
      <c r="E58" s="52">
        <v>13320</v>
      </c>
      <c r="F58" s="52">
        <v>14420</v>
      </c>
      <c r="G58" s="52">
        <v>12287</v>
      </c>
      <c r="H58" s="52">
        <v>9441</v>
      </c>
      <c r="I58" s="52">
        <v>10821</v>
      </c>
      <c r="J58" s="52">
        <v>10416</v>
      </c>
      <c r="K58" s="52">
        <v>12744</v>
      </c>
      <c r="L58" s="52">
        <v>9394</v>
      </c>
      <c r="M58" s="52">
        <v>7744</v>
      </c>
      <c r="N58" s="52">
        <v>9681</v>
      </c>
      <c r="O58" s="52">
        <v>8914</v>
      </c>
      <c r="P58" s="52">
        <v>8109</v>
      </c>
      <c r="Q58" s="52">
        <v>9537</v>
      </c>
      <c r="R58" s="52">
        <v>8074</v>
      </c>
      <c r="S58" s="52">
        <v>14636</v>
      </c>
      <c r="T58" s="52">
        <v>12713</v>
      </c>
      <c r="U58" s="52">
        <v>9425</v>
      </c>
      <c r="V58" s="52">
        <v>8393</v>
      </c>
      <c r="W58" s="52">
        <v>7210</v>
      </c>
      <c r="X58" s="52">
        <v>10056</v>
      </c>
      <c r="Y58" s="52">
        <v>18513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</v>
      </c>
      <c r="D60" s="52">
        <v>5</v>
      </c>
      <c r="E60" s="52">
        <v>14</v>
      </c>
      <c r="F60" s="52">
        <v>26</v>
      </c>
      <c r="G60" s="52">
        <v>34</v>
      </c>
      <c r="H60" s="52">
        <v>68</v>
      </c>
      <c r="I60" s="52">
        <v>120</v>
      </c>
      <c r="J60" s="52">
        <v>164</v>
      </c>
      <c r="K60" s="52">
        <v>195</v>
      </c>
      <c r="L60" s="52">
        <v>217</v>
      </c>
      <c r="M60" s="52">
        <v>206</v>
      </c>
      <c r="N60" s="52">
        <v>232</v>
      </c>
      <c r="O60" s="52">
        <v>249</v>
      </c>
      <c r="P60" s="52">
        <v>188</v>
      </c>
      <c r="Q60" s="52">
        <v>197</v>
      </c>
      <c r="R60" s="52">
        <v>219</v>
      </c>
      <c r="S60" s="52">
        <v>308</v>
      </c>
      <c r="T60" s="52">
        <v>262</v>
      </c>
      <c r="U60" s="52">
        <v>214</v>
      </c>
      <c r="V60" s="52">
        <v>443</v>
      </c>
      <c r="W60" s="52">
        <v>260</v>
      </c>
      <c r="X60" s="52">
        <v>1024</v>
      </c>
      <c r="Y60" s="52">
        <v>0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6407</v>
      </c>
      <c r="D62" s="52">
        <v>5653</v>
      </c>
      <c r="E62" s="52">
        <v>7031</v>
      </c>
      <c r="F62" s="52">
        <v>7039</v>
      </c>
      <c r="G62" s="52">
        <v>4103</v>
      </c>
      <c r="H62" s="52">
        <v>979</v>
      </c>
      <c r="I62" s="52">
        <v>5723</v>
      </c>
      <c r="J62" s="52">
        <v>5987</v>
      </c>
      <c r="K62" s="52">
        <v>6820</v>
      </c>
      <c r="L62" s="52">
        <v>5792</v>
      </c>
      <c r="M62" s="52">
        <v>7417</v>
      </c>
      <c r="N62" s="52">
        <v>6032</v>
      </c>
      <c r="O62" s="52">
        <v>5234</v>
      </c>
      <c r="P62" s="52">
        <v>1208</v>
      </c>
      <c r="Q62" s="52">
        <v>3056</v>
      </c>
      <c r="R62" s="52">
        <v>3118</v>
      </c>
      <c r="S62" s="52">
        <v>9675</v>
      </c>
      <c r="T62" s="52">
        <v>11139</v>
      </c>
      <c r="U62" s="52">
        <v>6487</v>
      </c>
      <c r="V62" s="52">
        <v>2472</v>
      </c>
      <c r="W62" s="52">
        <v>2415</v>
      </c>
      <c r="X62" s="52">
        <v>4967</v>
      </c>
      <c r="Y62" s="52">
        <v>11758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233</v>
      </c>
      <c r="D64" s="52">
        <v>147</v>
      </c>
      <c r="E64" s="52">
        <v>214</v>
      </c>
      <c r="F64" s="52">
        <v>296</v>
      </c>
      <c r="G64" s="52">
        <v>266</v>
      </c>
      <c r="H64" s="52">
        <v>267</v>
      </c>
      <c r="I64" s="52">
        <v>74</v>
      </c>
      <c r="J64" s="52">
        <v>21</v>
      </c>
      <c r="K64" s="52">
        <v>94</v>
      </c>
      <c r="L64" s="52">
        <v>217</v>
      </c>
      <c r="M64" s="52">
        <v>2</v>
      </c>
      <c r="N64" s="52">
        <v>131</v>
      </c>
      <c r="O64" s="52">
        <v>138</v>
      </c>
      <c r="P64" s="52">
        <v>141</v>
      </c>
      <c r="Q64" s="52">
        <v>52</v>
      </c>
      <c r="R64" s="52">
        <v>69</v>
      </c>
      <c r="S64" s="52">
        <v>165</v>
      </c>
      <c r="T64" s="52">
        <v>136</v>
      </c>
      <c r="U64" s="52">
        <v>112</v>
      </c>
      <c r="V64" s="52">
        <v>159</v>
      </c>
      <c r="W64" s="52">
        <v>176</v>
      </c>
      <c r="X64" s="52">
        <v>230</v>
      </c>
      <c r="Y64" s="52">
        <v>482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3445</v>
      </c>
      <c r="D66" s="52">
        <v>5569</v>
      </c>
      <c r="E66" s="52">
        <v>6075</v>
      </c>
      <c r="F66" s="52">
        <v>7085</v>
      </c>
      <c r="G66" s="52">
        <v>7918</v>
      </c>
      <c r="H66" s="52">
        <v>8195</v>
      </c>
      <c r="I66" s="52">
        <v>5024</v>
      </c>
      <c r="J66" s="52">
        <v>4408</v>
      </c>
      <c r="K66" s="52">
        <v>5830</v>
      </c>
      <c r="L66" s="52">
        <v>3385</v>
      </c>
      <c r="M66" s="52">
        <v>325</v>
      </c>
      <c r="N66" s="52">
        <v>3518</v>
      </c>
      <c r="O66" s="52">
        <v>3542</v>
      </c>
      <c r="P66" s="52">
        <v>6760</v>
      </c>
      <c r="Q66" s="52">
        <v>6429</v>
      </c>
      <c r="R66" s="52">
        <v>4887</v>
      </c>
      <c r="S66" s="52">
        <v>4796</v>
      </c>
      <c r="T66" s="52">
        <v>1438</v>
      </c>
      <c r="U66" s="52">
        <v>2826</v>
      </c>
      <c r="V66" s="52">
        <v>5762</v>
      </c>
      <c r="W66" s="52">
        <v>4619</v>
      </c>
      <c r="X66" s="52">
        <v>4859</v>
      </c>
      <c r="Y66" s="52">
        <v>6273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9231</v>
      </c>
      <c r="D69" s="52">
        <v>10318</v>
      </c>
      <c r="E69" s="52">
        <v>11843</v>
      </c>
      <c r="F69" s="52">
        <v>9783</v>
      </c>
      <c r="G69" s="52">
        <v>6458</v>
      </c>
      <c r="H69" s="52">
        <v>3974</v>
      </c>
      <c r="I69" s="52">
        <v>6286</v>
      </c>
      <c r="J69" s="52">
        <v>10198</v>
      </c>
      <c r="K69" s="52">
        <v>12390</v>
      </c>
      <c r="L69" s="52">
        <v>8803</v>
      </c>
      <c r="M69" s="52">
        <v>7384</v>
      </c>
      <c r="N69" s="52">
        <v>7528</v>
      </c>
      <c r="O69" s="52">
        <v>4485</v>
      </c>
      <c r="P69" s="52">
        <v>4466</v>
      </c>
      <c r="Q69" s="52">
        <v>5454</v>
      </c>
      <c r="R69" s="52">
        <v>7892</v>
      </c>
      <c r="S69" s="52">
        <v>10448</v>
      </c>
      <c r="T69" s="52">
        <v>10988</v>
      </c>
      <c r="U69" s="52">
        <v>6886</v>
      </c>
      <c r="V69" s="52">
        <v>8195</v>
      </c>
      <c r="W69" s="52">
        <v>4936</v>
      </c>
      <c r="X69" s="52">
        <v>4748</v>
      </c>
      <c r="Y69" s="52">
        <v>6634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543</v>
      </c>
      <c r="D70" s="52">
        <v>596</v>
      </c>
      <c r="E70" s="52">
        <v>935</v>
      </c>
      <c r="F70" s="52">
        <v>3251</v>
      </c>
      <c r="G70" s="52">
        <v>3870</v>
      </c>
      <c r="H70" s="52">
        <v>3091</v>
      </c>
      <c r="I70" s="52">
        <v>1512</v>
      </c>
      <c r="J70" s="52">
        <v>58</v>
      </c>
      <c r="K70" s="52">
        <v>187</v>
      </c>
      <c r="L70" s="52">
        <v>525</v>
      </c>
      <c r="M70" s="52">
        <v>211</v>
      </c>
      <c r="N70" s="52">
        <v>1344</v>
      </c>
      <c r="O70" s="52">
        <v>2499</v>
      </c>
      <c r="P70" s="52">
        <v>1710</v>
      </c>
      <c r="Q70" s="52">
        <v>1399</v>
      </c>
      <c r="R70" s="52">
        <v>76</v>
      </c>
      <c r="S70" s="52">
        <v>1708</v>
      </c>
      <c r="T70" s="52">
        <v>1144</v>
      </c>
      <c r="U70" s="52">
        <v>1041</v>
      </c>
      <c r="V70" s="52">
        <v>136</v>
      </c>
      <c r="W70" s="52">
        <v>1333</v>
      </c>
      <c r="X70" s="52">
        <v>3628</v>
      </c>
      <c r="Y70" s="52">
        <v>9805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311</v>
      </c>
      <c r="D71" s="36">
        <v>455</v>
      </c>
      <c r="E71" s="36">
        <v>542</v>
      </c>
      <c r="F71" s="36">
        <v>1386</v>
      </c>
      <c r="G71" s="36">
        <v>1959</v>
      </c>
      <c r="H71" s="36">
        <v>2376</v>
      </c>
      <c r="I71" s="36">
        <v>3023</v>
      </c>
      <c r="J71" s="36">
        <v>160</v>
      </c>
      <c r="K71" s="36">
        <v>167</v>
      </c>
      <c r="L71" s="36">
        <v>66</v>
      </c>
      <c r="M71" s="36">
        <v>149</v>
      </c>
      <c r="N71" s="36">
        <v>809</v>
      </c>
      <c r="O71" s="36">
        <v>1930</v>
      </c>
      <c r="P71" s="36">
        <v>1933</v>
      </c>
      <c r="Q71" s="36">
        <v>2684</v>
      </c>
      <c r="R71" s="36">
        <v>106</v>
      </c>
      <c r="S71" s="36">
        <v>2480</v>
      </c>
      <c r="T71" s="36">
        <v>581</v>
      </c>
      <c r="U71" s="36">
        <v>1498</v>
      </c>
      <c r="V71" s="36">
        <v>62</v>
      </c>
      <c r="W71" s="36">
        <v>941</v>
      </c>
      <c r="X71" s="36">
        <v>1680</v>
      </c>
      <c r="Y71" s="36">
        <v>2074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23176</v>
      </c>
      <c r="D75" s="52">
        <v>26243</v>
      </c>
      <c r="E75" s="52">
        <v>27328</v>
      </c>
      <c r="F75" s="52">
        <v>30184</v>
      </c>
      <c r="G75" s="52">
        <v>27696</v>
      </c>
      <c r="H75" s="52">
        <v>15936</v>
      </c>
      <c r="I75" s="52">
        <v>24406</v>
      </c>
      <c r="J75" s="52">
        <v>24405</v>
      </c>
      <c r="K75" s="52">
        <v>22621</v>
      </c>
      <c r="L75" s="52">
        <v>21834</v>
      </c>
      <c r="M75" s="52">
        <v>24427</v>
      </c>
      <c r="N75" s="52">
        <v>31515</v>
      </c>
      <c r="O75" s="52">
        <v>26467</v>
      </c>
      <c r="P75" s="52">
        <v>6815</v>
      </c>
      <c r="Q75" s="52">
        <v>7207</v>
      </c>
      <c r="R75" s="52">
        <v>11929</v>
      </c>
      <c r="S75" s="52">
        <v>21037</v>
      </c>
      <c r="T75" s="52">
        <v>23761</v>
      </c>
      <c r="U75" s="52">
        <v>19351</v>
      </c>
      <c r="V75" s="52">
        <v>13277</v>
      </c>
      <c r="W75" s="52">
        <v>18480</v>
      </c>
      <c r="X75" s="52">
        <v>24934</v>
      </c>
      <c r="Y75" s="52">
        <v>29857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7</v>
      </c>
      <c r="D77" s="52">
        <v>8</v>
      </c>
      <c r="E77" s="52">
        <v>28</v>
      </c>
      <c r="F77" s="52">
        <v>56</v>
      </c>
      <c r="G77" s="52">
        <v>73</v>
      </c>
      <c r="H77" s="52">
        <v>305</v>
      </c>
      <c r="I77" s="52">
        <v>243</v>
      </c>
      <c r="J77" s="52">
        <v>230</v>
      </c>
      <c r="K77" s="52">
        <v>126</v>
      </c>
      <c r="L77" s="52">
        <v>134</v>
      </c>
      <c r="M77" s="52">
        <v>195</v>
      </c>
      <c r="N77" s="52">
        <v>248</v>
      </c>
      <c r="O77" s="52">
        <v>359</v>
      </c>
      <c r="P77" s="52">
        <v>403</v>
      </c>
      <c r="Q77" s="52">
        <v>383</v>
      </c>
      <c r="R77" s="52">
        <v>458</v>
      </c>
      <c r="S77" s="52">
        <v>523</v>
      </c>
      <c r="T77" s="52">
        <v>514</v>
      </c>
      <c r="U77" s="52">
        <v>603</v>
      </c>
      <c r="V77" s="52">
        <v>708</v>
      </c>
      <c r="W77" s="52">
        <v>676</v>
      </c>
      <c r="X77" s="52">
        <v>1117</v>
      </c>
      <c r="Y77" s="52">
        <v>536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16889</v>
      </c>
      <c r="D79" s="52">
        <f t="shared" si="0"/>
        <v>15234</v>
      </c>
      <c r="E79" s="52">
        <f t="shared" si="0"/>
        <v>16771</v>
      </c>
      <c r="F79" s="52">
        <f t="shared" si="0"/>
        <v>17563</v>
      </c>
      <c r="G79" s="52">
        <f t="shared" si="0"/>
        <v>13099</v>
      </c>
      <c r="H79" s="52">
        <f t="shared" si="0"/>
        <v>6101</v>
      </c>
      <c r="I79" s="52">
        <f t="shared" si="0"/>
        <v>19061</v>
      </c>
      <c r="J79" s="52">
        <f t="shared" si="0"/>
        <v>23795</v>
      </c>
      <c r="K79" s="52">
        <f t="shared" si="0"/>
        <v>26431</v>
      </c>
      <c r="L79" s="52">
        <f t="shared" si="0"/>
        <v>30130</v>
      </c>
      <c r="M79" s="52">
        <f t="shared" si="0"/>
        <v>42158</v>
      </c>
      <c r="N79" s="52">
        <f t="shared" si="0"/>
        <v>36562</v>
      </c>
      <c r="O79" s="52">
        <f t="shared" si="0"/>
        <v>30391</v>
      </c>
      <c r="P79" s="52">
        <f t="shared" si="0"/>
        <v>9789</v>
      </c>
      <c r="Q79" s="52">
        <f t="shared" si="0"/>
        <v>13468</v>
      </c>
      <c r="R79" s="52">
        <f t="shared" ref="R79:V79" si="1">R45-R62</f>
        <v>14507</v>
      </c>
      <c r="S79" s="52">
        <f t="shared" si="1"/>
        <v>22319</v>
      </c>
      <c r="T79" s="52">
        <f t="shared" si="1"/>
        <v>27968</v>
      </c>
      <c r="U79" s="52">
        <f t="shared" si="1"/>
        <v>20173</v>
      </c>
      <c r="V79" s="52">
        <f t="shared" si="1"/>
        <v>19472</v>
      </c>
      <c r="W79" s="52">
        <f t="shared" ref="W79:Y79" si="2">W45-W62</f>
        <v>15987</v>
      </c>
      <c r="X79" s="52">
        <f t="shared" si="2"/>
        <v>18818</v>
      </c>
      <c r="Y79" s="52">
        <f t="shared" si="2"/>
        <v>26063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0</v>
      </c>
      <c r="X80" s="52">
        <f t="shared" si="5"/>
        <v>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535</v>
      </c>
      <c r="D81" s="52">
        <f t="shared" si="6"/>
        <v>340</v>
      </c>
      <c r="E81" s="52">
        <f t="shared" si="6"/>
        <v>439</v>
      </c>
      <c r="F81" s="52">
        <f t="shared" si="6"/>
        <v>618</v>
      </c>
      <c r="G81" s="52">
        <f t="shared" si="6"/>
        <v>599</v>
      </c>
      <c r="H81" s="52">
        <f t="shared" si="6"/>
        <v>487</v>
      </c>
      <c r="I81" s="52">
        <f t="shared" si="6"/>
        <v>167</v>
      </c>
      <c r="J81" s="52">
        <f t="shared" si="6"/>
        <v>52</v>
      </c>
      <c r="K81" s="52">
        <f t="shared" si="6"/>
        <v>190</v>
      </c>
      <c r="L81" s="52">
        <f t="shared" si="6"/>
        <v>599</v>
      </c>
      <c r="M81" s="52">
        <f t="shared" si="6"/>
        <v>5</v>
      </c>
      <c r="N81" s="52">
        <f t="shared" si="6"/>
        <v>510</v>
      </c>
      <c r="O81" s="52">
        <f t="shared" si="6"/>
        <v>538</v>
      </c>
      <c r="P81" s="52">
        <f t="shared" si="6"/>
        <v>381</v>
      </c>
      <c r="Q81" s="52">
        <f t="shared" si="6"/>
        <v>83</v>
      </c>
      <c r="R81" s="52">
        <f t="shared" ref="R81:V81" si="7">R47-R64</f>
        <v>156</v>
      </c>
      <c r="S81" s="52">
        <f t="shared" si="7"/>
        <v>254</v>
      </c>
      <c r="T81" s="52">
        <f t="shared" si="7"/>
        <v>252</v>
      </c>
      <c r="U81" s="52">
        <f t="shared" si="7"/>
        <v>232</v>
      </c>
      <c r="V81" s="52">
        <f t="shared" si="7"/>
        <v>412</v>
      </c>
      <c r="W81" s="52">
        <f t="shared" ref="W81:Y81" si="8">W47-W64</f>
        <v>619</v>
      </c>
      <c r="X81" s="52">
        <f t="shared" si="8"/>
        <v>679</v>
      </c>
      <c r="Y81" s="52">
        <f t="shared" si="8"/>
        <v>838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7917</v>
      </c>
      <c r="D83" s="52">
        <f t="shared" si="12"/>
        <v>12855</v>
      </c>
      <c r="E83" s="52">
        <f t="shared" si="12"/>
        <v>12464</v>
      </c>
      <c r="F83" s="52">
        <f t="shared" si="12"/>
        <v>14832</v>
      </c>
      <c r="G83" s="52">
        <f t="shared" si="12"/>
        <v>17850</v>
      </c>
      <c r="H83" s="52">
        <f t="shared" si="12"/>
        <v>14979</v>
      </c>
      <c r="I83" s="52">
        <f t="shared" si="12"/>
        <v>11358</v>
      </c>
      <c r="J83" s="52">
        <f t="shared" si="12"/>
        <v>10777</v>
      </c>
      <c r="K83" s="52">
        <f t="shared" si="12"/>
        <v>11713</v>
      </c>
      <c r="L83" s="52">
        <f t="shared" si="12"/>
        <v>9353</v>
      </c>
      <c r="M83" s="52">
        <f t="shared" si="12"/>
        <v>1098</v>
      </c>
      <c r="N83" s="52">
        <f t="shared" si="12"/>
        <v>13798</v>
      </c>
      <c r="O83" s="52">
        <f t="shared" si="12"/>
        <v>13857</v>
      </c>
      <c r="P83" s="52">
        <f t="shared" si="12"/>
        <v>18516</v>
      </c>
      <c r="Q83" s="52">
        <f t="shared" si="12"/>
        <v>10643</v>
      </c>
      <c r="R83" s="52">
        <f t="shared" ref="R83:V83" si="13">R49-R66</f>
        <v>11078</v>
      </c>
      <c r="S83" s="52">
        <f t="shared" si="13"/>
        <v>7424</v>
      </c>
      <c r="T83" s="52">
        <f t="shared" si="13"/>
        <v>2691</v>
      </c>
      <c r="U83" s="52">
        <f t="shared" si="13"/>
        <v>5892</v>
      </c>
      <c r="V83" s="52">
        <f t="shared" si="13"/>
        <v>15110</v>
      </c>
      <c r="W83" s="52">
        <f t="shared" ref="W83:Y83" si="14">W49-W66</f>
        <v>16253</v>
      </c>
      <c r="X83" s="52">
        <f t="shared" si="14"/>
        <v>14402</v>
      </c>
      <c r="Y83" s="52">
        <f t="shared" si="14"/>
        <v>10965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:Y84" si="17">W50-W67</f>
        <v>0</v>
      </c>
      <c r="X84" s="52">
        <f t="shared" si="17"/>
        <v>0</v>
      </c>
      <c r="Y84" s="52">
        <f t="shared" si="17"/>
        <v>0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50759</v>
      </c>
      <c r="D86" s="52">
        <v>53473</v>
      </c>
      <c r="E86" s="52">
        <v>54766</v>
      </c>
      <c r="F86" s="52">
        <v>53180</v>
      </c>
      <c r="G86" s="52">
        <v>50333</v>
      </c>
      <c r="H86" s="52">
        <v>41548</v>
      </c>
      <c r="I86" s="52">
        <v>33355</v>
      </c>
      <c r="J86" s="52">
        <v>46028</v>
      </c>
      <c r="K86" s="52">
        <v>55361</v>
      </c>
      <c r="L86" s="52">
        <v>54882</v>
      </c>
      <c r="M86" s="52">
        <v>62578</v>
      </c>
      <c r="N86" s="52">
        <v>51980</v>
      </c>
      <c r="O86" s="52">
        <v>36562</v>
      </c>
      <c r="P86" s="52">
        <v>26331</v>
      </c>
      <c r="Q86" s="52">
        <v>28272</v>
      </c>
      <c r="R86" s="52">
        <v>50022</v>
      </c>
      <c r="S86" s="52">
        <v>74206</v>
      </c>
      <c r="T86" s="52">
        <v>57787</v>
      </c>
      <c r="U86" s="52">
        <v>45270</v>
      </c>
      <c r="V86" s="52">
        <v>31878</v>
      </c>
      <c r="W86" s="52">
        <v>26671</v>
      </c>
      <c r="X86" s="52">
        <v>26612</v>
      </c>
      <c r="Y86" s="52">
        <v>31485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1248</v>
      </c>
      <c r="D87" s="52">
        <v>1376</v>
      </c>
      <c r="E87" s="52">
        <v>1918</v>
      </c>
      <c r="F87" s="52">
        <v>6805</v>
      </c>
      <c r="G87" s="52">
        <v>9632</v>
      </c>
      <c r="H87" s="52">
        <v>10750</v>
      </c>
      <c r="I87" s="52">
        <v>3855</v>
      </c>
      <c r="J87" s="52">
        <v>165</v>
      </c>
      <c r="K87" s="52">
        <v>488</v>
      </c>
      <c r="L87" s="52">
        <v>1932</v>
      </c>
      <c r="M87" s="52">
        <v>1135</v>
      </c>
      <c r="N87" s="52">
        <v>5628</v>
      </c>
      <c r="O87" s="52">
        <v>12011</v>
      </c>
      <c r="P87" s="52">
        <v>5040</v>
      </c>
      <c r="Q87" s="52">
        <v>3563</v>
      </c>
      <c r="R87" s="52">
        <v>243</v>
      </c>
      <c r="S87" s="52">
        <v>5058</v>
      </c>
      <c r="T87" s="52">
        <v>3240</v>
      </c>
      <c r="U87" s="52">
        <v>3801</v>
      </c>
      <c r="V87" s="52">
        <v>330</v>
      </c>
      <c r="W87" s="52">
        <v>4326</v>
      </c>
      <c r="X87" s="52">
        <v>10891</v>
      </c>
      <c r="Y87" s="52">
        <v>19878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713</v>
      </c>
      <c r="D88" s="36">
        <v>1050</v>
      </c>
      <c r="E88" s="36">
        <v>1112</v>
      </c>
      <c r="F88" s="36">
        <v>2902</v>
      </c>
      <c r="G88" s="36">
        <v>4877</v>
      </c>
      <c r="H88" s="36">
        <v>8264</v>
      </c>
      <c r="I88" s="36">
        <v>7711</v>
      </c>
      <c r="J88" s="36">
        <v>457</v>
      </c>
      <c r="K88" s="36">
        <v>435</v>
      </c>
      <c r="L88" s="36">
        <v>244</v>
      </c>
      <c r="M88" s="36">
        <v>802</v>
      </c>
      <c r="N88" s="36">
        <v>3383</v>
      </c>
      <c r="O88" s="36">
        <v>9277</v>
      </c>
      <c r="P88" s="36">
        <v>5699</v>
      </c>
      <c r="Q88" s="36">
        <v>6841</v>
      </c>
      <c r="R88" s="36">
        <v>345</v>
      </c>
      <c r="S88" s="36">
        <v>7355</v>
      </c>
      <c r="T88" s="36">
        <v>1643</v>
      </c>
      <c r="U88" s="36">
        <v>5480</v>
      </c>
      <c r="V88" s="36">
        <v>150</v>
      </c>
      <c r="W88" s="36">
        <v>3042</v>
      </c>
      <c r="X88" s="36">
        <v>5044</v>
      </c>
      <c r="Y88" s="36">
        <v>4204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6128</v>
      </c>
      <c r="K94" s="52">
        <f>RES_hhdet_numvin!K83</f>
        <v>11673</v>
      </c>
      <c r="L94" s="52">
        <f>RES_hhdet_numvin!L83</f>
        <v>14478</v>
      </c>
      <c r="M94" s="52">
        <f>RES_hhdet_numvin!M83</f>
        <v>18600</v>
      </c>
      <c r="N94" s="52">
        <f>RES_hhdet_numvin!N83</f>
        <v>27809</v>
      </c>
      <c r="O94" s="52">
        <f>RES_hhdet_numvin!O83</f>
        <v>26743</v>
      </c>
      <c r="P94" s="52">
        <f>RES_hhdet_numvin!P83</f>
        <v>12268</v>
      </c>
      <c r="Q94" s="52">
        <f>RES_hhdet_numvin!Q83</f>
        <v>14652</v>
      </c>
      <c r="R94" s="52">
        <f>RES_hhdet_numvin!R83</f>
        <v>18329</v>
      </c>
      <c r="S94" s="52">
        <f>RES_hhdet_numvin!S83</f>
        <v>33792</v>
      </c>
      <c r="T94" s="52">
        <f>RES_hhdet_numvin!T83</f>
        <v>35359</v>
      </c>
      <c r="U94" s="52">
        <f>RES_hhdet_numvin!U83</f>
        <v>28327</v>
      </c>
      <c r="V94" s="52">
        <f>RES_hhdet_numvin!V83</f>
        <v>21529</v>
      </c>
      <c r="W94" s="52">
        <f>RES_hhdet_numvin!W83</f>
        <v>25642</v>
      </c>
      <c r="X94" s="52">
        <f>RES_hhdet_numvin!X83</f>
        <v>34985</v>
      </c>
      <c r="Y94" s="52">
        <f>RES_hhdet_numvin!Y83</f>
        <v>48370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223</v>
      </c>
      <c r="S97" s="138">
        <f>RES_hhdet_numvin!S86</f>
        <v>481</v>
      </c>
      <c r="T97" s="138">
        <f>RES_hhdet_numvin!T86</f>
        <v>587</v>
      </c>
      <c r="U97" s="138">
        <f>RES_hhdet_numvin!U86</f>
        <v>715</v>
      </c>
      <c r="V97" s="138">
        <f>RES_hhdet_numvin!V86</f>
        <v>1091</v>
      </c>
      <c r="W97" s="138">
        <f>RES_hhdet_numvin!W86</f>
        <v>922</v>
      </c>
      <c r="X97" s="138">
        <f>RES_hhdet_numvin!X86</f>
        <v>2137</v>
      </c>
      <c r="Y97" s="138">
        <f>RES_hhdet_numvin!Y86</f>
        <v>536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2485</v>
      </c>
      <c r="K99" s="138">
        <f>RES_hhdet_numvin!K88</f>
        <v>5160</v>
      </c>
      <c r="L99" s="138">
        <f>RES_hhdet_numvin!L88</f>
        <v>7827</v>
      </c>
      <c r="M99" s="138">
        <f>RES_hhdet_numvin!M88</f>
        <v>16737</v>
      </c>
      <c r="N99" s="138">
        <f>RES_hhdet_numvin!N88</f>
        <v>16476</v>
      </c>
      <c r="O99" s="138">
        <f>RES_hhdet_numvin!O88</f>
        <v>15646</v>
      </c>
      <c r="P99" s="138">
        <f>RES_hhdet_numvin!P88</f>
        <v>5251</v>
      </c>
      <c r="Q99" s="138">
        <f>RES_hhdet_numvin!Q88</f>
        <v>9941</v>
      </c>
      <c r="R99" s="138">
        <f>RES_hhdet_numvin!R88</f>
        <v>12825</v>
      </c>
      <c r="S99" s="138">
        <f>RES_hhdet_numvin!S88</f>
        <v>26635</v>
      </c>
      <c r="T99" s="138">
        <f>RES_hhdet_numvin!T88</f>
        <v>33940</v>
      </c>
      <c r="U99" s="138">
        <f>RES_hhdet_numvin!U88</f>
        <v>23240</v>
      </c>
      <c r="V99" s="138">
        <f>RES_hhdet_numvin!V88</f>
        <v>20024</v>
      </c>
      <c r="W99" s="138">
        <f>RES_hhdet_numvin!W88</f>
        <v>17974</v>
      </c>
      <c r="X99" s="138">
        <f>RES_hhdet_numvin!X88</f>
        <v>23661</v>
      </c>
      <c r="Y99" s="138">
        <f>RES_hhdet_numvin!Y88</f>
        <v>37821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X100" s="138">
        <f>RES_hhdet_numvin!X89</f>
        <v>0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70</v>
      </c>
      <c r="S103" s="138">
        <f>RES_hhdet_numvin!S92</f>
        <v>240</v>
      </c>
      <c r="T103" s="138">
        <f>RES_hhdet_numvin!T92</f>
        <v>295</v>
      </c>
      <c r="U103" s="138">
        <f>RES_hhdet_numvin!U92</f>
        <v>304</v>
      </c>
      <c r="V103" s="138">
        <f>RES_hhdet_numvin!V92</f>
        <v>533</v>
      </c>
      <c r="W103" s="138">
        <f>RES_hhdet_numvin!W92</f>
        <v>778</v>
      </c>
      <c r="X103" s="138">
        <f>RES_hhdet_numvin!X92</f>
        <v>905</v>
      </c>
      <c r="Y103" s="138">
        <f>RES_hhdet_numvin!Y92</f>
        <v>1320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4984</v>
      </c>
      <c r="S107" s="138">
        <f>RES_hhdet_numvin!S96</f>
        <v>7013</v>
      </c>
      <c r="T107" s="138">
        <f>RES_hhdet_numvin!T96</f>
        <v>3121</v>
      </c>
      <c r="U107" s="138">
        <f>RES_hhdet_numvin!U96</f>
        <v>7628</v>
      </c>
      <c r="V107" s="138">
        <f>RES_hhdet_numvin!V96</f>
        <v>19214</v>
      </c>
      <c r="W107" s="138">
        <f>RES_hhdet_numvin!W96</f>
        <v>20250</v>
      </c>
      <c r="X107" s="138">
        <f>RES_hhdet_numvin!X96</f>
        <v>19148</v>
      </c>
      <c r="Y107" s="138">
        <f>RES_hhdet_numvin!Y96</f>
        <v>17238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X108" s="138">
        <f>RES_hhdet_numvin!X97</f>
        <v>0</v>
      </c>
      <c r="Y108" s="138">
        <f>RES_hhdet_numvin!Y97</f>
        <v>0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17232</v>
      </c>
      <c r="S112" s="138">
        <f>RES_hhdet_numvin!S101</f>
        <v>41846</v>
      </c>
      <c r="T112" s="138">
        <f>RES_hhdet_numvin!T101</f>
        <v>46551</v>
      </c>
      <c r="U112" s="138">
        <f>RES_hhdet_numvin!U101</f>
        <v>42385</v>
      </c>
      <c r="V112" s="138">
        <f>RES_hhdet_numvin!V101</f>
        <v>37905</v>
      </c>
      <c r="W112" s="138">
        <f>RES_hhdet_numvin!W101</f>
        <v>31095</v>
      </c>
      <c r="X112" s="138">
        <f>RES_hhdet_numvin!X101</f>
        <v>31296</v>
      </c>
      <c r="Y112" s="138">
        <f>RES_hhdet_numvin!Y101</f>
        <v>38119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104</v>
      </c>
      <c r="S113" s="138">
        <f>RES_hhdet_numvin!S102</f>
        <v>3875</v>
      </c>
      <c r="T113" s="138">
        <f>RES_hhdet_numvin!T102</f>
        <v>3312</v>
      </c>
      <c r="U113" s="138">
        <f>RES_hhdet_numvin!U102</f>
        <v>4178</v>
      </c>
      <c r="V113" s="138">
        <f>RES_hhdet_numvin!V102</f>
        <v>444</v>
      </c>
      <c r="W113" s="138">
        <f>RES_hhdet_numvin!W102</f>
        <v>5575</v>
      </c>
      <c r="X113" s="138">
        <f>RES_hhdet_numvin!X102</f>
        <v>14497</v>
      </c>
      <c r="Y113" s="138">
        <f>RES_hhdet_numvin!Y102</f>
        <v>29683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142</v>
      </c>
      <c r="S114" s="39">
        <f>RES_hhdet_numvin!S103</f>
        <v>5631</v>
      </c>
      <c r="T114" s="39">
        <f>RES_hhdet_numvin!T103</f>
        <v>1679</v>
      </c>
      <c r="U114" s="39">
        <f>RES_hhdet_numvin!U103</f>
        <v>6017</v>
      </c>
      <c r="V114" s="39">
        <f>RES_hhdet_numvin!V103</f>
        <v>203</v>
      </c>
      <c r="W114" s="39">
        <f>RES_hhdet_numvin!W103</f>
        <v>3924</v>
      </c>
      <c r="X114" s="39">
        <f>RES_hhdet_numvin!X103</f>
        <v>6713</v>
      </c>
      <c r="Y114" s="39">
        <f>RES_hhdet_numvin!Y103</f>
        <v>6278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681.91649430810446</v>
      </c>
      <c r="C118" s="117">
        <f t="shared" si="18"/>
        <v>738.28164805978361</v>
      </c>
      <c r="D118" s="117">
        <f t="shared" si="18"/>
        <v>730.76735880811009</v>
      </c>
      <c r="E118" s="117">
        <f t="shared" si="18"/>
        <v>777.23765870717261</v>
      </c>
      <c r="F118" s="117">
        <f t="shared" si="18"/>
        <v>785.36685359994829</v>
      </c>
      <c r="G118" s="117">
        <f t="shared" si="18"/>
        <v>795.05476236012544</v>
      </c>
      <c r="H118" s="117">
        <f t="shared" si="18"/>
        <v>777.84415590019626</v>
      </c>
      <c r="I118" s="117">
        <f t="shared" si="18"/>
        <v>761.45326828325597</v>
      </c>
      <c r="J118" s="117">
        <f t="shared" si="18"/>
        <v>766.71859358863139</v>
      </c>
      <c r="K118" s="117">
        <f t="shared" si="18"/>
        <v>845.20977558533173</v>
      </c>
      <c r="L118" s="117">
        <f t="shared" si="18"/>
        <v>634.81790406559537</v>
      </c>
      <c r="M118" s="117">
        <f t="shared" si="18"/>
        <v>651.35397726016981</v>
      </c>
      <c r="N118" s="117">
        <f t="shared" si="18"/>
        <v>691.37918697178725</v>
      </c>
      <c r="O118" s="117">
        <f t="shared" si="18"/>
        <v>606.46429782731343</v>
      </c>
      <c r="P118" s="117">
        <f t="shared" si="18"/>
        <v>595.24037435159426</v>
      </c>
      <c r="Q118" s="117">
        <f t="shared" si="18"/>
        <v>489.39643306165794</v>
      </c>
      <c r="R118" s="117">
        <f t="shared" ref="R118:V118" si="19">R119+R122+R124+R137</f>
        <v>483.58233521096201</v>
      </c>
      <c r="S118" s="117">
        <f t="shared" si="19"/>
        <v>529.86754612127811</v>
      </c>
      <c r="T118" s="117">
        <f t="shared" si="19"/>
        <v>559.75442987810118</v>
      </c>
      <c r="U118" s="117">
        <f t="shared" si="19"/>
        <v>531.65509626339497</v>
      </c>
      <c r="V118" s="117">
        <f t="shared" si="19"/>
        <v>478.49871150623324</v>
      </c>
      <c r="W118" s="117">
        <f t="shared" ref="W118:Y118" si="20">W119+W122+W124+W137</f>
        <v>489.17261522912366</v>
      </c>
      <c r="X118" s="117">
        <f t="shared" si="20"/>
        <v>468.66075086732775</v>
      </c>
      <c r="Y118" s="117">
        <f t="shared" si="20"/>
        <v>465.10765278380683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559.74552499092363</v>
      </c>
      <c r="C119" s="122">
        <f t="shared" si="21"/>
        <v>615.19967849457203</v>
      </c>
      <c r="D119" s="122">
        <f t="shared" si="21"/>
        <v>605.04197427741485</v>
      </c>
      <c r="E119" s="122">
        <f t="shared" si="21"/>
        <v>646.16352028576978</v>
      </c>
      <c r="F119" s="122">
        <f t="shared" si="21"/>
        <v>650.68625600581106</v>
      </c>
      <c r="G119" s="122">
        <f t="shared" si="21"/>
        <v>655.70127447763355</v>
      </c>
      <c r="H119" s="122">
        <f t="shared" si="21"/>
        <v>640.35594912622491</v>
      </c>
      <c r="I119" s="122">
        <f t="shared" si="21"/>
        <v>626.00658156787085</v>
      </c>
      <c r="J119" s="122">
        <f t="shared" si="21"/>
        <v>626.54776809324017</v>
      </c>
      <c r="K119" s="122">
        <f t="shared" si="21"/>
        <v>697.5638866135065</v>
      </c>
      <c r="L119" s="122">
        <f t="shared" si="21"/>
        <v>496.97716329208646</v>
      </c>
      <c r="M119" s="122">
        <f t="shared" si="21"/>
        <v>519.08433210063151</v>
      </c>
      <c r="N119" s="122">
        <f t="shared" si="21"/>
        <v>552.50199158290889</v>
      </c>
      <c r="O119" s="122">
        <f t="shared" si="21"/>
        <v>480.65409526834276</v>
      </c>
      <c r="P119" s="122">
        <f t="shared" si="21"/>
        <v>472.40716907794746</v>
      </c>
      <c r="Q119" s="122">
        <f t="shared" si="21"/>
        <v>381.16835747121252</v>
      </c>
      <c r="R119" s="122">
        <f t="shared" ref="R119:V119" si="22">SUM(R120:R121)</f>
        <v>374.59965759618052</v>
      </c>
      <c r="S119" s="122">
        <f t="shared" si="22"/>
        <v>420.27940190389393</v>
      </c>
      <c r="T119" s="122">
        <f t="shared" si="22"/>
        <v>445.9983077768436</v>
      </c>
      <c r="U119" s="122">
        <f t="shared" si="22"/>
        <v>424.68542005196969</v>
      </c>
      <c r="V119" s="122">
        <f t="shared" si="22"/>
        <v>377.48070405751201</v>
      </c>
      <c r="W119" s="122">
        <f t="shared" ref="W119:Y119" si="23">SUM(W120:W121)</f>
        <v>384.8071069041481</v>
      </c>
      <c r="X119" s="122">
        <f t="shared" si="23"/>
        <v>369.07638279474401</v>
      </c>
      <c r="Y119" s="122">
        <f t="shared" si="23"/>
        <v>363.71199732611927</v>
      </c>
      <c r="DA119" s="130" t="s">
        <v>1647</v>
      </c>
    </row>
    <row r="120" spans="1:105" ht="12" customHeight="1" x14ac:dyDescent="0.25">
      <c r="A120" s="97" t="s">
        <v>199</v>
      </c>
      <c r="B120" s="98">
        <v>557.50383985861868</v>
      </c>
      <c r="C120" s="98">
        <v>612.73319734561903</v>
      </c>
      <c r="D120" s="98">
        <v>602.63977160959428</v>
      </c>
      <c r="E120" s="98">
        <v>643.58146659634565</v>
      </c>
      <c r="F120" s="98">
        <v>648.08389621403364</v>
      </c>
      <c r="G120" s="98">
        <v>653.04732997329131</v>
      </c>
      <c r="H120" s="98">
        <v>637.75988532084114</v>
      </c>
      <c r="I120" s="98">
        <v>623.45481103057557</v>
      </c>
      <c r="J120" s="98">
        <v>623.94187666114124</v>
      </c>
      <c r="K120" s="98">
        <v>694.59249701233864</v>
      </c>
      <c r="L120" s="98">
        <v>494.88709754466436</v>
      </c>
      <c r="M120" s="98">
        <v>516.81928441769355</v>
      </c>
      <c r="N120" s="98">
        <v>550.01386261584048</v>
      </c>
      <c r="O120" s="98">
        <v>478.43323779497467</v>
      </c>
      <c r="P120" s="98">
        <v>470.23343842552788</v>
      </c>
      <c r="Q120" s="98">
        <v>379.41720645839297</v>
      </c>
      <c r="R120" s="98">
        <v>372.87703257858078</v>
      </c>
      <c r="S120" s="98">
        <v>418.33470430877986</v>
      </c>
      <c r="T120" s="98">
        <v>443.90570364001144</v>
      </c>
      <c r="U120" s="98">
        <v>422.66123531097782</v>
      </c>
      <c r="V120" s="98">
        <v>375.65250310499658</v>
      </c>
      <c r="W120" s="98">
        <v>382.92473965797257</v>
      </c>
      <c r="X120" s="98">
        <v>367.23678226808045</v>
      </c>
      <c r="Y120" s="98">
        <v>361.83891277347857</v>
      </c>
      <c r="DA120" s="63" t="s">
        <v>1648</v>
      </c>
    </row>
    <row r="121" spans="1:105" ht="12" customHeight="1" x14ac:dyDescent="0.25">
      <c r="A121" s="97" t="s">
        <v>53</v>
      </c>
      <c r="B121" s="98">
        <v>2.2416851323049367</v>
      </c>
      <c r="C121" s="98">
        <v>2.4664811489529637</v>
      </c>
      <c r="D121" s="98">
        <v>2.4022026678205215</v>
      </c>
      <c r="E121" s="98">
        <v>2.5820536894241681</v>
      </c>
      <c r="F121" s="98">
        <v>2.6023597917774057</v>
      </c>
      <c r="G121" s="98">
        <v>2.6539445043422853</v>
      </c>
      <c r="H121" s="98">
        <v>2.5960638053837264</v>
      </c>
      <c r="I121" s="98">
        <v>2.5517705372952317</v>
      </c>
      <c r="J121" s="98">
        <v>2.6058914320989417</v>
      </c>
      <c r="K121" s="98">
        <v>2.9713896011678487</v>
      </c>
      <c r="L121" s="98">
        <v>2.0900657474220914</v>
      </c>
      <c r="M121" s="98">
        <v>2.2650476829380017</v>
      </c>
      <c r="N121" s="98">
        <v>2.4881289670683886</v>
      </c>
      <c r="O121" s="98">
        <v>2.2208574733681044</v>
      </c>
      <c r="P121" s="98">
        <v>2.1737306524195903</v>
      </c>
      <c r="Q121" s="98">
        <v>1.7511510128195471</v>
      </c>
      <c r="R121" s="98">
        <v>1.7226250175997395</v>
      </c>
      <c r="S121" s="98">
        <v>1.9446975951140408</v>
      </c>
      <c r="T121" s="98">
        <v>2.0926041368321595</v>
      </c>
      <c r="U121" s="98">
        <v>2.0241847409918541</v>
      </c>
      <c r="V121" s="98">
        <v>1.8282009525154168</v>
      </c>
      <c r="W121" s="98">
        <v>1.8823672461755574</v>
      </c>
      <c r="X121" s="98">
        <v>1.8396005266635487</v>
      </c>
      <c r="Y121" s="98">
        <v>1.8730845526407323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2.1641678378703637E-4</v>
      </c>
      <c r="C122" s="122">
        <f t="shared" si="24"/>
        <v>2.7557786693778826E-4</v>
      </c>
      <c r="D122" s="122">
        <f t="shared" si="24"/>
        <v>3.7029892880702481E-4</v>
      </c>
      <c r="E122" s="122">
        <f t="shared" si="24"/>
        <v>4.9168218980805405E-4</v>
      </c>
      <c r="F122" s="122">
        <f t="shared" si="24"/>
        <v>7.4811790584158053E-4</v>
      </c>
      <c r="G122" s="122">
        <f t="shared" si="24"/>
        <v>1.1973455442209205E-3</v>
      </c>
      <c r="H122" s="122">
        <f t="shared" si="24"/>
        <v>3.9623640037973707E-3</v>
      </c>
      <c r="I122" s="122">
        <f t="shared" si="24"/>
        <v>4.5264134016578554E-3</v>
      </c>
      <c r="J122" s="122">
        <f t="shared" si="24"/>
        <v>6.093741469705964E-3</v>
      </c>
      <c r="K122" s="122">
        <f t="shared" si="24"/>
        <v>7.2943007827371096E-3</v>
      </c>
      <c r="L122" s="122">
        <f t="shared" si="24"/>
        <v>1.9554899038003646E-2</v>
      </c>
      <c r="M122" s="122">
        <f t="shared" si="24"/>
        <v>1.047747385613872E-2</v>
      </c>
      <c r="N122" s="122">
        <f t="shared" si="24"/>
        <v>1.1992331009985979E-2</v>
      </c>
      <c r="O122" s="122">
        <f t="shared" si="24"/>
        <v>1.1385736867947159E-2</v>
      </c>
      <c r="P122" s="122">
        <f t="shared" si="24"/>
        <v>1.6356443490973895E-2</v>
      </c>
      <c r="Q122" s="122">
        <f t="shared" si="24"/>
        <v>1.249658930704411E-2</v>
      </c>
      <c r="R122" s="122">
        <f t="shared" si="24"/>
        <v>1.3525874779957392E-2</v>
      </c>
      <c r="S122" s="122">
        <f t="shared" si="24"/>
        <v>1.4762939951817589E-2</v>
      </c>
      <c r="T122" s="122">
        <f t="shared" si="24"/>
        <v>2.1241606599627341E-2</v>
      </c>
      <c r="U122" s="122">
        <f t="shared" si="24"/>
        <v>1.6423152569065562E-2</v>
      </c>
      <c r="V122" s="122">
        <f t="shared" si="24"/>
        <v>1.7839936765160734E-2</v>
      </c>
      <c r="W122" s="122">
        <f t="shared" si="24"/>
        <v>3.2697673765918284E-2</v>
      </c>
      <c r="X122" s="122">
        <f t="shared" si="24"/>
        <v>3.6158731043513193E-2</v>
      </c>
      <c r="Y122" s="122">
        <f t="shared" si="24"/>
        <v>3.9849486082480255E-2</v>
      </c>
      <c r="DA122" s="130" t="s">
        <v>1650</v>
      </c>
    </row>
    <row r="123" spans="1:105" ht="12" customHeight="1" x14ac:dyDescent="0.25">
      <c r="A123" s="97" t="s">
        <v>53</v>
      </c>
      <c r="B123" s="98">
        <v>2.1641678378703637E-4</v>
      </c>
      <c r="C123" s="98">
        <v>2.7557786693778826E-4</v>
      </c>
      <c r="D123" s="98">
        <v>3.7029892880702481E-4</v>
      </c>
      <c r="E123" s="98">
        <v>4.9168218980805405E-4</v>
      </c>
      <c r="F123" s="98">
        <v>7.4811790584158053E-4</v>
      </c>
      <c r="G123" s="98">
        <v>1.1973455442209205E-3</v>
      </c>
      <c r="H123" s="98">
        <v>3.9623640037973707E-3</v>
      </c>
      <c r="I123" s="98">
        <v>4.5264134016578554E-3</v>
      </c>
      <c r="J123" s="98">
        <v>6.093741469705964E-3</v>
      </c>
      <c r="K123" s="98">
        <v>7.2943007827371096E-3</v>
      </c>
      <c r="L123" s="98">
        <v>1.9554899038003646E-2</v>
      </c>
      <c r="M123" s="98">
        <v>1.047747385613872E-2</v>
      </c>
      <c r="N123" s="98">
        <v>1.1992331009985979E-2</v>
      </c>
      <c r="O123" s="98">
        <v>1.1385736867947159E-2</v>
      </c>
      <c r="P123" s="98">
        <v>1.6356443490973895E-2</v>
      </c>
      <c r="Q123" s="98">
        <v>1.249658930704411E-2</v>
      </c>
      <c r="R123" s="98">
        <v>1.3525874779957392E-2</v>
      </c>
      <c r="S123" s="98">
        <v>1.4762939951817589E-2</v>
      </c>
      <c r="T123" s="98">
        <v>2.1241606599627341E-2</v>
      </c>
      <c r="U123" s="98">
        <v>1.6423152569065562E-2</v>
      </c>
      <c r="V123" s="98">
        <v>1.7839936765160734E-2</v>
      </c>
      <c r="W123" s="98">
        <v>3.2697673765918284E-2</v>
      </c>
      <c r="X123" s="98">
        <v>3.6158731043513193E-2</v>
      </c>
      <c r="Y123" s="98">
        <v>3.9849486082480255E-2</v>
      </c>
      <c r="DA123" s="63" t="s">
        <v>1651</v>
      </c>
    </row>
    <row r="124" spans="1:105" ht="12" customHeight="1" x14ac:dyDescent="0.25">
      <c r="A124" s="121" t="s">
        <v>55</v>
      </c>
      <c r="B124" s="122">
        <v>96.768894256902854</v>
      </c>
      <c r="C124" s="122">
        <v>97.45040501395728</v>
      </c>
      <c r="D124" s="122">
        <v>97.265337294848635</v>
      </c>
      <c r="E124" s="122">
        <v>99.143134736761937</v>
      </c>
      <c r="F124" s="122">
        <v>98.758202346250229</v>
      </c>
      <c r="G124" s="122">
        <v>104.51825908936135</v>
      </c>
      <c r="H124" s="122">
        <v>102.35704156956446</v>
      </c>
      <c r="I124" s="122">
        <v>100.69646258117191</v>
      </c>
      <c r="J124" s="122">
        <v>106.0854710669587</v>
      </c>
      <c r="K124" s="122">
        <v>110.21363212695287</v>
      </c>
      <c r="L124" s="122">
        <v>102.85253517451405</v>
      </c>
      <c r="M124" s="122">
        <v>97.632378409140216</v>
      </c>
      <c r="N124" s="122">
        <v>102.30968667615264</v>
      </c>
      <c r="O124" s="122">
        <v>92.963835112660504</v>
      </c>
      <c r="P124" s="122">
        <v>90.199768715690539</v>
      </c>
      <c r="Q124" s="122">
        <v>80.962435590614675</v>
      </c>
      <c r="R124" s="122">
        <v>82.187252500419135</v>
      </c>
      <c r="S124" s="122">
        <v>81.836691375316718</v>
      </c>
      <c r="T124" s="122">
        <v>85.020942756977121</v>
      </c>
      <c r="U124" s="122">
        <v>79.801261181362364</v>
      </c>
      <c r="V124" s="122">
        <v>76.452907860589562</v>
      </c>
      <c r="W124" s="122">
        <v>78.878094745158549</v>
      </c>
      <c r="X124" s="122">
        <v>74.064258804208805</v>
      </c>
      <c r="Y124" s="122">
        <v>72.950644529961949</v>
      </c>
      <c r="DA124" s="130" t="s">
        <v>1652</v>
      </c>
    </row>
    <row r="125" spans="1:105" ht="12" customHeight="1" x14ac:dyDescent="0.25">
      <c r="A125" s="97" t="s">
        <v>132</v>
      </c>
      <c r="B125" s="98">
        <v>91.558725599755348</v>
      </c>
      <c r="C125" s="98">
        <v>90.951213953411752</v>
      </c>
      <c r="D125" s="98">
        <v>87.901321047076294</v>
      </c>
      <c r="E125" s="98">
        <v>86.115837755479021</v>
      </c>
      <c r="F125" s="98">
        <v>83.980368371370361</v>
      </c>
      <c r="G125" s="98">
        <v>85.468240797663071</v>
      </c>
      <c r="H125" s="98">
        <v>77.612658938104175</v>
      </c>
      <c r="I125" s="98">
        <v>74.165211985511974</v>
      </c>
      <c r="J125" s="98">
        <v>68.803476122320575</v>
      </c>
      <c r="K125" s="98">
        <v>77.421224208910019</v>
      </c>
      <c r="L125" s="98">
        <v>73.316900735645333</v>
      </c>
      <c r="M125" s="98">
        <v>76.575570841692937</v>
      </c>
      <c r="N125" s="98">
        <v>81.507595299512758</v>
      </c>
      <c r="O125" s="98">
        <v>70.765763829177189</v>
      </c>
      <c r="P125" s="98">
        <v>69.547434795070089</v>
      </c>
      <c r="Q125" s="98">
        <v>56.160504442533551</v>
      </c>
      <c r="R125" s="98">
        <v>55.188759912104686</v>
      </c>
      <c r="S125" s="98">
        <v>61.92333046718263</v>
      </c>
      <c r="T125" s="98">
        <v>65.711999617846558</v>
      </c>
      <c r="U125" s="98">
        <v>62.489849049393271</v>
      </c>
      <c r="V125" s="98">
        <v>55.494673736505185</v>
      </c>
      <c r="W125" s="98">
        <v>56.5750931498998</v>
      </c>
      <c r="X125" s="98">
        <v>54.324018343364806</v>
      </c>
      <c r="Y125" s="98">
        <v>53.52331135951092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DA128" s="132" t="s">
        <v>1656</v>
      </c>
    </row>
    <row r="129" spans="1:105" ht="12" customHeight="1" x14ac:dyDescent="0.25">
      <c r="A129" s="106" t="s">
        <v>124</v>
      </c>
      <c r="B129" s="101">
        <v>0.67663211013156188</v>
      </c>
      <c r="C129" s="101">
        <v>0.64798991770651759</v>
      </c>
      <c r="D129" s="101">
        <v>0.65511438807893752</v>
      </c>
      <c r="E129" s="101">
        <v>0.72956126885861283</v>
      </c>
      <c r="F129" s="101">
        <v>0.81122657208408289</v>
      </c>
      <c r="G129" s="101">
        <v>0.94706757420926024</v>
      </c>
      <c r="H129" s="101">
        <v>1.0342242415087415</v>
      </c>
      <c r="I129" s="101">
        <v>0.92620996778214992</v>
      </c>
      <c r="J129" s="101">
        <v>0.92650275418641515</v>
      </c>
      <c r="K129" s="101">
        <v>0.80737892563872737</v>
      </c>
      <c r="L129" s="101">
        <v>0.67421445397962998</v>
      </c>
      <c r="M129" s="101">
        <v>0.67140730414106531</v>
      </c>
      <c r="N129" s="101">
        <v>0.6552824686870744</v>
      </c>
      <c r="O129" s="101">
        <v>0.65476488139837574</v>
      </c>
      <c r="P129" s="101">
        <v>0.72304347503128064</v>
      </c>
      <c r="Q129" s="101">
        <v>0.55870684656961678</v>
      </c>
      <c r="R129" s="101">
        <v>0.56046632716573475</v>
      </c>
      <c r="S129" s="101">
        <v>0.57672319453061793</v>
      </c>
      <c r="T129" s="101">
        <v>0.49006131399417591</v>
      </c>
      <c r="U129" s="101">
        <v>0.44888263279074087</v>
      </c>
      <c r="V129" s="101">
        <v>0.48052799720763162</v>
      </c>
      <c r="W129" s="101">
        <v>0.50420378268899635</v>
      </c>
      <c r="X129" s="101">
        <v>0.53973012293045397</v>
      </c>
      <c r="Y129" s="101">
        <v>0.87570961797260138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4.5335365470159479</v>
      </c>
      <c r="C133" s="101">
        <v>5.8512011428390194</v>
      </c>
      <c r="D133" s="101">
        <v>8.7089018596934018</v>
      </c>
      <c r="E133" s="101">
        <v>12.297735712424306</v>
      </c>
      <c r="F133" s="101">
        <v>13.966607402795793</v>
      </c>
      <c r="G133" s="101">
        <v>18.10295071748903</v>
      </c>
      <c r="H133" s="101">
        <v>23.710158389951548</v>
      </c>
      <c r="I133" s="101">
        <v>25.605040627877791</v>
      </c>
      <c r="J133" s="101">
        <v>36.355492190451713</v>
      </c>
      <c r="K133" s="101">
        <v>31.985028992404121</v>
      </c>
      <c r="L133" s="101">
        <v>28.861419984889082</v>
      </c>
      <c r="M133" s="101">
        <v>20.385400263306213</v>
      </c>
      <c r="N133" s="101">
        <v>20.146808907952799</v>
      </c>
      <c r="O133" s="101">
        <v>21.543306402084941</v>
      </c>
      <c r="P133" s="101">
        <v>19.929290445589182</v>
      </c>
      <c r="Q133" s="101">
        <v>24.243224301511507</v>
      </c>
      <c r="R133" s="101">
        <v>26.438026261148714</v>
      </c>
      <c r="S133" s="101">
        <v>19.336637713603473</v>
      </c>
      <c r="T133" s="101">
        <v>18.818881825136383</v>
      </c>
      <c r="U133" s="101">
        <v>16.862529499178351</v>
      </c>
      <c r="V133" s="101">
        <v>20.477706126876747</v>
      </c>
      <c r="W133" s="101">
        <v>21.798797812569749</v>
      </c>
      <c r="X133" s="101">
        <v>19.200510337913542</v>
      </c>
      <c r="Y133" s="101">
        <v>18.551623552478425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X135" s="98">
        <v>0</v>
      </c>
      <c r="Y135" s="98">
        <v>0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1664</v>
      </c>
    </row>
    <row r="137" spans="1:105" ht="12" customHeight="1" x14ac:dyDescent="0.25">
      <c r="A137" s="121" t="s">
        <v>54</v>
      </c>
      <c r="B137" s="122">
        <v>25.40185864349418</v>
      </c>
      <c r="C137" s="122">
        <v>25.631288973387431</v>
      </c>
      <c r="D137" s="122">
        <v>28.45967693691772</v>
      </c>
      <c r="E137" s="122">
        <v>31.930512002451092</v>
      </c>
      <c r="F137" s="122">
        <v>35.921647129981196</v>
      </c>
      <c r="G137" s="122">
        <v>34.834031447586305</v>
      </c>
      <c r="H137" s="122">
        <v>35.127202840403179</v>
      </c>
      <c r="I137" s="122">
        <v>34.745697720811513</v>
      </c>
      <c r="J137" s="122">
        <v>34.079260686962776</v>
      </c>
      <c r="K137" s="122">
        <v>37.424962544089517</v>
      </c>
      <c r="L137" s="122">
        <v>34.968650699956875</v>
      </c>
      <c r="M137" s="122">
        <v>34.626789276541956</v>
      </c>
      <c r="N137" s="122">
        <v>36.555516381715698</v>
      </c>
      <c r="O137" s="122">
        <v>32.834981709442239</v>
      </c>
      <c r="P137" s="122">
        <v>32.617080114465359</v>
      </c>
      <c r="Q137" s="122">
        <v>27.253143410523702</v>
      </c>
      <c r="R137" s="122">
        <v>26.781899239582469</v>
      </c>
      <c r="S137" s="122">
        <v>27.736689902115593</v>
      </c>
      <c r="T137" s="122">
        <v>28.71393773768078</v>
      </c>
      <c r="U137" s="122">
        <v>27.151991877493906</v>
      </c>
      <c r="V137" s="122">
        <v>24.547259651366499</v>
      </c>
      <c r="W137" s="122">
        <v>25.454715906051106</v>
      </c>
      <c r="X137" s="122">
        <v>25.483950537331435</v>
      </c>
      <c r="Y137" s="122">
        <v>28.405161441643134</v>
      </c>
      <c r="DA137" s="130" t="s">
        <v>1665</v>
      </c>
    </row>
    <row r="138" spans="1:105" ht="12" customHeight="1" x14ac:dyDescent="0.25">
      <c r="A138" s="97" t="s">
        <v>202</v>
      </c>
      <c r="B138" s="98">
        <v>25.151621987885562</v>
      </c>
      <c r="C138" s="98">
        <v>25.249380618423807</v>
      </c>
      <c r="D138" s="98">
        <v>27.85959521951165</v>
      </c>
      <c r="E138" s="98">
        <v>31.026857299077879</v>
      </c>
      <c r="F138" s="98">
        <v>33.98612234494891</v>
      </c>
      <c r="G138" s="98">
        <v>31.380301971951742</v>
      </c>
      <c r="H138" s="98">
        <v>29.707163393677181</v>
      </c>
      <c r="I138" s="98">
        <v>28.90138713008626</v>
      </c>
      <c r="J138" s="98">
        <v>27.804948162367936</v>
      </c>
      <c r="K138" s="98">
        <v>32.108806723720832</v>
      </c>
      <c r="L138" s="98">
        <v>29.770636285468601</v>
      </c>
      <c r="M138" s="98">
        <v>31.043923760389823</v>
      </c>
      <c r="N138" s="98">
        <v>33.043374414827561</v>
      </c>
      <c r="O138" s="98">
        <v>28.688616604566704</v>
      </c>
      <c r="P138" s="98">
        <v>28.194707174930748</v>
      </c>
      <c r="Q138" s="98">
        <v>22.767602942581348</v>
      </c>
      <c r="R138" s="98">
        <v>22.373674405273682</v>
      </c>
      <c r="S138" s="98">
        <v>25.103874080443294</v>
      </c>
      <c r="T138" s="98">
        <v>26.639820387885784</v>
      </c>
      <c r="U138" s="98">
        <v>25.333524410050657</v>
      </c>
      <c r="V138" s="98">
        <v>22.497707079392406</v>
      </c>
      <c r="W138" s="98">
        <v>22.935678800038229</v>
      </c>
      <c r="X138" s="98">
        <v>22.023120282793553</v>
      </c>
      <c r="Y138" s="98">
        <v>21.698480940097571</v>
      </c>
      <c r="DA138" s="63" t="s">
        <v>1666</v>
      </c>
    </row>
    <row r="139" spans="1:105" ht="12" customHeight="1" x14ac:dyDescent="0.25">
      <c r="A139" s="97" t="s">
        <v>50</v>
      </c>
      <c r="B139" s="98">
        <v>0.21298831892724648</v>
      </c>
      <c r="C139" s="98">
        <v>0.29620614946900159</v>
      </c>
      <c r="D139" s="98">
        <v>0.42399039312760822</v>
      </c>
      <c r="E139" s="98">
        <v>0.61574799080587117</v>
      </c>
      <c r="F139" s="98">
        <v>1.4178045622515314</v>
      </c>
      <c r="G139" s="98">
        <v>2.5426715327991123</v>
      </c>
      <c r="H139" s="98">
        <v>3.7507177282733211</v>
      </c>
      <c r="I139" s="98">
        <v>3.7523805315436576</v>
      </c>
      <c r="J139" s="98">
        <v>3.664884625332482</v>
      </c>
      <c r="K139" s="98">
        <v>3.1204974629338689</v>
      </c>
      <c r="L139" s="98">
        <v>2.8625151665177446</v>
      </c>
      <c r="M139" s="98">
        <v>2.1656384991877209</v>
      </c>
      <c r="N139" s="98">
        <v>2.17063203612302</v>
      </c>
      <c r="O139" s="98">
        <v>2.5041568789182973</v>
      </c>
      <c r="P139" s="98">
        <v>2.898349933149043</v>
      </c>
      <c r="Q139" s="98">
        <v>2.4580894246545051</v>
      </c>
      <c r="R139" s="98">
        <v>2.3287503759402783</v>
      </c>
      <c r="S139" s="98">
        <v>1.4795857994309503</v>
      </c>
      <c r="T139" s="98">
        <v>1.1037540458799164</v>
      </c>
      <c r="U139" s="98">
        <v>1.0320490326397913</v>
      </c>
      <c r="V139" s="98">
        <v>1.0785275580398439</v>
      </c>
      <c r="W139" s="98">
        <v>1.3675811584391999</v>
      </c>
      <c r="X139" s="98">
        <v>2.1229411694953138</v>
      </c>
      <c r="Y139" s="98">
        <v>5.147328688140675</v>
      </c>
      <c r="DA139" s="63" t="s">
        <v>1667</v>
      </c>
    </row>
    <row r="140" spans="1:105" ht="12" customHeight="1" x14ac:dyDescent="0.25">
      <c r="A140" s="109" t="s">
        <v>120</v>
      </c>
      <c r="B140" s="33">
        <v>3.7248336681373069E-2</v>
      </c>
      <c r="C140" s="33">
        <v>8.5702205494625039E-2</v>
      </c>
      <c r="D140" s="33">
        <v>0.17609132427846402</v>
      </c>
      <c r="E140" s="33">
        <v>0.2879067125673424</v>
      </c>
      <c r="F140" s="33">
        <v>0.51772022278075225</v>
      </c>
      <c r="G140" s="33">
        <v>0.91105794283544805</v>
      </c>
      <c r="H140" s="33">
        <v>1.6693217184526783</v>
      </c>
      <c r="I140" s="33">
        <v>2.0919300591815979</v>
      </c>
      <c r="J140" s="33">
        <v>2.6094278992623572</v>
      </c>
      <c r="K140" s="33">
        <v>2.1956583574348181</v>
      </c>
      <c r="L140" s="33">
        <v>2.3354992479705339</v>
      </c>
      <c r="M140" s="33">
        <v>1.4172270169644099</v>
      </c>
      <c r="N140" s="33">
        <v>1.3415099307651173</v>
      </c>
      <c r="O140" s="33">
        <v>1.6422082259572393</v>
      </c>
      <c r="P140" s="33">
        <v>1.5240230063855691</v>
      </c>
      <c r="Q140" s="33">
        <v>2.0274510432878463</v>
      </c>
      <c r="R140" s="33">
        <v>2.0794744583685083</v>
      </c>
      <c r="S140" s="33">
        <v>1.1532300222413481</v>
      </c>
      <c r="T140" s="33">
        <v>0.97036330391507775</v>
      </c>
      <c r="U140" s="33">
        <v>0.78641843480345741</v>
      </c>
      <c r="V140" s="33">
        <v>0.97102501393424767</v>
      </c>
      <c r="W140" s="33">
        <v>1.1514559475736759</v>
      </c>
      <c r="X140" s="33">
        <v>1.3378890850425689</v>
      </c>
      <c r="Y140" s="33">
        <v>1.5593518134048885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304.29778861207274</v>
      </c>
      <c r="C142" s="117">
        <f t="shared" si="25"/>
        <v>334.90146726212726</v>
      </c>
      <c r="D142" s="117">
        <f t="shared" si="25"/>
        <v>339.08014013066907</v>
      </c>
      <c r="E142" s="117">
        <f t="shared" si="25"/>
        <v>369.53356154589278</v>
      </c>
      <c r="F142" s="117">
        <f t="shared" si="25"/>
        <v>383.44529654113512</v>
      </c>
      <c r="G142" s="117">
        <f t="shared" si="25"/>
        <v>397.89826368967687</v>
      </c>
      <c r="H142" s="117">
        <f t="shared" si="25"/>
        <v>397.63606923828701</v>
      </c>
      <c r="I142" s="117">
        <f t="shared" si="25"/>
        <v>399.33754492115253</v>
      </c>
      <c r="J142" s="117">
        <f t="shared" si="25"/>
        <v>414.06438388052993</v>
      </c>
      <c r="K142" s="117">
        <f t="shared" si="25"/>
        <v>468.28423249098012</v>
      </c>
      <c r="L142" s="117">
        <f t="shared" si="25"/>
        <v>363.08670707201412</v>
      </c>
      <c r="M142" s="117">
        <f t="shared" si="25"/>
        <v>383.99490877275912</v>
      </c>
      <c r="N142" s="117">
        <f t="shared" si="25"/>
        <v>423.19834691487506</v>
      </c>
      <c r="O142" s="117">
        <f t="shared" si="25"/>
        <v>383.92143585451038</v>
      </c>
      <c r="P142" s="117">
        <f t="shared" si="25"/>
        <v>379.41400507785517</v>
      </c>
      <c r="Q142" s="117">
        <f t="shared" si="25"/>
        <v>315.19517566712989</v>
      </c>
      <c r="R142" s="117">
        <f t="shared" ref="R142:V142" si="26">R143+R146+R148+R161</f>
        <v>315.17173581958571</v>
      </c>
      <c r="S142" s="117">
        <f t="shared" si="26"/>
        <v>350.98095862548189</v>
      </c>
      <c r="T142" s="117">
        <f t="shared" si="26"/>
        <v>377.70654083349331</v>
      </c>
      <c r="U142" s="117">
        <f t="shared" si="26"/>
        <v>364.72530933334173</v>
      </c>
      <c r="V142" s="117">
        <f t="shared" si="26"/>
        <v>333.55549621755989</v>
      </c>
      <c r="W142" s="117">
        <f t="shared" ref="W142:Y142" si="27">W143+W146+W148+W161</f>
        <v>346.26263589721179</v>
      </c>
      <c r="X142" s="117">
        <f t="shared" si="27"/>
        <v>336.90144054441731</v>
      </c>
      <c r="Y142" s="117">
        <f t="shared" si="27"/>
        <v>339.93332732268516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245.27114888954009</v>
      </c>
      <c r="C143" s="122">
        <f t="shared" si="28"/>
        <v>274.53138202626479</v>
      </c>
      <c r="D143" s="122">
        <f t="shared" si="28"/>
        <v>275.98319399659982</v>
      </c>
      <c r="E143" s="122">
        <f t="shared" si="28"/>
        <v>302.09326227037582</v>
      </c>
      <c r="F143" s="122">
        <f t="shared" si="28"/>
        <v>312.62573782994843</v>
      </c>
      <c r="G143" s="122">
        <f t="shared" si="28"/>
        <v>323.27182790078211</v>
      </c>
      <c r="H143" s="122">
        <f t="shared" si="28"/>
        <v>322.24960240414657</v>
      </c>
      <c r="I143" s="122">
        <f t="shared" si="28"/>
        <v>323.45944548329146</v>
      </c>
      <c r="J143" s="122">
        <f t="shared" si="28"/>
        <v>332.824832652309</v>
      </c>
      <c r="K143" s="122">
        <f t="shared" si="28"/>
        <v>381.62061802448284</v>
      </c>
      <c r="L143" s="122">
        <f t="shared" si="28"/>
        <v>280.11955620170113</v>
      </c>
      <c r="M143" s="122">
        <f t="shared" si="28"/>
        <v>302.43205314961091</v>
      </c>
      <c r="N143" s="122">
        <f t="shared" si="28"/>
        <v>334.71702689455589</v>
      </c>
      <c r="O143" s="122">
        <f t="shared" si="28"/>
        <v>301.51185077636262</v>
      </c>
      <c r="P143" s="122">
        <f t="shared" si="28"/>
        <v>298.39021059077544</v>
      </c>
      <c r="Q143" s="122">
        <f t="shared" si="28"/>
        <v>242.85816916283278</v>
      </c>
      <c r="R143" s="122">
        <f t="shared" ref="R143:V143" si="29">SUM(R144:R145)</f>
        <v>241.43259570717007</v>
      </c>
      <c r="S143" s="122">
        <f t="shared" si="29"/>
        <v>275.98313767808321</v>
      </c>
      <c r="T143" s="122">
        <f t="shared" si="29"/>
        <v>298.60575580958209</v>
      </c>
      <c r="U143" s="122">
        <f t="shared" si="29"/>
        <v>289.34517002795036</v>
      </c>
      <c r="V143" s="122">
        <f t="shared" si="29"/>
        <v>261.10422029125181</v>
      </c>
      <c r="W143" s="122">
        <f t="shared" ref="W143:Y143" si="30">SUM(W144:W145)</f>
        <v>270.31026036240291</v>
      </c>
      <c r="X143" s="122">
        <f t="shared" si="30"/>
        <v>263.53692472907755</v>
      </c>
      <c r="Y143" s="122">
        <f t="shared" si="30"/>
        <v>264.40057721779277</v>
      </c>
      <c r="DA143" s="130" t="s">
        <v>1815</v>
      </c>
    </row>
    <row r="144" spans="1:105" ht="12" customHeight="1" x14ac:dyDescent="0.25">
      <c r="A144" s="97" t="s">
        <v>199</v>
      </c>
      <c r="B144" s="98">
        <v>243.02946375723516</v>
      </c>
      <c r="C144" s="98">
        <v>272.06490087731186</v>
      </c>
      <c r="D144" s="98">
        <v>273.58099132877931</v>
      </c>
      <c r="E144" s="98">
        <v>299.51120858095163</v>
      </c>
      <c r="F144" s="98">
        <v>310.02337803817102</v>
      </c>
      <c r="G144" s="98">
        <v>320.61788339643982</v>
      </c>
      <c r="H144" s="98">
        <v>319.65353859876285</v>
      </c>
      <c r="I144" s="98">
        <v>320.90767494599623</v>
      </c>
      <c r="J144" s="98">
        <v>330.21894122021007</v>
      </c>
      <c r="K144" s="98">
        <v>378.64922842331498</v>
      </c>
      <c r="L144" s="98">
        <v>278.02949045427903</v>
      </c>
      <c r="M144" s="98">
        <v>300.16700546667289</v>
      </c>
      <c r="N144" s="98">
        <v>332.22889792748748</v>
      </c>
      <c r="O144" s="98">
        <v>299.29099330299454</v>
      </c>
      <c r="P144" s="98">
        <v>296.21647993835586</v>
      </c>
      <c r="Q144" s="98">
        <v>241.10701815001323</v>
      </c>
      <c r="R144" s="98">
        <v>239.70997068957033</v>
      </c>
      <c r="S144" s="98">
        <v>274.03844008296915</v>
      </c>
      <c r="T144" s="98">
        <v>296.51315167274993</v>
      </c>
      <c r="U144" s="98">
        <v>287.32098528695849</v>
      </c>
      <c r="V144" s="98">
        <v>259.27601933873638</v>
      </c>
      <c r="W144" s="98">
        <v>268.42789311622738</v>
      </c>
      <c r="X144" s="98">
        <v>261.69732420241399</v>
      </c>
      <c r="Y144" s="98">
        <v>262.52749266515207</v>
      </c>
      <c r="DA144" s="63" t="s">
        <v>1816</v>
      </c>
    </row>
    <row r="145" spans="1:105" ht="12" customHeight="1" x14ac:dyDescent="0.25">
      <c r="A145" s="97" t="s">
        <v>53</v>
      </c>
      <c r="B145" s="98">
        <v>2.2416851323049367</v>
      </c>
      <c r="C145" s="98">
        <v>2.4664811489529637</v>
      </c>
      <c r="D145" s="98">
        <v>2.4022026678205215</v>
      </c>
      <c r="E145" s="98">
        <v>2.5820536894241681</v>
      </c>
      <c r="F145" s="98">
        <v>2.6023597917774057</v>
      </c>
      <c r="G145" s="98">
        <v>2.6539445043422853</v>
      </c>
      <c r="H145" s="98">
        <v>2.5960638053837264</v>
      </c>
      <c r="I145" s="98">
        <v>2.5517705372952317</v>
      </c>
      <c r="J145" s="98">
        <v>2.6058914320989417</v>
      </c>
      <c r="K145" s="98">
        <v>2.9713896011678487</v>
      </c>
      <c r="L145" s="98">
        <v>2.0900657474220914</v>
      </c>
      <c r="M145" s="98">
        <v>2.2650476829380017</v>
      </c>
      <c r="N145" s="98">
        <v>2.4881289670683886</v>
      </c>
      <c r="O145" s="98">
        <v>2.2208574733681044</v>
      </c>
      <c r="P145" s="98">
        <v>2.1737306524195903</v>
      </c>
      <c r="Q145" s="98">
        <v>1.7511510128195471</v>
      </c>
      <c r="R145" s="98">
        <v>1.7226250175997395</v>
      </c>
      <c r="S145" s="98">
        <v>1.9446975951140408</v>
      </c>
      <c r="T145" s="98">
        <v>2.0926041368321595</v>
      </c>
      <c r="U145" s="98">
        <v>2.0241847409918541</v>
      </c>
      <c r="V145" s="98">
        <v>1.8282009525154168</v>
      </c>
      <c r="W145" s="98">
        <v>1.8823672461755574</v>
      </c>
      <c r="X145" s="98">
        <v>1.8396005266635487</v>
      </c>
      <c r="Y145" s="98">
        <v>1.8730845526407323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4.3359890923775246E-4</v>
      </c>
      <c r="C146" s="122">
        <f t="shared" si="31"/>
        <v>5.7859551811034044E-4</v>
      </c>
      <c r="D146" s="122">
        <f t="shared" si="31"/>
        <v>8.3561415289037108E-4</v>
      </c>
      <c r="E146" s="122">
        <f t="shared" si="31"/>
        <v>1.2640244532290681E-3</v>
      </c>
      <c r="F146" s="122">
        <f t="shared" si="31"/>
        <v>2.1232613955987677E-3</v>
      </c>
      <c r="G146" s="122">
        <f t="shared" si="31"/>
        <v>3.6043308743962978E-3</v>
      </c>
      <c r="H146" s="122">
        <f t="shared" si="31"/>
        <v>1.2716077687321713E-2</v>
      </c>
      <c r="I146" s="122">
        <f t="shared" si="31"/>
        <v>1.4963356132961361E-2</v>
      </c>
      <c r="J146" s="122">
        <f t="shared" si="31"/>
        <v>2.0661495050301688E-2</v>
      </c>
      <c r="K146" s="122">
        <f t="shared" si="31"/>
        <v>2.525098118587164E-2</v>
      </c>
      <c r="L146" s="122">
        <f t="shared" si="31"/>
        <v>6.9289762637656765E-2</v>
      </c>
      <c r="M146" s="122">
        <f t="shared" si="31"/>
        <v>3.8209756699194061E-2</v>
      </c>
      <c r="N146" s="122">
        <f t="shared" si="31"/>
        <v>4.5272642027964008E-2</v>
      </c>
      <c r="O146" s="122">
        <f t="shared" si="31"/>
        <v>4.4970262136382763E-2</v>
      </c>
      <c r="P146" s="122">
        <f t="shared" si="31"/>
        <v>6.7581086779633981E-2</v>
      </c>
      <c r="Q146" s="122">
        <f t="shared" si="31"/>
        <v>5.3834210355974556E-2</v>
      </c>
      <c r="R146" s="122">
        <f t="shared" si="31"/>
        <v>6.0449046863854335E-2</v>
      </c>
      <c r="S146" s="122">
        <f t="shared" si="31"/>
        <v>6.792411459753385E-2</v>
      </c>
      <c r="T146" s="122">
        <f t="shared" si="31"/>
        <v>9.9816701957601395E-2</v>
      </c>
      <c r="U146" s="122">
        <f t="shared" si="31"/>
        <v>7.8413488611888293E-2</v>
      </c>
      <c r="V146" s="122">
        <f t="shared" si="31"/>
        <v>8.6230669172018146E-2</v>
      </c>
      <c r="W146" s="122">
        <f t="shared" si="31"/>
        <v>0.15933261856973754</v>
      </c>
      <c r="X146" s="122">
        <f t="shared" si="31"/>
        <v>0.1776421622136552</v>
      </c>
      <c r="Y146" s="122">
        <f t="shared" si="31"/>
        <v>0.19641071494139428</v>
      </c>
      <c r="DA146" s="130" t="s">
        <v>1818</v>
      </c>
    </row>
    <row r="147" spans="1:105" ht="12" customHeight="1" x14ac:dyDescent="0.25">
      <c r="A147" s="97" t="s">
        <v>53</v>
      </c>
      <c r="B147" s="98">
        <v>4.3359890923775246E-4</v>
      </c>
      <c r="C147" s="98">
        <v>5.7859551811034044E-4</v>
      </c>
      <c r="D147" s="98">
        <v>8.3561415289037108E-4</v>
      </c>
      <c r="E147" s="98">
        <v>1.2640244532290681E-3</v>
      </c>
      <c r="F147" s="98">
        <v>2.1232613955987677E-3</v>
      </c>
      <c r="G147" s="98">
        <v>3.6043308743962978E-3</v>
      </c>
      <c r="H147" s="98">
        <v>1.2716077687321713E-2</v>
      </c>
      <c r="I147" s="98">
        <v>1.4963356132961361E-2</v>
      </c>
      <c r="J147" s="98">
        <v>2.0661495050301688E-2</v>
      </c>
      <c r="K147" s="98">
        <v>2.525098118587164E-2</v>
      </c>
      <c r="L147" s="98">
        <v>6.9289762637656765E-2</v>
      </c>
      <c r="M147" s="98">
        <v>3.8209756699194061E-2</v>
      </c>
      <c r="N147" s="98">
        <v>4.5272642027964008E-2</v>
      </c>
      <c r="O147" s="98">
        <v>4.4970262136382763E-2</v>
      </c>
      <c r="P147" s="98">
        <v>6.7581086779633981E-2</v>
      </c>
      <c r="Q147" s="98">
        <v>5.3834210355974556E-2</v>
      </c>
      <c r="R147" s="98">
        <v>6.0449046863854335E-2</v>
      </c>
      <c r="S147" s="98">
        <v>6.792411459753385E-2</v>
      </c>
      <c r="T147" s="98">
        <v>9.9816701957601395E-2</v>
      </c>
      <c r="U147" s="98">
        <v>7.8413488611888293E-2</v>
      </c>
      <c r="V147" s="98">
        <v>8.6230669172018146E-2</v>
      </c>
      <c r="W147" s="98">
        <v>0.15933261856973754</v>
      </c>
      <c r="X147" s="98">
        <v>0.1776421622136552</v>
      </c>
      <c r="Y147" s="98">
        <v>0.19641071494139428</v>
      </c>
      <c r="DA147" s="63" t="s">
        <v>1819</v>
      </c>
    </row>
    <row r="148" spans="1:105" ht="12" customHeight="1" x14ac:dyDescent="0.25">
      <c r="A148" s="121" t="s">
        <v>55</v>
      </c>
      <c r="B148" s="122">
        <v>44.634835118777183</v>
      </c>
      <c r="C148" s="122">
        <v>45.81309584985565</v>
      </c>
      <c r="D148" s="122">
        <v>46.887106542280534</v>
      </c>
      <c r="E148" s="122">
        <v>49.199558503853524</v>
      </c>
      <c r="F148" s="122">
        <v>50.210595132630132</v>
      </c>
      <c r="G148" s="122">
        <v>54.506735818567471</v>
      </c>
      <c r="H148" s="122">
        <v>54.891007066069456</v>
      </c>
      <c r="I148" s="122">
        <v>55.500391774124495</v>
      </c>
      <c r="J148" s="122">
        <v>61.136074330484099</v>
      </c>
      <c r="K148" s="122">
        <v>64.711755894171574</v>
      </c>
      <c r="L148" s="122">
        <v>62.347534878689864</v>
      </c>
      <c r="M148" s="122">
        <v>61.340468719448893</v>
      </c>
      <c r="N148" s="122">
        <v>67.145060315361434</v>
      </c>
      <c r="O148" s="122">
        <v>63.129253581704177</v>
      </c>
      <c r="P148" s="122">
        <v>61.849551649657414</v>
      </c>
      <c r="Q148" s="122">
        <v>56.147208206220881</v>
      </c>
      <c r="R148" s="122">
        <v>57.787805590965633</v>
      </c>
      <c r="S148" s="122">
        <v>58.631805867653874</v>
      </c>
      <c r="T148" s="122">
        <v>62.124738949694112</v>
      </c>
      <c r="U148" s="122">
        <v>59.303334321064924</v>
      </c>
      <c r="V148" s="122">
        <v>57.79184728002938</v>
      </c>
      <c r="W148" s="122">
        <v>60.592191639563445</v>
      </c>
      <c r="X148" s="122">
        <v>57.849553405946736</v>
      </c>
      <c r="Y148" s="122">
        <v>58.091294529881452</v>
      </c>
      <c r="DA148" s="130" t="s">
        <v>1820</v>
      </c>
    </row>
    <row r="149" spans="1:105" ht="12" customHeight="1" x14ac:dyDescent="0.25">
      <c r="A149" s="97" t="s">
        <v>132</v>
      </c>
      <c r="B149" s="98">
        <v>41.422219250301382</v>
      </c>
      <c r="C149" s="98">
        <v>41.748578589009945</v>
      </c>
      <c r="D149" s="98">
        <v>40.954538802975371</v>
      </c>
      <c r="E149" s="98">
        <v>40.882264741578005</v>
      </c>
      <c r="F149" s="98">
        <v>40.72798331297389</v>
      </c>
      <c r="G149" s="98">
        <v>42.225053653586265</v>
      </c>
      <c r="H149" s="98">
        <v>38.870731234431844</v>
      </c>
      <c r="I149" s="98">
        <v>38.276419179286187</v>
      </c>
      <c r="J149" s="98">
        <v>36.8663088379813</v>
      </c>
      <c r="K149" s="98">
        <v>43.30562222070359</v>
      </c>
      <c r="L149" s="98">
        <v>43.00621611619615</v>
      </c>
      <c r="M149" s="98">
        <v>47.53595034459596</v>
      </c>
      <c r="N149" s="98">
        <v>53.394754059511641</v>
      </c>
      <c r="O149" s="98">
        <v>48.271829029946986</v>
      </c>
      <c r="P149" s="98">
        <v>47.750058605062925</v>
      </c>
      <c r="Q149" s="98">
        <v>38.927843510876087</v>
      </c>
      <c r="R149" s="98">
        <v>38.722420027187873</v>
      </c>
      <c r="S149" s="98">
        <v>44.345687053019752</v>
      </c>
      <c r="T149" s="98">
        <v>48.128488028752521</v>
      </c>
      <c r="U149" s="98">
        <v>46.587537279159818</v>
      </c>
      <c r="V149" s="98">
        <v>41.980945478701528</v>
      </c>
      <c r="W149" s="98">
        <v>43.34511584467753</v>
      </c>
      <c r="X149" s="98">
        <v>42.246427644415952</v>
      </c>
      <c r="Y149" s="98">
        <v>42.459855532292046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1824</v>
      </c>
    </row>
    <row r="153" spans="1:105" ht="12" customHeight="1" x14ac:dyDescent="0.25">
      <c r="A153" s="106" t="s">
        <v>124</v>
      </c>
      <c r="B153" s="101">
        <v>0.37536402447911754</v>
      </c>
      <c r="C153" s="101">
        <v>0.36284559204264749</v>
      </c>
      <c r="D153" s="101">
        <v>0.36926150347169007</v>
      </c>
      <c r="E153" s="101">
        <v>0.41480836322737324</v>
      </c>
      <c r="F153" s="101">
        <v>0.46610563888410389</v>
      </c>
      <c r="G153" s="101">
        <v>0.54947972732092942</v>
      </c>
      <c r="H153" s="101">
        <v>0.60579830765531251</v>
      </c>
      <c r="I153" s="101">
        <v>0.54501102142164715</v>
      </c>
      <c r="J153" s="101">
        <v>0.54626382568135212</v>
      </c>
      <c r="K153" s="101">
        <v>0.47877452779031121</v>
      </c>
      <c r="L153" s="101">
        <v>0.4049048645500421</v>
      </c>
      <c r="M153" s="101">
        <v>0.40533328885607361</v>
      </c>
      <c r="N153" s="101">
        <v>0.40634382768084959</v>
      </c>
      <c r="O153" s="101">
        <v>0.42126586108681435</v>
      </c>
      <c r="P153" s="101">
        <v>0.48199775365405606</v>
      </c>
      <c r="Q153" s="101">
        <v>0.37834278017716433</v>
      </c>
      <c r="R153" s="101">
        <v>0.38852054012453274</v>
      </c>
      <c r="S153" s="101">
        <v>0.4175233399159527</v>
      </c>
      <c r="T153" s="101">
        <v>0.37265844416688648</v>
      </c>
      <c r="U153" s="101">
        <v>0.35334804909026024</v>
      </c>
      <c r="V153" s="101">
        <v>0.39927084131126789</v>
      </c>
      <c r="W153" s="101">
        <v>0.43782558532638455</v>
      </c>
      <c r="X153" s="101">
        <v>0.47894654257613012</v>
      </c>
      <c r="Y153" s="101">
        <v>0.78550249848400644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2.8372518439966847</v>
      </c>
      <c r="C157" s="101">
        <v>3.7016716688030584</v>
      </c>
      <c r="D157" s="101">
        <v>5.5633062358334699</v>
      </c>
      <c r="E157" s="101">
        <v>7.9024853990481425</v>
      </c>
      <c r="F157" s="101">
        <v>9.0165061807721365</v>
      </c>
      <c r="G157" s="101">
        <v>11.732202437660279</v>
      </c>
      <c r="H157" s="101">
        <v>15.414477523982301</v>
      </c>
      <c r="I157" s="101">
        <v>16.678961573416665</v>
      </c>
      <c r="J157" s="101">
        <v>23.723501666821448</v>
      </c>
      <c r="K157" s="101">
        <v>20.927359145677677</v>
      </c>
      <c r="L157" s="101">
        <v>18.936413897943673</v>
      </c>
      <c r="M157" s="101">
        <v>13.399185085996859</v>
      </c>
      <c r="N157" s="101">
        <v>13.343962428168943</v>
      </c>
      <c r="O157" s="101">
        <v>14.436158690670375</v>
      </c>
      <c r="P157" s="101">
        <v>13.617495290940436</v>
      </c>
      <c r="Q157" s="101">
        <v>16.841021915167627</v>
      </c>
      <c r="R157" s="101">
        <v>18.676865023653228</v>
      </c>
      <c r="S157" s="101">
        <v>13.868595474718168</v>
      </c>
      <c r="T157" s="101">
        <v>13.623592476774704</v>
      </c>
      <c r="U157" s="101">
        <v>12.362448992814846</v>
      </c>
      <c r="V157" s="101">
        <v>15.411630960016579</v>
      </c>
      <c r="W157" s="101">
        <v>16.809250209559529</v>
      </c>
      <c r="X157" s="101">
        <v>15.12417921895465</v>
      </c>
      <c r="Y157" s="101">
        <v>14.845936499105401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X158" s="104">
        <v>0</v>
      </c>
      <c r="Y158" s="104">
        <v>0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X159" s="98">
        <v>0</v>
      </c>
      <c r="Y159" s="98">
        <v>0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1832</v>
      </c>
    </row>
    <row r="161" spans="1:105" ht="12" customHeight="1" x14ac:dyDescent="0.25">
      <c r="A161" s="121" t="s">
        <v>54</v>
      </c>
      <c r="B161" s="122">
        <v>14.391371004846235</v>
      </c>
      <c r="C161" s="122">
        <v>14.556410790488696</v>
      </c>
      <c r="D161" s="122">
        <v>16.209003977635774</v>
      </c>
      <c r="E161" s="122">
        <v>18.239476747210226</v>
      </c>
      <c r="F161" s="122">
        <v>20.606840317160984</v>
      </c>
      <c r="G161" s="122">
        <v>20.116095639452894</v>
      </c>
      <c r="H161" s="122">
        <v>20.482743690383654</v>
      </c>
      <c r="I161" s="122">
        <v>20.362744307603599</v>
      </c>
      <c r="J161" s="122">
        <v>20.082815402686499</v>
      </c>
      <c r="K161" s="122">
        <v>21.926607591139838</v>
      </c>
      <c r="L161" s="122">
        <v>20.55032622898544</v>
      </c>
      <c r="M161" s="122">
        <v>20.184177147000103</v>
      </c>
      <c r="N161" s="122">
        <v>21.290987062929808</v>
      </c>
      <c r="O161" s="122">
        <v>19.235361234307213</v>
      </c>
      <c r="P161" s="122">
        <v>19.106661750642694</v>
      </c>
      <c r="Q161" s="122">
        <v>16.135964087720268</v>
      </c>
      <c r="R161" s="122">
        <v>15.890885474586176</v>
      </c>
      <c r="S161" s="122">
        <v>16.298090965147257</v>
      </c>
      <c r="T161" s="122">
        <v>16.876229372259523</v>
      </c>
      <c r="U161" s="122">
        <v>15.998391495714552</v>
      </c>
      <c r="V161" s="122">
        <v>14.573197977106659</v>
      </c>
      <c r="W161" s="122">
        <v>15.200851276675689</v>
      </c>
      <c r="X161" s="122">
        <v>15.337320247179383</v>
      </c>
      <c r="Y161" s="122">
        <v>17.24504486006952</v>
      </c>
      <c r="DA161" s="130" t="s">
        <v>1833</v>
      </c>
    </row>
    <row r="162" spans="1:105" ht="12" customHeight="1" x14ac:dyDescent="0.25">
      <c r="A162" s="97" t="s">
        <v>202</v>
      </c>
      <c r="B162" s="98">
        <v>14.239797252657604</v>
      </c>
      <c r="C162" s="98">
        <v>14.319139199446074</v>
      </c>
      <c r="D162" s="98">
        <v>15.828176858578599</v>
      </c>
      <c r="E162" s="98">
        <v>17.660950648692783</v>
      </c>
      <c r="F162" s="98">
        <v>19.38107670100214</v>
      </c>
      <c r="G162" s="98">
        <v>17.927975808185423</v>
      </c>
      <c r="H162" s="98">
        <v>17.005166960705072</v>
      </c>
      <c r="I162" s="98">
        <v>16.56123756769545</v>
      </c>
      <c r="J162" s="98">
        <v>15.93969635114664</v>
      </c>
      <c r="K162" s="98">
        <v>18.417852382107277</v>
      </c>
      <c r="L162" s="98">
        <v>17.086444766981398</v>
      </c>
      <c r="M162" s="98">
        <v>17.827284236370211</v>
      </c>
      <c r="N162" s="98">
        <v>18.984042637777716</v>
      </c>
      <c r="O162" s="98">
        <v>16.487368298140701</v>
      </c>
      <c r="P162" s="98">
        <v>16.206736189020084</v>
      </c>
      <c r="Q162" s="98">
        <v>13.091919012640179</v>
      </c>
      <c r="R162" s="98">
        <v>12.880591834493575</v>
      </c>
      <c r="S162" s="98">
        <v>14.491589881415564</v>
      </c>
      <c r="T162" s="98">
        <v>15.426859284263898</v>
      </c>
      <c r="U162" s="98">
        <v>14.718023596202617</v>
      </c>
      <c r="V162" s="98">
        <v>13.109840945343423</v>
      </c>
      <c r="W162" s="98">
        <v>13.39963995342379</v>
      </c>
      <c r="X162" s="98">
        <v>12.898585731575924</v>
      </c>
      <c r="Y162" s="98">
        <v>12.743138258727749</v>
      </c>
      <c r="DA162" s="63" t="s">
        <v>1834</v>
      </c>
    </row>
    <row r="163" spans="1:105" ht="12" customHeight="1" x14ac:dyDescent="0.25">
      <c r="A163" s="97" t="s">
        <v>50</v>
      </c>
      <c r="B163" s="98">
        <v>0.12401813906309211</v>
      </c>
      <c r="C163" s="98">
        <v>0.17320927355934904</v>
      </c>
      <c r="D163" s="98">
        <v>0.24860483765203623</v>
      </c>
      <c r="E163" s="98">
        <v>0.36182279060234368</v>
      </c>
      <c r="F163" s="98">
        <v>0.83503422341948219</v>
      </c>
      <c r="G163" s="98">
        <v>1.4991412062791791</v>
      </c>
      <c r="H163" s="98">
        <v>2.2128684743470219</v>
      </c>
      <c r="I163" s="98">
        <v>2.2144464152387386</v>
      </c>
      <c r="J163" s="98">
        <v>2.162956482631595</v>
      </c>
      <c r="K163" s="98">
        <v>1.8419251563784831</v>
      </c>
      <c r="L163" s="98">
        <v>1.6901722789526072</v>
      </c>
      <c r="M163" s="98">
        <v>1.2793628061866544</v>
      </c>
      <c r="N163" s="98">
        <v>1.2835479168505173</v>
      </c>
      <c r="O163" s="98">
        <v>1.4830076545991777</v>
      </c>
      <c r="P163" s="98">
        <v>1.7174300259592643</v>
      </c>
      <c r="Q163" s="98">
        <v>1.4572914289183274</v>
      </c>
      <c r="R163" s="98">
        <v>1.3808645867048073</v>
      </c>
      <c r="S163" s="98">
        <v>0.88243135055759836</v>
      </c>
      <c r="T163" s="98">
        <v>0.66265784024509977</v>
      </c>
      <c r="U163" s="98">
        <v>0.62450438689275289</v>
      </c>
      <c r="V163" s="98">
        <v>0.65294110818055762</v>
      </c>
      <c r="W163" s="98">
        <v>0.8314007429557323</v>
      </c>
      <c r="X163" s="98">
        <v>1.2972986882512438</v>
      </c>
      <c r="Y163" s="98">
        <v>3.1565218641047399</v>
      </c>
      <c r="DA163" s="63" t="s">
        <v>1835</v>
      </c>
    </row>
    <row r="164" spans="1:105" ht="12" customHeight="1" x14ac:dyDescent="0.25">
      <c r="A164" s="109" t="s">
        <v>120</v>
      </c>
      <c r="B164" s="33">
        <v>2.7555613125538662E-2</v>
      </c>
      <c r="C164" s="33">
        <v>6.4062317483273817E-2</v>
      </c>
      <c r="D164" s="33">
        <v>0.13222228140513645</v>
      </c>
      <c r="E164" s="33">
        <v>0.21670330791510117</v>
      </c>
      <c r="F164" s="33">
        <v>0.39072939273936369</v>
      </c>
      <c r="G164" s="33">
        <v>0.68897862498829143</v>
      </c>
      <c r="H164" s="33">
        <v>1.2647082553315601</v>
      </c>
      <c r="I164" s="33">
        <v>1.5870603246694082</v>
      </c>
      <c r="J164" s="33">
        <v>1.9801625689082627</v>
      </c>
      <c r="K164" s="33">
        <v>1.6668300526540789</v>
      </c>
      <c r="L164" s="33">
        <v>1.7737091830514387</v>
      </c>
      <c r="M164" s="33">
        <v>1.0775301044432368</v>
      </c>
      <c r="N164" s="33">
        <v>1.0233965083015784</v>
      </c>
      <c r="O164" s="33">
        <v>1.2649852815673335</v>
      </c>
      <c r="P164" s="33">
        <v>1.1824955356633466</v>
      </c>
      <c r="Q164" s="33">
        <v>1.5867536461617591</v>
      </c>
      <c r="R164" s="33">
        <v>1.6294290533877935</v>
      </c>
      <c r="S164" s="33">
        <v>0.92406973317409491</v>
      </c>
      <c r="T164" s="33">
        <v>0.78671224775052695</v>
      </c>
      <c r="U164" s="33">
        <v>0.65586351261918319</v>
      </c>
      <c r="V164" s="33">
        <v>0.81041592358267822</v>
      </c>
      <c r="W164" s="33">
        <v>0.96981058029616507</v>
      </c>
      <c r="X164" s="33">
        <v>1.1414358273522147</v>
      </c>
      <c r="Y164" s="33">
        <v>1.3453847372370307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0.44623907934771923</v>
      </c>
      <c r="C166" s="119">
        <f t="shared" si="32"/>
        <v>0.453622906843552</v>
      </c>
      <c r="D166" s="119">
        <f t="shared" si="32"/>
        <v>0.46400559089518262</v>
      </c>
      <c r="E166" s="119">
        <f t="shared" si="32"/>
        <v>0.47544474641200579</v>
      </c>
      <c r="F166" s="119">
        <f t="shared" si="32"/>
        <v>0.48823717831164698</v>
      </c>
      <c r="G166" s="119">
        <f t="shared" si="32"/>
        <v>0.50046648674679106</v>
      </c>
      <c r="H166" s="119">
        <f t="shared" si="32"/>
        <v>0.51120274700541291</v>
      </c>
      <c r="I166" s="119">
        <f t="shared" si="32"/>
        <v>0.5244413039574759</v>
      </c>
      <c r="J166" s="119">
        <f t="shared" si="32"/>
        <v>0.54004740114948679</v>
      </c>
      <c r="K166" s="119">
        <f t="shared" si="32"/>
        <v>0.55404497914932427</v>
      </c>
      <c r="L166" s="119">
        <f t="shared" si="32"/>
        <v>0.57195410644009903</v>
      </c>
      <c r="M166" s="119">
        <f t="shared" si="32"/>
        <v>0.58953337536677131</v>
      </c>
      <c r="N166" s="119">
        <f t="shared" si="32"/>
        <v>0.61210744391723249</v>
      </c>
      <c r="O166" s="119">
        <f t="shared" si="32"/>
        <v>0.63304870085498322</v>
      </c>
      <c r="P166" s="119">
        <f t="shared" si="32"/>
        <v>0.63741308793301776</v>
      </c>
      <c r="Q166" s="119">
        <f t="shared" si="32"/>
        <v>0.64404878003558963</v>
      </c>
      <c r="R166" s="119">
        <f t="shared" ref="R166:V166" si="33">IF(R142=0,"",R142/R118)</f>
        <v>0.65174369051775338</v>
      </c>
      <c r="S166" s="119">
        <f t="shared" si="33"/>
        <v>0.66239376462046617</v>
      </c>
      <c r="T166" s="119">
        <f t="shared" si="33"/>
        <v>0.67477186543346734</v>
      </c>
      <c r="U166" s="119">
        <f t="shared" si="33"/>
        <v>0.68601864610481955</v>
      </c>
      <c r="V166" s="119">
        <f t="shared" si="33"/>
        <v>0.69708755362701702</v>
      </c>
      <c r="W166" s="119">
        <f t="shared" ref="W166:Y166" si="34">IF(W142=0,"",W142/W118)</f>
        <v>0.70785368010640937</v>
      </c>
      <c r="X166" s="119">
        <f t="shared" si="34"/>
        <v>0.71885994276442</v>
      </c>
      <c r="Y166" s="119">
        <f t="shared" si="34"/>
        <v>0.73087020883892939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0.43818331355756207</v>
      </c>
      <c r="C167" s="124">
        <f t="shared" si="35"/>
        <v>0.44624760321406282</v>
      </c>
      <c r="D167" s="124">
        <f t="shared" si="35"/>
        <v>0.4561389221404003</v>
      </c>
      <c r="E167" s="124">
        <f t="shared" si="35"/>
        <v>0.46751828722360128</v>
      </c>
      <c r="F167" s="124">
        <f t="shared" si="35"/>
        <v>0.48045541909702866</v>
      </c>
      <c r="G167" s="124">
        <f t="shared" si="35"/>
        <v>0.49301692780499418</v>
      </c>
      <c r="H167" s="124">
        <f t="shared" si="35"/>
        <v>0.50323511922370812</v>
      </c>
      <c r="I167" s="124">
        <f t="shared" si="35"/>
        <v>0.51670294691338226</v>
      </c>
      <c r="J167" s="124">
        <f t="shared" si="35"/>
        <v>0.53120424267919408</v>
      </c>
      <c r="K167" s="124">
        <f t="shared" si="35"/>
        <v>0.54707622534353506</v>
      </c>
      <c r="L167" s="124">
        <f t="shared" si="35"/>
        <v>0.56364673649414254</v>
      </c>
      <c r="M167" s="124">
        <f t="shared" si="35"/>
        <v>0.58262604830650211</v>
      </c>
      <c r="N167" s="124">
        <f t="shared" si="35"/>
        <v>0.60582048932637733</v>
      </c>
      <c r="O167" s="124">
        <f t="shared" si="35"/>
        <v>0.6272948753469636</v>
      </c>
      <c r="P167" s="124">
        <f t="shared" si="35"/>
        <v>0.63163776953931217</v>
      </c>
      <c r="Q167" s="124">
        <f t="shared" si="35"/>
        <v>0.6371414741087853</v>
      </c>
      <c r="R167" s="124">
        <f t="shared" ref="R167:V167" si="36">IF(R143=0,"",R143/R119)</f>
        <v>0.64450831924527563</v>
      </c>
      <c r="S167" s="124">
        <f t="shared" si="36"/>
        <v>0.65666586663029658</v>
      </c>
      <c r="T167" s="124">
        <f t="shared" si="36"/>
        <v>0.6695221721760215</v>
      </c>
      <c r="U167" s="124">
        <f t="shared" si="36"/>
        <v>0.68131646712181115</v>
      </c>
      <c r="V167" s="124">
        <f t="shared" si="36"/>
        <v>0.69170216512966609</v>
      </c>
      <c r="W167" s="124">
        <f t="shared" ref="W167:Y167" si="37">IF(W143=0,"",W143/W119)</f>
        <v>0.7024565178567107</v>
      </c>
      <c r="X167" s="124">
        <f t="shared" si="37"/>
        <v>0.71404440114402945</v>
      </c>
      <c r="Y167" s="124">
        <f t="shared" si="37"/>
        <v>0.72695038701382253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0.43592428676162431</v>
      </c>
      <c r="C168" s="111">
        <f t="shared" si="38"/>
        <v>0.44401854192967871</v>
      </c>
      <c r="D168" s="111">
        <f t="shared" si="38"/>
        <v>0.45397101920118904</v>
      </c>
      <c r="E168" s="111">
        <f t="shared" si="38"/>
        <v>0.465381966582958</v>
      </c>
      <c r="F168" s="111">
        <f t="shared" si="38"/>
        <v>0.47836920474225747</v>
      </c>
      <c r="G168" s="111">
        <f t="shared" si="38"/>
        <v>0.49095657953237881</v>
      </c>
      <c r="H168" s="111">
        <f t="shared" si="38"/>
        <v>0.50121298933367864</v>
      </c>
      <c r="I168" s="111">
        <f t="shared" si="38"/>
        <v>0.51472483533414937</v>
      </c>
      <c r="J168" s="111">
        <f t="shared" si="38"/>
        <v>0.52924631856301874</v>
      </c>
      <c r="K168" s="111">
        <f t="shared" si="38"/>
        <v>0.54513866771093078</v>
      </c>
      <c r="L168" s="111">
        <f t="shared" si="38"/>
        <v>0.56180387776059648</v>
      </c>
      <c r="M168" s="111">
        <f t="shared" si="38"/>
        <v>0.58079683656710801</v>
      </c>
      <c r="N168" s="111">
        <f t="shared" si="38"/>
        <v>0.60403731707310471</v>
      </c>
      <c r="O168" s="111">
        <f t="shared" si="38"/>
        <v>0.62556480122990776</v>
      </c>
      <c r="P168" s="111">
        <f t="shared" si="38"/>
        <v>0.62993495513668885</v>
      </c>
      <c r="Q168" s="111">
        <f t="shared" si="38"/>
        <v>0.63546674754312471</v>
      </c>
      <c r="R168" s="111">
        <f t="shared" ref="R168:V168" si="39">IF(R144=0,"",R144/R120)</f>
        <v>0.64286601143515965</v>
      </c>
      <c r="S168" s="111">
        <f t="shared" si="39"/>
        <v>0.65506982150994764</v>
      </c>
      <c r="T168" s="111">
        <f t="shared" si="39"/>
        <v>0.66796427538856185</v>
      </c>
      <c r="U168" s="111">
        <f t="shared" si="39"/>
        <v>0.67979024637913343</v>
      </c>
      <c r="V168" s="111">
        <f t="shared" si="39"/>
        <v>0.6902017614568311</v>
      </c>
      <c r="W168" s="111">
        <f t="shared" ref="W168:Y168" si="40">IF(W144=0,"",W144/W120)</f>
        <v>0.70099386463247715</v>
      </c>
      <c r="X168" s="111">
        <f t="shared" si="40"/>
        <v>0.71261196274009575</v>
      </c>
      <c r="Y168" s="111">
        <f t="shared" si="40"/>
        <v>0.72553692650934354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2.0035364247184861</v>
      </c>
      <c r="C170" s="124">
        <f t="shared" si="44"/>
        <v>2.099571799940517</v>
      </c>
      <c r="D170" s="124">
        <f t="shared" si="44"/>
        <v>2.2565934921346686</v>
      </c>
      <c r="E170" s="124">
        <f t="shared" si="44"/>
        <v>2.5708160259425417</v>
      </c>
      <c r="F170" s="124">
        <f t="shared" si="44"/>
        <v>2.838137383184602</v>
      </c>
      <c r="G170" s="124">
        <f t="shared" si="44"/>
        <v>3.0102679145488747</v>
      </c>
      <c r="H170" s="124">
        <f t="shared" si="44"/>
        <v>3.2092149219847377</v>
      </c>
      <c r="I170" s="124">
        <f t="shared" si="44"/>
        <v>3.3057864594252142</v>
      </c>
      <c r="J170" s="124">
        <f t="shared" si="44"/>
        <v>3.3906090622677252</v>
      </c>
      <c r="K170" s="124">
        <f t="shared" si="44"/>
        <v>3.4617411507942335</v>
      </c>
      <c r="L170" s="124">
        <f t="shared" si="44"/>
        <v>3.5433454554276511</v>
      </c>
      <c r="M170" s="124">
        <f t="shared" si="44"/>
        <v>3.6468482025184992</v>
      </c>
      <c r="N170" s="124">
        <f t="shared" si="44"/>
        <v>3.7751327903028704</v>
      </c>
      <c r="O170" s="124">
        <f t="shared" si="44"/>
        <v>3.9497015132135993</v>
      </c>
      <c r="P170" s="124">
        <f t="shared" si="44"/>
        <v>4.131771483019997</v>
      </c>
      <c r="Q170" s="124">
        <f t="shared" si="44"/>
        <v>4.3079122657595184</v>
      </c>
      <c r="R170" s="124">
        <f t="shared" ref="R170:V170" si="45">IF(R146=0,"",R146/R122)</f>
        <v>4.4691413936071314</v>
      </c>
      <c r="S170" s="124">
        <f t="shared" si="45"/>
        <v>4.6009883410228962</v>
      </c>
      <c r="T170" s="124">
        <f t="shared" si="45"/>
        <v>4.699112634886693</v>
      </c>
      <c r="U170" s="124">
        <f t="shared" si="45"/>
        <v>4.7745698203880131</v>
      </c>
      <c r="V170" s="124">
        <f t="shared" si="45"/>
        <v>4.8335748218803296</v>
      </c>
      <c r="W170" s="124">
        <f t="shared" ref="W170:Y170" si="46">IF(W146=0,"",W146/W122)</f>
        <v>4.8729037946367448</v>
      </c>
      <c r="X170" s="124">
        <f t="shared" si="46"/>
        <v>4.9128428207251442</v>
      </c>
      <c r="Y170" s="124">
        <f t="shared" si="46"/>
        <v>4.9288142520800502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2.0035364247184861</v>
      </c>
      <c r="C171" s="111">
        <f t="shared" si="47"/>
        <v>2.099571799940517</v>
      </c>
      <c r="D171" s="111">
        <f t="shared" si="47"/>
        <v>2.2565934921346686</v>
      </c>
      <c r="E171" s="111">
        <f t="shared" si="47"/>
        <v>2.5708160259425417</v>
      </c>
      <c r="F171" s="111">
        <f t="shared" si="47"/>
        <v>2.838137383184602</v>
      </c>
      <c r="G171" s="111">
        <f t="shared" si="47"/>
        <v>3.0102679145488747</v>
      </c>
      <c r="H171" s="111">
        <f t="shared" si="47"/>
        <v>3.2092149219847377</v>
      </c>
      <c r="I171" s="111">
        <f t="shared" si="47"/>
        <v>3.3057864594252142</v>
      </c>
      <c r="J171" s="111">
        <f t="shared" si="47"/>
        <v>3.3906090622677252</v>
      </c>
      <c r="K171" s="111">
        <f t="shared" si="47"/>
        <v>3.4617411507942335</v>
      </c>
      <c r="L171" s="111">
        <f t="shared" si="47"/>
        <v>3.5433454554276511</v>
      </c>
      <c r="M171" s="111">
        <f t="shared" si="47"/>
        <v>3.6468482025184992</v>
      </c>
      <c r="N171" s="111">
        <f t="shared" si="47"/>
        <v>3.7751327903028704</v>
      </c>
      <c r="O171" s="111">
        <f t="shared" si="47"/>
        <v>3.9497015132135993</v>
      </c>
      <c r="P171" s="111">
        <f t="shared" si="47"/>
        <v>4.131771483019997</v>
      </c>
      <c r="Q171" s="111">
        <f t="shared" si="47"/>
        <v>4.3079122657595184</v>
      </c>
      <c r="R171" s="111">
        <f t="shared" ref="R171:V171" si="48">IF(R147=0,"",R147/R123)</f>
        <v>4.4691413936071314</v>
      </c>
      <c r="S171" s="111">
        <f t="shared" si="48"/>
        <v>4.6009883410228962</v>
      </c>
      <c r="T171" s="111">
        <f t="shared" si="48"/>
        <v>4.699112634886693</v>
      </c>
      <c r="U171" s="111">
        <f t="shared" si="48"/>
        <v>4.7745698203880131</v>
      </c>
      <c r="V171" s="111">
        <f t="shared" si="48"/>
        <v>4.8335748218803296</v>
      </c>
      <c r="W171" s="111">
        <f t="shared" ref="W171:Y171" si="49">IF(W147=0,"",W147/W123)</f>
        <v>4.8729037946367448</v>
      </c>
      <c r="X171" s="111">
        <f t="shared" si="49"/>
        <v>4.9128428207251442</v>
      </c>
      <c r="Y171" s="111">
        <f t="shared" si="49"/>
        <v>4.9288142520800502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0.46125188741208778</v>
      </c>
      <c r="C172" s="124">
        <f t="shared" si="50"/>
        <v>0.47011703895221468</v>
      </c>
      <c r="D172" s="124">
        <f t="shared" si="50"/>
        <v>0.48205360559381694</v>
      </c>
      <c r="E172" s="124">
        <f t="shared" si="50"/>
        <v>0.49624775971109675</v>
      </c>
      <c r="F172" s="124">
        <f t="shared" si="50"/>
        <v>0.50841949265732644</v>
      </c>
      <c r="G172" s="124">
        <f t="shared" si="50"/>
        <v>0.52150443657854206</v>
      </c>
      <c r="H172" s="124">
        <f t="shared" si="50"/>
        <v>0.5362699646683724</v>
      </c>
      <c r="I172" s="124">
        <f t="shared" si="50"/>
        <v>0.55116525795913984</v>
      </c>
      <c r="J172" s="124">
        <f t="shared" si="50"/>
        <v>0.57629073722919533</v>
      </c>
      <c r="K172" s="124">
        <f t="shared" si="50"/>
        <v>0.58714838305692896</v>
      </c>
      <c r="L172" s="124">
        <f t="shared" si="50"/>
        <v>0.60618374425970434</v>
      </c>
      <c r="M172" s="124">
        <f t="shared" si="50"/>
        <v>0.62827997964357973</v>
      </c>
      <c r="N172" s="124">
        <f t="shared" si="50"/>
        <v>0.65629230717810683</v>
      </c>
      <c r="O172" s="124">
        <f t="shared" si="50"/>
        <v>0.67907324934690405</v>
      </c>
      <c r="P172" s="124">
        <f t="shared" si="50"/>
        <v>0.68569523547900724</v>
      </c>
      <c r="Q172" s="124">
        <f t="shared" si="50"/>
        <v>0.6934970248440695</v>
      </c>
      <c r="R172" s="124">
        <f t="shared" ref="R172:V172" si="51">IF(R148=0,"",R148/R124)</f>
        <v>0.70312370632746157</v>
      </c>
      <c r="S172" s="124">
        <f t="shared" si="51"/>
        <v>0.7164488798643952</v>
      </c>
      <c r="T172" s="124">
        <f t="shared" si="51"/>
        <v>0.73069924815196119</v>
      </c>
      <c r="U172" s="124">
        <f t="shared" si="51"/>
        <v>0.74313780813924346</v>
      </c>
      <c r="V172" s="124">
        <f t="shared" si="51"/>
        <v>0.75591431244723517</v>
      </c>
      <c r="W172" s="124">
        <f t="shared" ref="W172:Y172" si="52">IF(W148=0,"",W148/W124)</f>
        <v>0.76817514210157223</v>
      </c>
      <c r="X172" s="124">
        <f t="shared" si="52"/>
        <v>0.78107246788054474</v>
      </c>
      <c r="Y172" s="124">
        <f t="shared" si="52"/>
        <v>0.79630954468157533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0.45241148758859595</v>
      </c>
      <c r="C173" s="111">
        <f t="shared" si="53"/>
        <v>0.45902167518506087</v>
      </c>
      <c r="D173" s="111">
        <f t="shared" si="53"/>
        <v>0.46591494092610763</v>
      </c>
      <c r="E173" s="111">
        <f t="shared" si="53"/>
        <v>0.47473572582154805</v>
      </c>
      <c r="F173" s="111">
        <f t="shared" si="53"/>
        <v>0.48497028654209162</v>
      </c>
      <c r="G173" s="111">
        <f t="shared" si="53"/>
        <v>0.49404379052974273</v>
      </c>
      <c r="H173" s="111">
        <f t="shared" si="53"/>
        <v>0.50082978429370806</v>
      </c>
      <c r="I173" s="111">
        <f t="shared" si="53"/>
        <v>0.51609667328616826</v>
      </c>
      <c r="J173" s="111">
        <f t="shared" si="53"/>
        <v>0.53582043983416527</v>
      </c>
      <c r="K173" s="111">
        <f t="shared" si="53"/>
        <v>0.55935078091570356</v>
      </c>
      <c r="L173" s="111">
        <f t="shared" si="53"/>
        <v>0.58657984291045351</v>
      </c>
      <c r="M173" s="111">
        <f t="shared" si="53"/>
        <v>0.62077173989167522</v>
      </c>
      <c r="N173" s="111">
        <f t="shared" si="53"/>
        <v>0.65508930625795103</v>
      </c>
      <c r="O173" s="111">
        <f t="shared" si="53"/>
        <v>0.68213534932614117</v>
      </c>
      <c r="P173" s="111">
        <f t="shared" si="53"/>
        <v>0.68658260000191573</v>
      </c>
      <c r="Q173" s="111">
        <f t="shared" si="53"/>
        <v>0.69315338060592302</v>
      </c>
      <c r="R173" s="111">
        <f t="shared" ref="R173:V173" si="54">IF(R149=0,"",R149/R125)</f>
        <v>0.70163598690853701</v>
      </c>
      <c r="S173" s="111">
        <f t="shared" si="54"/>
        <v>0.71613859781849976</v>
      </c>
      <c r="T173" s="111">
        <f t="shared" si="54"/>
        <v>0.73241551480167444</v>
      </c>
      <c r="U173" s="111">
        <f t="shared" si="54"/>
        <v>0.74552168052664147</v>
      </c>
      <c r="V173" s="111">
        <f t="shared" si="54"/>
        <v>0.75648603103843215</v>
      </c>
      <c r="W173" s="111">
        <f t="shared" ref="W173:Y173" si="55">IF(W149=0,"",W149/W125)</f>
        <v>0.76615191299520291</v>
      </c>
      <c r="X173" s="111">
        <f t="shared" si="55"/>
        <v>0.77767493887123273</v>
      </c>
      <c r="Y173" s="111">
        <f t="shared" si="55"/>
        <v>0.79329649929716217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:Y174" si="58">IF(W150=0,"",W150/W126)</f>
        <v/>
      </c>
      <c r="X174" s="111" t="str">
        <f t="shared" si="58"/>
        <v/>
      </c>
      <c r="Y174" s="111" t="str">
        <f t="shared" si="58"/>
        <v/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:Y175" si="61">IF(W151=0,"",W151/W127)</f>
        <v/>
      </c>
      <c r="X175" s="112" t="str">
        <f t="shared" si="61"/>
        <v/>
      </c>
      <c r="Y175" s="112" t="str">
        <f t="shared" si="61"/>
        <v/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:Y176" si="64">IF(W152=0,"",W152/W128)</f>
        <v/>
      </c>
      <c r="X176" s="113" t="str">
        <f t="shared" si="64"/>
        <v/>
      </c>
      <c r="Y176" s="113" t="str">
        <f t="shared" si="64"/>
        <v/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0.5547534899077331</v>
      </c>
      <c r="C177" s="112">
        <f t="shared" si="65"/>
        <v>0.55995561370290425</v>
      </c>
      <c r="D177" s="112">
        <f t="shared" si="65"/>
        <v>0.56365958402244121</v>
      </c>
      <c r="E177" s="112">
        <f t="shared" si="65"/>
        <v>0.56857234742783758</v>
      </c>
      <c r="F177" s="112">
        <f t="shared" si="65"/>
        <v>0.57456899825982588</v>
      </c>
      <c r="G177" s="112">
        <f t="shared" si="65"/>
        <v>0.58019062449657743</v>
      </c>
      <c r="H177" s="112">
        <f t="shared" si="65"/>
        <v>0.58575140993752484</v>
      </c>
      <c r="I177" s="112">
        <f t="shared" si="65"/>
        <v>0.58843139285868384</v>
      </c>
      <c r="J177" s="112">
        <f t="shared" si="65"/>
        <v>0.58959762743613198</v>
      </c>
      <c r="K177" s="112">
        <f t="shared" si="65"/>
        <v>0.59299854453291156</v>
      </c>
      <c r="L177" s="112">
        <f t="shared" si="65"/>
        <v>0.60055797107291842</v>
      </c>
      <c r="M177" s="112">
        <f t="shared" si="65"/>
        <v>0.60370699924782389</v>
      </c>
      <c r="N177" s="112">
        <f t="shared" si="65"/>
        <v>0.62010483585040987</v>
      </c>
      <c r="O177" s="112">
        <f t="shared" si="65"/>
        <v>0.64338493565372723</v>
      </c>
      <c r="P177" s="112">
        <f t="shared" si="65"/>
        <v>0.66662347465787397</v>
      </c>
      <c r="Q177" s="112">
        <f t="shared" si="65"/>
        <v>0.67717584364705208</v>
      </c>
      <c r="R177" s="112">
        <f t="shared" ref="R177:V177" si="66">IF(R153=0,"",R153/R129)</f>
        <v>0.69320942453273171</v>
      </c>
      <c r="S177" s="112">
        <f t="shared" si="66"/>
        <v>0.7239579470282369</v>
      </c>
      <c r="T177" s="112">
        <f t="shared" si="66"/>
        <v>0.76043228372708338</v>
      </c>
      <c r="U177" s="112">
        <f t="shared" si="66"/>
        <v>0.78717246620450843</v>
      </c>
      <c r="V177" s="112">
        <f t="shared" si="66"/>
        <v>0.830900267271517</v>
      </c>
      <c r="W177" s="112">
        <f t="shared" ref="W177:Y177" si="67">IF(W153=0,"",W153/W129)</f>
        <v>0.86835045741107564</v>
      </c>
      <c r="X177" s="112">
        <f t="shared" si="67"/>
        <v>0.88738153056142088</v>
      </c>
      <c r="Y177" s="112">
        <f t="shared" si="67"/>
        <v>0.89698968969024473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0.62583632327045269</v>
      </c>
      <c r="C181" s="112">
        <f t="shared" si="77"/>
        <v>0.63263449306188047</v>
      </c>
      <c r="D181" s="112">
        <f t="shared" si="77"/>
        <v>0.6388068582540356</v>
      </c>
      <c r="E181" s="112">
        <f t="shared" si="77"/>
        <v>0.64259678235435846</v>
      </c>
      <c r="F181" s="112">
        <f t="shared" si="77"/>
        <v>0.64557597423174073</v>
      </c>
      <c r="G181" s="112">
        <f t="shared" si="77"/>
        <v>0.64808232761336237</v>
      </c>
      <c r="H181" s="112">
        <f t="shared" si="77"/>
        <v>0.65012123792960463</v>
      </c>
      <c r="I181" s="112">
        <f t="shared" si="77"/>
        <v>0.65139367735496767</v>
      </c>
      <c r="J181" s="112">
        <f t="shared" si="77"/>
        <v>0.65254244235076297</v>
      </c>
      <c r="K181" s="112">
        <f t="shared" si="77"/>
        <v>0.65428607710962383</v>
      </c>
      <c r="L181" s="112">
        <f t="shared" si="77"/>
        <v>0.65611511519038823</v>
      </c>
      <c r="M181" s="112">
        <f t="shared" si="77"/>
        <v>0.65729320557494453</v>
      </c>
      <c r="N181" s="112">
        <f t="shared" si="77"/>
        <v>0.66233627812400186</v>
      </c>
      <c r="O181" s="112">
        <f t="shared" si="77"/>
        <v>0.6700994926792323</v>
      </c>
      <c r="P181" s="112">
        <f t="shared" si="77"/>
        <v>0.6832905229676306</v>
      </c>
      <c r="Q181" s="112">
        <f t="shared" si="77"/>
        <v>0.69466922822298138</v>
      </c>
      <c r="R181" s="112">
        <f t="shared" ref="R181:V181" si="78">IF(R157=0,"",R157/R133)</f>
        <v>0.70643946106897204</v>
      </c>
      <c r="S181" s="112">
        <f t="shared" si="78"/>
        <v>0.71721856095806691</v>
      </c>
      <c r="T181" s="112">
        <f t="shared" si="78"/>
        <v>0.72393209136249892</v>
      </c>
      <c r="U181" s="112">
        <f t="shared" si="78"/>
        <v>0.7331313486163048</v>
      </c>
      <c r="V181" s="112">
        <f t="shared" si="78"/>
        <v>0.75260533892460713</v>
      </c>
      <c r="W181" s="112">
        <f t="shared" ref="W181:Y181" si="79">IF(W157=0,"",W157/W133)</f>
        <v>0.77110904711758377</v>
      </c>
      <c r="X181" s="112">
        <f t="shared" si="79"/>
        <v>0.78769673059628398</v>
      </c>
      <c r="Y181" s="112">
        <f t="shared" si="79"/>
        <v>0.80024998659063673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:Y182" si="82">IF(W158=0,"",W158/W134)</f>
        <v/>
      </c>
      <c r="X182" s="113" t="str">
        <f t="shared" si="82"/>
        <v/>
      </c>
      <c r="Y182" s="113" t="str">
        <f t="shared" si="82"/>
        <v/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:Y183" si="85">IF(W159=0,"",W159/W135)</f>
        <v/>
      </c>
      <c r="X183" s="111" t="str">
        <f t="shared" si="85"/>
        <v/>
      </c>
      <c r="Y183" s="111" t="str">
        <f t="shared" si="85"/>
        <v/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:Y184" si="88">IF(W160=0,"",W160/W136)</f>
        <v/>
      </c>
      <c r="X184" s="111" t="str">
        <f t="shared" si="88"/>
        <v/>
      </c>
      <c r="Y184" s="111" t="str">
        <f t="shared" si="88"/>
        <v/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0.56654795252677681</v>
      </c>
      <c r="C185" s="124">
        <f t="shared" si="89"/>
        <v>0.56791567547002386</v>
      </c>
      <c r="D185" s="124">
        <f t="shared" si="89"/>
        <v>0.56954279606068026</v>
      </c>
      <c r="E185" s="124">
        <f t="shared" si="89"/>
        <v>0.57122406135579984</v>
      </c>
      <c r="F185" s="124">
        <f t="shared" si="89"/>
        <v>0.57366078572610746</v>
      </c>
      <c r="G185" s="124">
        <f t="shared" si="89"/>
        <v>0.57748399491804336</v>
      </c>
      <c r="H185" s="124">
        <f t="shared" si="89"/>
        <v>0.58310204155579615</v>
      </c>
      <c r="I185" s="124">
        <f t="shared" si="89"/>
        <v>0.5860508104117591</v>
      </c>
      <c r="J185" s="124">
        <f t="shared" si="89"/>
        <v>0.58929727341090177</v>
      </c>
      <c r="K185" s="124">
        <f t="shared" si="89"/>
        <v>0.58588188472623293</v>
      </c>
      <c r="L185" s="124">
        <f t="shared" si="89"/>
        <v>0.58767855829824123</v>
      </c>
      <c r="M185" s="124">
        <f t="shared" si="89"/>
        <v>0.58290640191332865</v>
      </c>
      <c r="N185" s="124">
        <f t="shared" si="89"/>
        <v>0.58242884167214537</v>
      </c>
      <c r="O185" s="124">
        <f t="shared" si="89"/>
        <v>0.58581915484289027</v>
      </c>
      <c r="P185" s="124">
        <f t="shared" si="89"/>
        <v>0.58578700740809331</v>
      </c>
      <c r="Q185" s="124">
        <f t="shared" si="89"/>
        <v>0.59207717233416179</v>
      </c>
      <c r="R185" s="124">
        <f t="shared" ref="R185:V185" si="90">IF(R161=0,"",R161/R137)</f>
        <v>0.59334423344779619</v>
      </c>
      <c r="S185" s="124">
        <f t="shared" si="90"/>
        <v>0.5876004318707162</v>
      </c>
      <c r="T185" s="124">
        <f t="shared" si="90"/>
        <v>0.58773650366014252</v>
      </c>
      <c r="U185" s="124">
        <f t="shared" si="90"/>
        <v>0.58921612704869386</v>
      </c>
      <c r="V185" s="124">
        <f t="shared" si="90"/>
        <v>0.59367922057627309</v>
      </c>
      <c r="W185" s="124">
        <f t="shared" ref="W185:Y185" si="91">IF(W161=0,"",W161/W137)</f>
        <v>0.59717230130477061</v>
      </c>
      <c r="X185" s="124">
        <f t="shared" si="91"/>
        <v>0.60184233306809098</v>
      </c>
      <c r="Y185" s="124">
        <f t="shared" si="91"/>
        <v>0.60710955280076584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0.56615820878336565</v>
      </c>
      <c r="C186" s="111">
        <f t="shared" si="92"/>
        <v>0.56710853291180441</v>
      </c>
      <c r="D186" s="111">
        <f t="shared" si="92"/>
        <v>0.56814094870600385</v>
      </c>
      <c r="E186" s="111">
        <f t="shared" si="92"/>
        <v>0.5692149378344441</v>
      </c>
      <c r="F186" s="111">
        <f t="shared" si="92"/>
        <v>0.57026443041339181</v>
      </c>
      <c r="G186" s="111">
        <f t="shared" si="92"/>
        <v>0.57131304294680652</v>
      </c>
      <c r="H186" s="111">
        <f t="shared" si="92"/>
        <v>0.57242647961213355</v>
      </c>
      <c r="I186" s="111">
        <f t="shared" si="92"/>
        <v>0.57302569918712487</v>
      </c>
      <c r="J186" s="111">
        <f t="shared" si="92"/>
        <v>0.5732683354799385</v>
      </c>
      <c r="K186" s="111">
        <f t="shared" si="92"/>
        <v>0.57360750091347457</v>
      </c>
      <c r="L186" s="111">
        <f t="shared" si="92"/>
        <v>0.57393616324288954</v>
      </c>
      <c r="M186" s="111">
        <f t="shared" si="92"/>
        <v>0.57426001861004283</v>
      </c>
      <c r="N186" s="111">
        <f t="shared" si="92"/>
        <v>0.57451888537325058</v>
      </c>
      <c r="O186" s="111">
        <f t="shared" si="92"/>
        <v>0.57470070883502322</v>
      </c>
      <c r="P186" s="111">
        <f t="shared" si="92"/>
        <v>0.57481484338416045</v>
      </c>
      <c r="Q186" s="111">
        <f t="shared" si="92"/>
        <v>0.57502403945014702</v>
      </c>
      <c r="R186" s="111">
        <f t="shared" ref="R186:V186" si="93">IF(R162=0,"",R162/R138)</f>
        <v>0.57570301601678353</v>
      </c>
      <c r="S186" s="111">
        <f t="shared" si="93"/>
        <v>0.57726508008200084</v>
      </c>
      <c r="T186" s="111">
        <f t="shared" si="93"/>
        <v>0.57909021380936643</v>
      </c>
      <c r="U186" s="111">
        <f t="shared" si="93"/>
        <v>0.58097023367042777</v>
      </c>
      <c r="V186" s="111">
        <f t="shared" si="93"/>
        <v>0.58271898105348963</v>
      </c>
      <c r="W186" s="111">
        <f t="shared" ref="W186:Y186" si="94">IF(W162=0,"",W162/W138)</f>
        <v>0.58422687509041393</v>
      </c>
      <c r="X186" s="111">
        <f t="shared" si="94"/>
        <v>0.58568384343128077</v>
      </c>
      <c r="Y186" s="111">
        <f t="shared" si="94"/>
        <v>0.58728250580800545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0.58227671680649673</v>
      </c>
      <c r="C187" s="111">
        <f t="shared" si="95"/>
        <v>0.58475920864524666</v>
      </c>
      <c r="D187" s="111">
        <f t="shared" si="95"/>
        <v>0.58634544952346057</v>
      </c>
      <c r="E187" s="111">
        <f t="shared" si="95"/>
        <v>0.58761505681699688</v>
      </c>
      <c r="F187" s="111">
        <f t="shared" si="95"/>
        <v>0.58896285542586624</v>
      </c>
      <c r="G187" s="111">
        <f t="shared" si="95"/>
        <v>0.58959294857438482</v>
      </c>
      <c r="H187" s="111">
        <f t="shared" si="95"/>
        <v>0.58998534005003278</v>
      </c>
      <c r="I187" s="111">
        <f t="shared" si="95"/>
        <v>0.59014441542466844</v>
      </c>
      <c r="J187" s="111">
        <f t="shared" si="95"/>
        <v>0.59018405864151025</v>
      </c>
      <c r="K187" s="111">
        <f t="shared" si="95"/>
        <v>0.59026651303434119</v>
      </c>
      <c r="L187" s="111">
        <f t="shared" si="95"/>
        <v>0.59045006947813139</v>
      </c>
      <c r="M187" s="111">
        <f t="shared" si="95"/>
        <v>0.59075547773393977</v>
      </c>
      <c r="N187" s="111">
        <f t="shared" si="95"/>
        <v>0.59132450617612309</v>
      </c>
      <c r="O187" s="111">
        <f t="shared" si="95"/>
        <v>0.59221834985026256</v>
      </c>
      <c r="P187" s="111">
        <f t="shared" si="95"/>
        <v>0.59255440701505802</v>
      </c>
      <c r="Q187" s="111">
        <f t="shared" si="95"/>
        <v>0.59285533483923425</v>
      </c>
      <c r="R187" s="111">
        <f t="shared" ref="R187:V187" si="96">IF(R163=0,"",R163/R139)</f>
        <v>0.59296376330041656</v>
      </c>
      <c r="S187" s="111">
        <f t="shared" si="96"/>
        <v>0.59640431186686305</v>
      </c>
      <c r="T187" s="111">
        <f t="shared" si="96"/>
        <v>0.60036730349362089</v>
      </c>
      <c r="U187" s="111">
        <f t="shared" si="96"/>
        <v>0.60511115958840223</v>
      </c>
      <c r="V187" s="111">
        <f t="shared" si="96"/>
        <v>0.60540048635125931</v>
      </c>
      <c r="W187" s="111">
        <f t="shared" ref="W187:Y187" si="97">IF(W163=0,"",W163/W139)</f>
        <v>0.60793521307693188</v>
      </c>
      <c r="X187" s="111">
        <f t="shared" si="97"/>
        <v>0.61108555757089134</v>
      </c>
      <c r="Y187" s="111">
        <f t="shared" si="97"/>
        <v>0.61323495260314198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0.73978103670112372</v>
      </c>
      <c r="C188" s="45">
        <f t="shared" si="98"/>
        <v>0.74749905342041167</v>
      </c>
      <c r="D188" s="45">
        <f t="shared" si="98"/>
        <v>0.75087334340245659</v>
      </c>
      <c r="E188" s="45">
        <f t="shared" si="98"/>
        <v>0.75268584737986444</v>
      </c>
      <c r="F188" s="45">
        <f t="shared" si="98"/>
        <v>0.7547114745502852</v>
      </c>
      <c r="G188" s="45">
        <f t="shared" si="98"/>
        <v>0.75624018253329939</v>
      </c>
      <c r="H188" s="45">
        <f t="shared" si="98"/>
        <v>0.75761804411425193</v>
      </c>
      <c r="I188" s="45">
        <f t="shared" si="98"/>
        <v>0.75865840624246095</v>
      </c>
      <c r="J188" s="45">
        <f t="shared" si="98"/>
        <v>0.75884931308813797</v>
      </c>
      <c r="K188" s="45">
        <f t="shared" si="98"/>
        <v>0.75914818305404863</v>
      </c>
      <c r="L188" s="45">
        <f t="shared" si="98"/>
        <v>0.75945611397337387</v>
      </c>
      <c r="M188" s="45">
        <f t="shared" si="98"/>
        <v>0.7603087519113364</v>
      </c>
      <c r="N188" s="45">
        <f t="shared" si="98"/>
        <v>0.76286912592431877</v>
      </c>
      <c r="O188" s="45">
        <f t="shared" si="98"/>
        <v>0.77029530212587782</v>
      </c>
      <c r="P188" s="45">
        <f t="shared" si="98"/>
        <v>0.77590399272764132</v>
      </c>
      <c r="Q188" s="45">
        <f t="shared" si="98"/>
        <v>0.78263475284146755</v>
      </c>
      <c r="R188" s="45">
        <f t="shared" ref="R188:V188" si="99">IF(R164=0,"",R164/R140)</f>
        <v>0.78357733456663536</v>
      </c>
      <c r="S188" s="45">
        <f t="shared" si="99"/>
        <v>0.80128830792848149</v>
      </c>
      <c r="T188" s="45">
        <f t="shared" si="99"/>
        <v>0.81073989976374539</v>
      </c>
      <c r="U188" s="45">
        <f t="shared" si="99"/>
        <v>0.83398796822851351</v>
      </c>
      <c r="V188" s="45">
        <f t="shared" si="99"/>
        <v>0.83459840061087753</v>
      </c>
      <c r="W188" s="45">
        <f t="shared" ref="W188:Y188" si="100">IF(W164=0,"",W164/W140)</f>
        <v>0.84224722825022513</v>
      </c>
      <c r="X188" s="45">
        <f t="shared" si="100"/>
        <v>0.85316177560107431</v>
      </c>
      <c r="Y188" s="45">
        <f t="shared" si="100"/>
        <v>0.86278460426409187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2.3502622346139375</v>
      </c>
      <c r="C190" s="117">
        <f t="shared" si="101"/>
        <v>2.4944440193458428</v>
      </c>
      <c r="D190" s="117">
        <f t="shared" si="101"/>
        <v>2.8508554116099623</v>
      </c>
      <c r="E190" s="117">
        <f t="shared" si="101"/>
        <v>3.5541332500772187</v>
      </c>
      <c r="F190" s="117">
        <f t="shared" si="101"/>
        <v>5.8888122660921383</v>
      </c>
      <c r="G190" s="117">
        <f t="shared" si="101"/>
        <v>9.2194398464234961</v>
      </c>
      <c r="H190" s="117">
        <f t="shared" si="101"/>
        <v>12.641198469661715</v>
      </c>
      <c r="I190" s="117">
        <f t="shared" si="101"/>
        <v>12.360231625326271</v>
      </c>
      <c r="J190" s="117">
        <f t="shared" si="101"/>
        <v>12.129852249439494</v>
      </c>
      <c r="K190" s="117">
        <f t="shared" si="101"/>
        <v>10.376941936979398</v>
      </c>
      <c r="L190" s="117">
        <f t="shared" si="101"/>
        <v>9.3435827118870982</v>
      </c>
      <c r="M190" s="117">
        <f t="shared" si="101"/>
        <v>7.4951084660768643</v>
      </c>
      <c r="N190" s="117">
        <f t="shared" si="101"/>
        <v>7.4657010135542494</v>
      </c>
      <c r="O190" s="117">
        <f t="shared" si="101"/>
        <v>8.3454631580652183</v>
      </c>
      <c r="P190" s="117">
        <f t="shared" si="101"/>
        <v>9.56725350038408</v>
      </c>
      <c r="Q190" s="117">
        <f t="shared" si="101"/>
        <v>7.9699859784958891</v>
      </c>
      <c r="R190" s="117">
        <f t="shared" ref="R190:V190" si="102">R191+R194+R196+R209</f>
        <v>7.6329372428080458</v>
      </c>
      <c r="S190" s="117">
        <f t="shared" si="102"/>
        <v>5.4325026869244439</v>
      </c>
      <c r="T190" s="117">
        <f t="shared" si="102"/>
        <v>4.2106542598428565</v>
      </c>
      <c r="U190" s="117">
        <f t="shared" si="102"/>
        <v>3.9124301236962928</v>
      </c>
      <c r="V190" s="117">
        <f t="shared" si="102"/>
        <v>4.1188233469860931</v>
      </c>
      <c r="W190" s="117">
        <f t="shared" ref="W190:Y190" si="103">W191+W194+W196+W209</f>
        <v>4.9450139798463013</v>
      </c>
      <c r="X190" s="117">
        <f t="shared" si="103"/>
        <v>7.0344335374578977</v>
      </c>
      <c r="Y190" s="117">
        <f t="shared" si="103"/>
        <v>15.912089028202129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1.7875746140989577</v>
      </c>
      <c r="C196" s="122">
        <v>1.7119056422832521</v>
      </c>
      <c r="D196" s="122">
        <v>1.7307275725256135</v>
      </c>
      <c r="E196" s="122">
        <v>1.9274066130085188</v>
      </c>
      <c r="F196" s="122">
        <v>2.143155792973034</v>
      </c>
      <c r="G196" s="122">
        <v>2.5020301699302783</v>
      </c>
      <c r="H196" s="122">
        <v>2.7322868242940923</v>
      </c>
      <c r="I196" s="122">
        <v>2.4469270685526032</v>
      </c>
      <c r="J196" s="122">
        <v>2.4477005724046683</v>
      </c>
      <c r="K196" s="122">
        <v>2.1329908081803257</v>
      </c>
      <c r="L196" s="122">
        <v>1.7811874789067286</v>
      </c>
      <c r="M196" s="122">
        <v>1.7737713517169997</v>
      </c>
      <c r="N196" s="122">
        <v>1.7311716197762965</v>
      </c>
      <c r="O196" s="122">
        <v>1.7298042210318323</v>
      </c>
      <c r="P196" s="122">
        <v>1.9101874438156696</v>
      </c>
      <c r="Q196" s="122">
        <v>1.4760313037123509</v>
      </c>
      <c r="R196" s="122">
        <v>1.4806796241224016</v>
      </c>
      <c r="S196" s="122">
        <v>1.5236281673131595</v>
      </c>
      <c r="T196" s="122">
        <v>1.2946786756508448</v>
      </c>
      <c r="U196" s="122">
        <v>1.185889920196981</v>
      </c>
      <c r="V196" s="122">
        <v>1.2694928844053237</v>
      </c>
      <c r="W196" s="122">
        <v>1.3320412507356052</v>
      </c>
      <c r="X196" s="122">
        <v>1.425897251650377</v>
      </c>
      <c r="Y196" s="122">
        <v>2.3135116690009712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1.7875746140989577</v>
      </c>
      <c r="C201" s="101">
        <v>1.7119056422832521</v>
      </c>
      <c r="D201" s="101">
        <v>1.7307275725256135</v>
      </c>
      <c r="E201" s="101">
        <v>1.9274066130085188</v>
      </c>
      <c r="F201" s="101">
        <v>2.143155792973034</v>
      </c>
      <c r="G201" s="101">
        <v>2.5020301699302783</v>
      </c>
      <c r="H201" s="101">
        <v>2.7322868242940923</v>
      </c>
      <c r="I201" s="101">
        <v>2.4469270685526032</v>
      </c>
      <c r="J201" s="101">
        <v>2.4477005724046683</v>
      </c>
      <c r="K201" s="101">
        <v>2.1329908081803257</v>
      </c>
      <c r="L201" s="101">
        <v>1.7811874789067286</v>
      </c>
      <c r="M201" s="101">
        <v>1.7737713517169997</v>
      </c>
      <c r="N201" s="101">
        <v>1.7311716197762965</v>
      </c>
      <c r="O201" s="101">
        <v>1.7298042210318323</v>
      </c>
      <c r="P201" s="101">
        <v>1.9101874438156696</v>
      </c>
      <c r="Q201" s="101">
        <v>1.4760313037123509</v>
      </c>
      <c r="R201" s="101">
        <v>1.4806796241224016</v>
      </c>
      <c r="S201" s="101">
        <v>1.5236281673131595</v>
      </c>
      <c r="T201" s="101">
        <v>1.2946786756508448</v>
      </c>
      <c r="U201" s="101">
        <v>1.185889920196981</v>
      </c>
      <c r="V201" s="101">
        <v>1.2694928844053237</v>
      </c>
      <c r="W201" s="101">
        <v>1.3320412507356052</v>
      </c>
      <c r="X201" s="101">
        <v>1.425897251650377</v>
      </c>
      <c r="Y201" s="101">
        <v>2.3135116690009712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0.56268762051497989</v>
      </c>
      <c r="C209" s="122">
        <v>0.78253837706259088</v>
      </c>
      <c r="D209" s="122">
        <v>1.120127839084349</v>
      </c>
      <c r="E209" s="122">
        <v>1.6267266370686997</v>
      </c>
      <c r="F209" s="122">
        <v>3.7456564731191038</v>
      </c>
      <c r="G209" s="122">
        <v>6.7174096764932179</v>
      </c>
      <c r="H209" s="122">
        <v>9.9089116453676223</v>
      </c>
      <c r="I209" s="122">
        <v>9.9133045567736691</v>
      </c>
      <c r="J209" s="122">
        <v>9.6821516770348257</v>
      </c>
      <c r="K209" s="122">
        <v>8.2439511287990719</v>
      </c>
      <c r="L209" s="122">
        <v>7.5623952329803688</v>
      </c>
      <c r="M209" s="122">
        <v>5.7213371143598648</v>
      </c>
      <c r="N209" s="122">
        <v>5.7345293937779527</v>
      </c>
      <c r="O209" s="122">
        <v>6.6156589370333858</v>
      </c>
      <c r="P209" s="122">
        <v>7.6570660565684099</v>
      </c>
      <c r="Q209" s="122">
        <v>6.4939546747835379</v>
      </c>
      <c r="R209" s="122">
        <v>6.1522576186856446</v>
      </c>
      <c r="S209" s="122">
        <v>3.9088745196112846</v>
      </c>
      <c r="T209" s="122">
        <v>2.9159755841920121</v>
      </c>
      <c r="U209" s="122">
        <v>2.726540203499312</v>
      </c>
      <c r="V209" s="122">
        <v>2.8493304625807694</v>
      </c>
      <c r="W209" s="122">
        <v>3.6129727291106963</v>
      </c>
      <c r="X209" s="122">
        <v>5.6085362858075207</v>
      </c>
      <c r="Y209" s="122">
        <v>13.598577359201158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0.56268762051497989</v>
      </c>
      <c r="C211" s="98">
        <v>0.78253837706259088</v>
      </c>
      <c r="D211" s="98">
        <v>1.120127839084349</v>
      </c>
      <c r="E211" s="98">
        <v>1.6267266370686997</v>
      </c>
      <c r="F211" s="98">
        <v>3.7456564731191038</v>
      </c>
      <c r="G211" s="98">
        <v>6.7174096764932179</v>
      </c>
      <c r="H211" s="98">
        <v>9.9089116453676223</v>
      </c>
      <c r="I211" s="98">
        <v>9.9133045567736691</v>
      </c>
      <c r="J211" s="98">
        <v>9.6821516770348257</v>
      </c>
      <c r="K211" s="98">
        <v>8.2439511287990719</v>
      </c>
      <c r="L211" s="98">
        <v>7.5623952329803688</v>
      </c>
      <c r="M211" s="98">
        <v>5.7213371143598648</v>
      </c>
      <c r="N211" s="98">
        <v>5.7345293937779527</v>
      </c>
      <c r="O211" s="98">
        <v>6.6156589370333858</v>
      </c>
      <c r="P211" s="98">
        <v>7.6570660565684099</v>
      </c>
      <c r="Q211" s="98">
        <v>6.4939546747835379</v>
      </c>
      <c r="R211" s="98">
        <v>6.1522576186856446</v>
      </c>
      <c r="S211" s="98">
        <v>3.9088745196112846</v>
      </c>
      <c r="T211" s="98">
        <v>2.9159755841920121</v>
      </c>
      <c r="U211" s="98">
        <v>2.726540203499312</v>
      </c>
      <c r="V211" s="98">
        <v>2.8493304625807694</v>
      </c>
      <c r="W211" s="98">
        <v>3.6129727291106963</v>
      </c>
      <c r="X211" s="98">
        <v>5.6085362858075207</v>
      </c>
      <c r="Y211" s="98">
        <v>13.598577359201158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20972.169541966483</v>
      </c>
      <c r="C214" s="117">
        <f t="shared" si="108"/>
        <v>22484.597067950399</v>
      </c>
      <c r="D214" s="117">
        <f t="shared" si="108"/>
        <v>21795.657660664725</v>
      </c>
      <c r="E214" s="117">
        <f t="shared" si="108"/>
        <v>22543.516898432343</v>
      </c>
      <c r="F214" s="117">
        <f t="shared" si="108"/>
        <v>21966.692177226712</v>
      </c>
      <c r="G214" s="117">
        <f t="shared" si="108"/>
        <v>21721.327844750394</v>
      </c>
      <c r="H214" s="117">
        <f t="shared" si="108"/>
        <v>21517.818356606473</v>
      </c>
      <c r="I214" s="117">
        <f t="shared" si="108"/>
        <v>20878.751358919311</v>
      </c>
      <c r="J214" s="117">
        <f t="shared" si="108"/>
        <v>20916.409406787461</v>
      </c>
      <c r="K214" s="117">
        <f t="shared" si="108"/>
        <v>22994.574497833612</v>
      </c>
      <c r="L214" s="117">
        <f t="shared" si="108"/>
        <v>17472.369415814199</v>
      </c>
      <c r="M214" s="117">
        <f t="shared" si="108"/>
        <v>18205.088981018718</v>
      </c>
      <c r="N214" s="117">
        <f t="shared" si="108"/>
        <v>19341.720255176286</v>
      </c>
      <c r="O214" s="117">
        <f t="shared" si="108"/>
        <v>17124.148205765337</v>
      </c>
      <c r="P214" s="117">
        <f t="shared" si="108"/>
        <v>17006.617157612327</v>
      </c>
      <c r="Q214" s="117">
        <f t="shared" si="108"/>
        <v>14390.810088562255</v>
      </c>
      <c r="R214" s="117">
        <f t="shared" ref="R214:V214" si="109">R215+R218+R220+R233</f>
        <v>14472.886949851101</v>
      </c>
      <c r="S214" s="117">
        <f t="shared" si="109"/>
        <v>15875.127999315941</v>
      </c>
      <c r="T214" s="117">
        <f t="shared" si="109"/>
        <v>16786.166685960136</v>
      </c>
      <c r="U214" s="117">
        <f t="shared" si="109"/>
        <v>16264.168055194476</v>
      </c>
      <c r="V214" s="117">
        <f t="shared" si="109"/>
        <v>15178.999606725998</v>
      </c>
      <c r="W214" s="117">
        <f t="shared" ref="W214:Y214" si="110">W215+W218+W220+W233</f>
        <v>15835.543937857565</v>
      </c>
      <c r="X214" s="117">
        <f t="shared" si="110"/>
        <v>15022.999604718205</v>
      </c>
      <c r="Y214" s="117">
        <f t="shared" si="110"/>
        <v>14284.210586863121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17214.832238920331</v>
      </c>
      <c r="C215" s="122">
        <f t="shared" si="111"/>
        <v>18736.097427905952</v>
      </c>
      <c r="D215" s="122">
        <f t="shared" si="111"/>
        <v>18045.808399532056</v>
      </c>
      <c r="E215" s="122">
        <f t="shared" si="111"/>
        <v>18741.755594990904</v>
      </c>
      <c r="F215" s="122">
        <f t="shared" si="111"/>
        <v>18199.6790724155</v>
      </c>
      <c r="G215" s="122">
        <f t="shared" si="111"/>
        <v>17914.114882941878</v>
      </c>
      <c r="H215" s="122">
        <f t="shared" si="111"/>
        <v>17714.426331228238</v>
      </c>
      <c r="I215" s="122">
        <f t="shared" si="111"/>
        <v>17164.856085088821</v>
      </c>
      <c r="J215" s="122">
        <f t="shared" si="111"/>
        <v>17092.489656483343</v>
      </c>
      <c r="K215" s="122">
        <f t="shared" si="111"/>
        <v>18977.75584365947</v>
      </c>
      <c r="L215" s="122">
        <f t="shared" si="111"/>
        <v>13678.518725844731</v>
      </c>
      <c r="M215" s="122">
        <f t="shared" si="111"/>
        <v>14508.204117052734</v>
      </c>
      <c r="N215" s="122">
        <f t="shared" si="111"/>
        <v>15456.55287719915</v>
      </c>
      <c r="O215" s="122">
        <f t="shared" si="111"/>
        <v>13571.766701799839</v>
      </c>
      <c r="P215" s="122">
        <f t="shared" si="111"/>
        <v>13497.148737216819</v>
      </c>
      <c r="Q215" s="122">
        <f t="shared" si="111"/>
        <v>11208.339647719391</v>
      </c>
      <c r="R215" s="122">
        <f t="shared" ref="R215:V215" si="112">SUM(R216:R217)</f>
        <v>11211.200453542859</v>
      </c>
      <c r="S215" s="122">
        <f t="shared" si="112"/>
        <v>12591.805913648377</v>
      </c>
      <c r="T215" s="122">
        <f t="shared" si="112"/>
        <v>13374.797118851959</v>
      </c>
      <c r="U215" s="122">
        <f t="shared" si="112"/>
        <v>12991.79692033671</v>
      </c>
      <c r="V215" s="122">
        <f t="shared" si="112"/>
        <v>11974.492972821699</v>
      </c>
      <c r="W215" s="122">
        <f t="shared" ref="W215:Y215" si="113">SUM(W216:W217)</f>
        <v>12457.013453474483</v>
      </c>
      <c r="X215" s="122">
        <f t="shared" si="113"/>
        <v>11830.805849593929</v>
      </c>
      <c r="Y215" s="122">
        <f t="shared" si="113"/>
        <v>11170.185507977014</v>
      </c>
      <c r="DA215" s="130" t="s">
        <v>2319</v>
      </c>
    </row>
    <row r="216" spans="1:105" ht="12" customHeight="1" x14ac:dyDescent="0.25">
      <c r="A216" s="97" t="s">
        <v>199</v>
      </c>
      <c r="B216" s="98">
        <v>17145.889778887737</v>
      </c>
      <c r="C216" s="98">
        <v>18660.979977870931</v>
      </c>
      <c r="D216" s="98">
        <v>17974.160991710301</v>
      </c>
      <c r="E216" s="98">
        <v>18666.863996098211</v>
      </c>
      <c r="F216" s="98">
        <v>18126.891131062574</v>
      </c>
      <c r="G216" s="98">
        <v>17841.607677916822</v>
      </c>
      <c r="H216" s="98">
        <v>17642.610365288689</v>
      </c>
      <c r="I216" s="98">
        <v>17094.887533120658</v>
      </c>
      <c r="J216" s="98">
        <v>17021.399829630045</v>
      </c>
      <c r="K216" s="98">
        <v>18896.916930622971</v>
      </c>
      <c r="L216" s="98">
        <v>13620.992936782353</v>
      </c>
      <c r="M216" s="98">
        <v>14444.896919962162</v>
      </c>
      <c r="N216" s="98">
        <v>15386.946074815321</v>
      </c>
      <c r="O216" s="98">
        <v>13509.058488547909</v>
      </c>
      <c r="P216" s="98">
        <v>13435.043062597995</v>
      </c>
      <c r="Q216" s="98">
        <v>11156.846665835103</v>
      </c>
      <c r="R216" s="98">
        <v>11159.64489553053</v>
      </c>
      <c r="S216" s="98">
        <v>12533.541686166645</v>
      </c>
      <c r="T216" s="98">
        <v>13312.043168237858</v>
      </c>
      <c r="U216" s="98">
        <v>12929.873916055112</v>
      </c>
      <c r="V216" s="98">
        <v>11916.498539666603</v>
      </c>
      <c r="W216" s="98">
        <v>12396.077276129325</v>
      </c>
      <c r="X216" s="98">
        <v>11771.837143693636</v>
      </c>
      <c r="Y216" s="98">
        <v>11112.660042556738</v>
      </c>
      <c r="DA216" s="63" t="s">
        <v>2320</v>
      </c>
    </row>
    <row r="217" spans="1:105" ht="12" customHeight="1" x14ac:dyDescent="0.25">
      <c r="A217" s="97" t="s">
        <v>53</v>
      </c>
      <c r="B217" s="98">
        <v>68.942460032596372</v>
      </c>
      <c r="C217" s="98">
        <v>75.117450035019587</v>
      </c>
      <c r="D217" s="98">
        <v>71.647407821755237</v>
      </c>
      <c r="E217" s="98">
        <v>74.891598892692897</v>
      </c>
      <c r="F217" s="98">
        <v>72.787941352927305</v>
      </c>
      <c r="G217" s="98">
        <v>72.507205025055455</v>
      </c>
      <c r="H217" s="98">
        <v>71.81596593955139</v>
      </c>
      <c r="I217" s="98">
        <v>69.968551968161066</v>
      </c>
      <c r="J217" s="98">
        <v>71.089826853299542</v>
      </c>
      <c r="K217" s="98">
        <v>80.838913036499889</v>
      </c>
      <c r="L217" s="98">
        <v>57.525789062378379</v>
      </c>
      <c r="M217" s="98">
        <v>63.307197090570575</v>
      </c>
      <c r="N217" s="98">
        <v>69.606802383828921</v>
      </c>
      <c r="O217" s="98">
        <v>62.708213251929678</v>
      </c>
      <c r="P217" s="98">
        <v>62.105674618823542</v>
      </c>
      <c r="Q217" s="98">
        <v>51.492981884288895</v>
      </c>
      <c r="R217" s="98">
        <v>51.555558012329016</v>
      </c>
      <c r="S217" s="98">
        <v>58.264227481732036</v>
      </c>
      <c r="T217" s="98">
        <v>62.753950614100546</v>
      </c>
      <c r="U217" s="98">
        <v>61.923004281598402</v>
      </c>
      <c r="V217" s="98">
        <v>57.994433155095578</v>
      </c>
      <c r="W217" s="98">
        <v>60.936177345158747</v>
      </c>
      <c r="X217" s="98">
        <v>58.968705900292903</v>
      </c>
      <c r="Y217" s="98">
        <v>57.525465420275786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6.6558435221807915E-3</v>
      </c>
      <c r="C218" s="122">
        <f t="shared" si="114"/>
        <v>8.392809594042169E-3</v>
      </c>
      <c r="D218" s="122">
        <f t="shared" si="114"/>
        <v>1.1044429649338086E-2</v>
      </c>
      <c r="E218" s="122">
        <f t="shared" si="114"/>
        <v>1.4261076558015983E-2</v>
      </c>
      <c r="F218" s="122">
        <f t="shared" si="114"/>
        <v>2.0924839996194308E-2</v>
      </c>
      <c r="G218" s="122">
        <f t="shared" si="114"/>
        <v>3.2712130460383584E-2</v>
      </c>
      <c r="H218" s="122">
        <f t="shared" si="114"/>
        <v>0.1096124824615993</v>
      </c>
      <c r="I218" s="122">
        <f t="shared" si="114"/>
        <v>0.12411248844458164</v>
      </c>
      <c r="J218" s="122">
        <f t="shared" si="114"/>
        <v>0.16623985966339372</v>
      </c>
      <c r="K218" s="122">
        <f t="shared" si="114"/>
        <v>0.1984469981338032</v>
      </c>
      <c r="L218" s="122">
        <f t="shared" si="114"/>
        <v>0.53821799557443617</v>
      </c>
      <c r="M218" s="122">
        <f t="shared" si="114"/>
        <v>0.29284129752249022</v>
      </c>
      <c r="N218" s="122">
        <f t="shared" si="114"/>
        <v>0.33549218138683956</v>
      </c>
      <c r="O218" s="122">
        <f t="shared" si="114"/>
        <v>0.32148808471836909</v>
      </c>
      <c r="P218" s="122">
        <f t="shared" si="114"/>
        <v>0.46732006849186947</v>
      </c>
      <c r="Q218" s="122">
        <f t="shared" si="114"/>
        <v>0.36746496566674502</v>
      </c>
      <c r="R218" s="122">
        <f t="shared" si="114"/>
        <v>0.4048089484136474</v>
      </c>
      <c r="S218" s="122">
        <f t="shared" si="114"/>
        <v>0.44230593682685621</v>
      </c>
      <c r="T218" s="122">
        <f t="shared" si="114"/>
        <v>0.63700281771166212</v>
      </c>
      <c r="U218" s="122">
        <f t="shared" si="114"/>
        <v>0.50241014382574234</v>
      </c>
      <c r="V218" s="122">
        <f t="shared" si="114"/>
        <v>0.56592084081059002</v>
      </c>
      <c r="W218" s="122">
        <f t="shared" si="114"/>
        <v>1.0584923061226676</v>
      </c>
      <c r="X218" s="122">
        <f t="shared" si="114"/>
        <v>1.1590742368941997</v>
      </c>
      <c r="Y218" s="122">
        <f t="shared" si="114"/>
        <v>1.2238423676185035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6.6558435221807915E-3</v>
      </c>
      <c r="C219" s="98">
        <f>RES_hhdet_fech!C86</f>
        <v>8.392809594042169E-3</v>
      </c>
      <c r="D219" s="98">
        <f>RES_hhdet_fech!D86</f>
        <v>1.1044429649338086E-2</v>
      </c>
      <c r="E219" s="98">
        <f>RES_hhdet_fech!E86</f>
        <v>1.4261076558015983E-2</v>
      </c>
      <c r="F219" s="98">
        <f>RES_hhdet_fech!F86</f>
        <v>2.0924839996194308E-2</v>
      </c>
      <c r="G219" s="98">
        <f>RES_hhdet_fech!G86</f>
        <v>3.2712130460383584E-2</v>
      </c>
      <c r="H219" s="98">
        <f>RES_hhdet_fech!H86</f>
        <v>0.1096124824615993</v>
      </c>
      <c r="I219" s="98">
        <f>RES_hhdet_fech!I86</f>
        <v>0.12411248844458164</v>
      </c>
      <c r="J219" s="98">
        <f>RES_hhdet_fech!J86</f>
        <v>0.16623985966339372</v>
      </c>
      <c r="K219" s="98">
        <f>RES_hhdet_fech!K86</f>
        <v>0.1984469981338032</v>
      </c>
      <c r="L219" s="98">
        <f>RES_hhdet_fech!L86</f>
        <v>0.53821799557443617</v>
      </c>
      <c r="M219" s="98">
        <f>RES_hhdet_fech!M86</f>
        <v>0.29284129752249022</v>
      </c>
      <c r="N219" s="98">
        <f>RES_hhdet_fech!N86</f>
        <v>0.33549218138683956</v>
      </c>
      <c r="O219" s="98">
        <f>RES_hhdet_fech!O86</f>
        <v>0.32148808471836909</v>
      </c>
      <c r="P219" s="98">
        <f>RES_hhdet_fech!P86</f>
        <v>0.46732006849186947</v>
      </c>
      <c r="Q219" s="98">
        <f>RES_hhdet_fech!Q86</f>
        <v>0.36746496566674502</v>
      </c>
      <c r="R219" s="98">
        <f>RES_hhdet_fech!R86</f>
        <v>0.4048089484136474</v>
      </c>
      <c r="S219" s="98">
        <f>RES_hhdet_fech!S86</f>
        <v>0.44230593682685621</v>
      </c>
      <c r="T219" s="98">
        <f>RES_hhdet_fech!T86</f>
        <v>0.63700281771166212</v>
      </c>
      <c r="U219" s="98">
        <f>RES_hhdet_fech!U86</f>
        <v>0.50241014382574234</v>
      </c>
      <c r="V219" s="98">
        <f>RES_hhdet_fech!V86</f>
        <v>0.56592084081059002</v>
      </c>
      <c r="W219" s="98">
        <f>RES_hhdet_fech!W86</f>
        <v>1.0584923061226676</v>
      </c>
      <c r="X219" s="98">
        <f>RES_hhdet_fech!X86</f>
        <v>1.1590742368941997</v>
      </c>
      <c r="Y219" s="98">
        <f>RES_hhdet_fech!Y86</f>
        <v>1.2238423676185035</v>
      </c>
      <c r="DA219" s="63" t="s">
        <v>2323</v>
      </c>
    </row>
    <row r="220" spans="1:105" ht="12" customHeight="1" x14ac:dyDescent="0.25">
      <c r="A220" s="121" t="s">
        <v>55</v>
      </c>
      <c r="B220" s="122">
        <v>2976.1029006983422</v>
      </c>
      <c r="C220" s="122">
        <v>2967.8823747085353</v>
      </c>
      <c r="D220" s="122">
        <v>2901.0080545815417</v>
      </c>
      <c r="E220" s="122">
        <v>2875.6132802667066</v>
      </c>
      <c r="F220" s="122">
        <v>2762.2645658806937</v>
      </c>
      <c r="G220" s="122">
        <v>2855.4955946723117</v>
      </c>
      <c r="H220" s="122">
        <v>2831.5443541059453</v>
      </c>
      <c r="I220" s="122">
        <v>2761.0576939213097</v>
      </c>
      <c r="J220" s="122">
        <v>2894.0567810710199</v>
      </c>
      <c r="K220" s="122">
        <v>2998.4456496198959</v>
      </c>
      <c r="L220" s="122">
        <v>2830.8550820842042</v>
      </c>
      <c r="M220" s="122">
        <v>2728.7868016762573</v>
      </c>
      <c r="N220" s="122">
        <v>2862.1708266228593</v>
      </c>
      <c r="O220" s="122">
        <v>2624.9302653901977</v>
      </c>
      <c r="P220" s="122">
        <v>2577.0982620658606</v>
      </c>
      <c r="Q220" s="122">
        <v>2380.7182810938052</v>
      </c>
      <c r="R220" s="122">
        <v>2459.7400019554507</v>
      </c>
      <c r="S220" s="122">
        <v>2451.8730390902433</v>
      </c>
      <c r="T220" s="122">
        <v>2549.6461318347979</v>
      </c>
      <c r="U220" s="122">
        <v>2441.2464622122848</v>
      </c>
      <c r="V220" s="122">
        <v>2425.249285825571</v>
      </c>
      <c r="W220" s="122">
        <v>2553.4494290658408</v>
      </c>
      <c r="X220" s="122">
        <v>2374.1423378855948</v>
      </c>
      <c r="Y220" s="122">
        <v>2240.4326453809967</v>
      </c>
      <c r="DA220" s="130" t="s">
        <v>2324</v>
      </c>
    </row>
    <row r="221" spans="1:105" ht="12" customHeight="1" x14ac:dyDescent="0.25">
      <c r="A221" s="97" t="s">
        <v>132</v>
      </c>
      <c r="B221" s="98">
        <v>3038.4590632762297</v>
      </c>
      <c r="C221" s="98">
        <v>3053.8781647159763</v>
      </c>
      <c r="D221" s="98">
        <v>3007.9100232369547</v>
      </c>
      <c r="E221" s="98">
        <v>2978.5461077607265</v>
      </c>
      <c r="F221" s="98">
        <v>2930.1834692654747</v>
      </c>
      <c r="G221" s="98">
        <v>3079.3879626903608</v>
      </c>
      <c r="H221" s="98">
        <v>2990.8291339331267</v>
      </c>
      <c r="I221" s="98">
        <v>2897.3413438030248</v>
      </c>
      <c r="J221" s="98">
        <v>2700.9624257915816</v>
      </c>
      <c r="K221" s="98">
        <v>3026.6351957163097</v>
      </c>
      <c r="L221" s="98">
        <v>2843.6452380184796</v>
      </c>
      <c r="M221" s="98">
        <v>2838.943984165996</v>
      </c>
      <c r="N221" s="98">
        <v>2982.9016527738008</v>
      </c>
      <c r="O221" s="98">
        <v>2593.5738858688433</v>
      </c>
      <c r="P221" s="98">
        <v>2653.5330172946378</v>
      </c>
      <c r="Q221" s="98">
        <v>2240.4866447127647</v>
      </c>
      <c r="R221" s="98">
        <v>2264.5316997176683</v>
      </c>
      <c r="S221" s="98">
        <v>2522.6665825974378</v>
      </c>
      <c r="T221" s="98">
        <v>2598.8402452359519</v>
      </c>
      <c r="U221" s="98">
        <v>2498.2191895928081</v>
      </c>
      <c r="V221" s="98">
        <v>2359.9557393586947</v>
      </c>
      <c r="W221" s="98">
        <v>2503.217943889209</v>
      </c>
      <c r="X221" s="98">
        <v>2393.8630393048375</v>
      </c>
      <c r="Y221" s="98">
        <v>2258.2692508466093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2328</v>
      </c>
    </row>
    <row r="225" spans="1:105" ht="12" customHeight="1" x14ac:dyDescent="0.25">
      <c r="A225" s="106" t="s">
        <v>124</v>
      </c>
      <c r="B225" s="101">
        <v>2681.1691450869043</v>
      </c>
      <c r="C225" s="101">
        <v>2323.0957900514177</v>
      </c>
      <c r="D225" s="101">
        <v>2328.5392216864434</v>
      </c>
      <c r="E225" s="101">
        <v>2456.513479104131</v>
      </c>
      <c r="F225" s="101">
        <v>2434.7264602162281</v>
      </c>
      <c r="G225" s="101">
        <v>2625.6009268304401</v>
      </c>
      <c r="H225" s="101">
        <v>2781.0469199414251</v>
      </c>
      <c r="I225" s="101">
        <v>2631.7669008811149</v>
      </c>
      <c r="J225" s="101">
        <v>2906.7243137814967</v>
      </c>
      <c r="K225" s="101">
        <v>2847.9881423046404</v>
      </c>
      <c r="L225" s="101">
        <v>2265.5631608734752</v>
      </c>
      <c r="M225" s="101">
        <v>2833.260866168574</v>
      </c>
      <c r="N225" s="101">
        <v>2836.2244550914311</v>
      </c>
      <c r="O225" s="101">
        <v>2735.2426618761174</v>
      </c>
      <c r="P225" s="101">
        <v>2917.7639190193595</v>
      </c>
      <c r="Q225" s="101">
        <v>2382.7505044388126</v>
      </c>
      <c r="R225" s="101">
        <v>2491.6756058629567</v>
      </c>
      <c r="S225" s="101">
        <v>2608.8256524274934</v>
      </c>
      <c r="T225" s="101">
        <v>2325.3419346194473</v>
      </c>
      <c r="U225" s="101">
        <v>2164.3884823201979</v>
      </c>
      <c r="V225" s="101">
        <v>2240.794148967424</v>
      </c>
      <c r="W225" s="101">
        <v>2064.0232286775881</v>
      </c>
      <c r="X225" s="101">
        <v>1839.1624171348315</v>
      </c>
      <c r="Y225" s="101">
        <v>2291.2267394873688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2128.7560578890289</v>
      </c>
      <c r="C229" s="101">
        <v>2109.4069836087356</v>
      </c>
      <c r="D229" s="101">
        <v>2164.5693415163755</v>
      </c>
      <c r="E229" s="101">
        <v>2334.3398184317462</v>
      </c>
      <c r="F229" s="101">
        <v>2066.3763290103307</v>
      </c>
      <c r="G229" s="101">
        <v>2133.0602910214325</v>
      </c>
      <c r="H229" s="101">
        <v>2412.8200732829023</v>
      </c>
      <c r="I229" s="101">
        <v>2433.7920191428116</v>
      </c>
      <c r="J229" s="101">
        <v>3346.4536093057491</v>
      </c>
      <c r="K229" s="101">
        <v>2936.1666352121297</v>
      </c>
      <c r="L229" s="101">
        <v>2815.0988755336944</v>
      </c>
      <c r="M229" s="101">
        <v>2379.1251975620039</v>
      </c>
      <c r="N229" s="101">
        <v>2460.0750451418571</v>
      </c>
      <c r="O229" s="101">
        <v>2730.0018899957267</v>
      </c>
      <c r="P229" s="101">
        <v>2332.7292734649318</v>
      </c>
      <c r="Q229" s="101">
        <v>2784.376004844697</v>
      </c>
      <c r="R229" s="101">
        <v>2998.4908323060522</v>
      </c>
      <c r="S229" s="101">
        <v>2245.9985479362049</v>
      </c>
      <c r="T229" s="101">
        <v>2397.2178843835763</v>
      </c>
      <c r="U229" s="101">
        <v>2258.0971130647131</v>
      </c>
      <c r="V229" s="101">
        <v>2627.3163984685102</v>
      </c>
      <c r="W229" s="101">
        <v>2709.4156092784674</v>
      </c>
      <c r="X229" s="101">
        <v>2338.7544405569233</v>
      </c>
      <c r="Y229" s="101">
        <v>2188.2772314832655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X230" s="104">
        <v>0</v>
      </c>
      <c r="Y230" s="104">
        <v>0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X231" s="98">
        <v>0</v>
      </c>
      <c r="Y231" s="98">
        <v>0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2336</v>
      </c>
    </row>
    <row r="233" spans="1:105" ht="12" customHeight="1" x14ac:dyDescent="0.25">
      <c r="A233" s="121" t="s">
        <v>54</v>
      </c>
      <c r="B233" s="122">
        <v>781.2277465042913</v>
      </c>
      <c r="C233" s="122">
        <v>780.60887252631323</v>
      </c>
      <c r="D233" s="122">
        <v>848.83016212148027</v>
      </c>
      <c r="E233" s="122">
        <v>926.1337620981775</v>
      </c>
      <c r="F233" s="122">
        <v>1004.727614090522</v>
      </c>
      <c r="G233" s="122">
        <v>951.68465500574075</v>
      </c>
      <c r="H233" s="122">
        <v>971.73805878982466</v>
      </c>
      <c r="I233" s="122">
        <v>952.71346742073627</v>
      </c>
      <c r="J233" s="122">
        <v>929.69672937343466</v>
      </c>
      <c r="K233" s="122">
        <v>1018.1745575561159</v>
      </c>
      <c r="L233" s="122">
        <v>962.45738988968958</v>
      </c>
      <c r="M233" s="122">
        <v>967.80522099220616</v>
      </c>
      <c r="N233" s="122">
        <v>1022.6610591728894</v>
      </c>
      <c r="O233" s="122">
        <v>927.12975049058173</v>
      </c>
      <c r="P233" s="122">
        <v>931.90283826115353</v>
      </c>
      <c r="Q233" s="122">
        <v>801.38469478339414</v>
      </c>
      <c r="R233" s="122">
        <v>801.54168540437968</v>
      </c>
      <c r="S233" s="122">
        <v>831.00674064049235</v>
      </c>
      <c r="T233" s="122">
        <v>861.08643245566827</v>
      </c>
      <c r="U233" s="122">
        <v>830.62226250165486</v>
      </c>
      <c r="V233" s="122">
        <v>778.69142723791708</v>
      </c>
      <c r="W233" s="122">
        <v>824.02256301111834</v>
      </c>
      <c r="X233" s="122">
        <v>816.89234300178759</v>
      </c>
      <c r="Y233" s="122">
        <v>872.36859113749108</v>
      </c>
      <c r="DA233" s="130" t="s">
        <v>2337</v>
      </c>
    </row>
    <row r="234" spans="1:105" ht="12" customHeight="1" x14ac:dyDescent="0.25">
      <c r="A234" s="97" t="s">
        <v>202</v>
      </c>
      <c r="B234" s="98">
        <v>781.76385588169342</v>
      </c>
      <c r="C234" s="98">
        <v>781.61469639701374</v>
      </c>
      <c r="D234" s="98">
        <v>850.6199476589311</v>
      </c>
      <c r="E234" s="98">
        <v>929.75205327481603</v>
      </c>
      <c r="F234" s="98">
        <v>1015.1051625333696</v>
      </c>
      <c r="G234" s="98">
        <v>960.48328262853374</v>
      </c>
      <c r="H234" s="98">
        <v>982.00614017896851</v>
      </c>
      <c r="I234" s="98">
        <v>983.37399672007871</v>
      </c>
      <c r="J234" s="98">
        <v>929.72817901671033</v>
      </c>
      <c r="K234" s="98">
        <v>1052.4273291102136</v>
      </c>
      <c r="L234" s="98">
        <v>970.31729928480092</v>
      </c>
      <c r="M234" s="98">
        <v>986.64176201758721</v>
      </c>
      <c r="N234" s="98">
        <v>1047.7147722133316</v>
      </c>
      <c r="O234" s="98">
        <v>941.76264352621433</v>
      </c>
      <c r="P234" s="98">
        <v>950.93829408925353</v>
      </c>
      <c r="Q234" s="98">
        <v>811.89950793762387</v>
      </c>
      <c r="R234" s="98">
        <v>803.79409905206603</v>
      </c>
      <c r="S234" s="98">
        <v>850.64406373624945</v>
      </c>
      <c r="T234" s="98">
        <v>884.37943832633505</v>
      </c>
      <c r="U234" s="98">
        <v>854.62350329049764</v>
      </c>
      <c r="V234" s="98">
        <v>789.62907970078618</v>
      </c>
      <c r="W234" s="98">
        <v>843.69022252727132</v>
      </c>
      <c r="X234" s="98">
        <v>849.54356326541188</v>
      </c>
      <c r="Y234" s="98">
        <v>881.03276320950317</v>
      </c>
      <c r="DA234" s="63" t="s">
        <v>2338</v>
      </c>
    </row>
    <row r="235" spans="1:105" ht="12" customHeight="1" x14ac:dyDescent="0.25">
      <c r="A235" s="97" t="s">
        <v>50</v>
      </c>
      <c r="B235" s="98">
        <v>771.66795922862195</v>
      </c>
      <c r="C235" s="98">
        <v>765.69849262602543</v>
      </c>
      <c r="D235" s="98">
        <v>826.37980091739291</v>
      </c>
      <c r="E235" s="98">
        <v>863.82981098580001</v>
      </c>
      <c r="F235" s="98">
        <v>929.22327748578823</v>
      </c>
      <c r="G235" s="98">
        <v>970.0587169155516</v>
      </c>
      <c r="H235" s="98">
        <v>1009.7885823375788</v>
      </c>
      <c r="I235" s="98">
        <v>928.08016634453531</v>
      </c>
      <c r="J235" s="98">
        <v>962.28767960212156</v>
      </c>
      <c r="K235" s="98">
        <v>896.10571850961503</v>
      </c>
      <c r="L235" s="98">
        <v>900.8294021701854</v>
      </c>
      <c r="M235" s="98">
        <v>936.15729057215253</v>
      </c>
      <c r="N235" s="98">
        <v>941.95711119816121</v>
      </c>
      <c r="O235" s="98">
        <v>918.97840086522342</v>
      </c>
      <c r="P235" s="98">
        <v>996.38810885377973</v>
      </c>
      <c r="Q235" s="98">
        <v>798.04533551258703</v>
      </c>
      <c r="R235" s="98">
        <v>831.0075441743254</v>
      </c>
      <c r="S235" s="98">
        <v>943.29475098026273</v>
      </c>
      <c r="T235" s="98">
        <v>797.6052910142555</v>
      </c>
      <c r="U235" s="98">
        <v>742.97308880227615</v>
      </c>
      <c r="V235" s="98">
        <v>771.89387692328523</v>
      </c>
      <c r="W235" s="98">
        <v>753.57570703344516</v>
      </c>
      <c r="X235" s="98">
        <v>720.49158985731583</v>
      </c>
      <c r="Y235" s="98">
        <v>970.73737826873014</v>
      </c>
      <c r="DA235" s="63" t="s">
        <v>2339</v>
      </c>
    </row>
    <row r="236" spans="1:105" ht="12" customHeight="1" x14ac:dyDescent="0.25">
      <c r="A236" s="109" t="s">
        <v>120</v>
      </c>
      <c r="B236" s="33">
        <v>561.13750725954503</v>
      </c>
      <c r="C236" s="33">
        <v>595.05471635969502</v>
      </c>
      <c r="D236" s="33">
        <v>669.69983693869744</v>
      </c>
      <c r="E236" s="33">
        <v>732.04089793576566</v>
      </c>
      <c r="F236" s="33">
        <v>693.59361720310426</v>
      </c>
      <c r="G236" s="33">
        <v>695.47777323112962</v>
      </c>
      <c r="H236" s="33">
        <v>764.70031454248658</v>
      </c>
      <c r="I236" s="33">
        <v>688.80118310019486</v>
      </c>
      <c r="J236" s="33">
        <v>887.17649803903339</v>
      </c>
      <c r="K236" s="33">
        <v>793.98982298333181</v>
      </c>
      <c r="L236" s="33">
        <v>944.13626660284717</v>
      </c>
      <c r="M236" s="33">
        <v>708.2176860437454</v>
      </c>
      <c r="N236" s="33">
        <v>705.10057824369835</v>
      </c>
      <c r="O236" s="33">
        <v>737.03861644281608</v>
      </c>
      <c r="P236" s="33">
        <v>624.01026490156903</v>
      </c>
      <c r="Q236" s="33">
        <v>702.74656911267698</v>
      </c>
      <c r="R236" s="33">
        <v>749.20346811727848</v>
      </c>
      <c r="S236" s="33">
        <v>502.04249143428325</v>
      </c>
      <c r="T236" s="33">
        <v>527.45023483512591</v>
      </c>
      <c r="U236" s="33">
        <v>474.6754409780055</v>
      </c>
      <c r="V236" s="33">
        <v>593.90065275073891</v>
      </c>
      <c r="W236" s="33">
        <v>608.89522440239398</v>
      </c>
      <c r="X236" s="33">
        <v>575.13306938142512</v>
      </c>
      <c r="Y236" s="33">
        <v>592.90749631865992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9358.6016283314075</v>
      </c>
      <c r="C238" s="117">
        <f t="shared" si="115"/>
        <v>10199.528281169663</v>
      </c>
      <c r="D238" s="117">
        <f t="shared" si="115"/>
        <v>10113.307011785852</v>
      </c>
      <c r="E238" s="117">
        <f t="shared" si="115"/>
        <v>10718.196675009935</v>
      </c>
      <c r="F238" s="117">
        <f t="shared" si="115"/>
        <v>10724.955805449701</v>
      </c>
      <c r="G238" s="117">
        <f t="shared" si="115"/>
        <v>10870.796633937474</v>
      </c>
      <c r="H238" s="117">
        <f t="shared" si="115"/>
        <v>10999.967853460728</v>
      </c>
      <c r="I238" s="117">
        <f t="shared" si="115"/>
        <v>10949.679587675568</v>
      </c>
      <c r="J238" s="117">
        <f t="shared" si="115"/>
        <v>11295.852541514245</v>
      </c>
      <c r="K238" s="117">
        <f t="shared" si="115"/>
        <v>12740.028548199807</v>
      </c>
      <c r="L238" s="117">
        <f t="shared" si="115"/>
        <v>9993.3934366133235</v>
      </c>
      <c r="M238" s="117">
        <f t="shared" si="115"/>
        <v>10732.507555832379</v>
      </c>
      <c r="N238" s="117">
        <f t="shared" si="115"/>
        <v>11839.210946358118</v>
      </c>
      <c r="O238" s="117">
        <f t="shared" si="115"/>
        <v>10840.419774907939</v>
      </c>
      <c r="P238" s="117">
        <f t="shared" si="115"/>
        <v>10840.240357728313</v>
      </c>
      <c r="Q238" s="117">
        <f t="shared" si="115"/>
        <v>9268.3836812623776</v>
      </c>
      <c r="R238" s="117">
        <f t="shared" ref="R238:V238" si="116">R239+R242+R244+R257</f>
        <v>9432.612753142188</v>
      </c>
      <c r="S238" s="117">
        <f t="shared" si="116"/>
        <v>10515.585799298655</v>
      </c>
      <c r="T238" s="117">
        <f t="shared" si="116"/>
        <v>11326.833008162448</v>
      </c>
      <c r="U238" s="117">
        <f t="shared" si="116"/>
        <v>11157.522549245767</v>
      </c>
      <c r="V238" s="117">
        <f t="shared" si="116"/>
        <v>10581.091702358079</v>
      </c>
      <c r="W238" s="117">
        <f t="shared" ref="W238:Y238" si="117">W239+W242+W244+W257</f>
        <v>11209.248052899218</v>
      </c>
      <c r="X238" s="117">
        <f t="shared" si="117"/>
        <v>10799.432635997637</v>
      </c>
      <c r="Y238" s="117">
        <f t="shared" si="117"/>
        <v>10439.903974719893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7543.2522327876586</v>
      </c>
      <c r="C239" s="122">
        <f t="shared" si="118"/>
        <v>8360.9385707881975</v>
      </c>
      <c r="D239" s="122">
        <f t="shared" si="118"/>
        <v>8231.3955925147366</v>
      </c>
      <c r="E239" s="122">
        <f t="shared" si="118"/>
        <v>8762.1134753334918</v>
      </c>
      <c r="F239" s="122">
        <f t="shared" si="118"/>
        <v>8744.1344361688116</v>
      </c>
      <c r="G239" s="122">
        <f t="shared" si="118"/>
        <v>8831.9618839337254</v>
      </c>
      <c r="H239" s="122">
        <f t="shared" si="118"/>
        <v>8914.5214467752394</v>
      </c>
      <c r="I239" s="122">
        <f t="shared" si="118"/>
        <v>8869.1317225094954</v>
      </c>
      <c r="J239" s="122">
        <f t="shared" si="118"/>
        <v>9079.6030234741938</v>
      </c>
      <c r="K239" s="122">
        <f t="shared" si="118"/>
        <v>10382.279032440436</v>
      </c>
      <c r="L239" s="122">
        <f t="shared" si="118"/>
        <v>7709.8524398963991</v>
      </c>
      <c r="M239" s="122">
        <f t="shared" si="118"/>
        <v>8452.8576327425581</v>
      </c>
      <c r="N239" s="122">
        <f t="shared" si="118"/>
        <v>9363.8964273638139</v>
      </c>
      <c r="O239" s="122">
        <f t="shared" si="118"/>
        <v>8513.4997014436012</v>
      </c>
      <c r="P239" s="122">
        <f t="shared" si="118"/>
        <v>8525.308923515975</v>
      </c>
      <c r="Q239" s="122">
        <f t="shared" si="118"/>
        <v>7141.2980454598774</v>
      </c>
      <c r="R239" s="122">
        <f t="shared" ref="R239:V239" si="119">SUM(R240:R241)</f>
        <v>7225.7119610347791</v>
      </c>
      <c r="S239" s="122">
        <f t="shared" si="119"/>
        <v>8268.6091427264037</v>
      </c>
      <c r="T239" s="122">
        <f t="shared" si="119"/>
        <v>8954.7232194273565</v>
      </c>
      <c r="U239" s="122">
        <f t="shared" si="119"/>
        <v>8851.525179327833</v>
      </c>
      <c r="V239" s="122">
        <f t="shared" si="119"/>
        <v>8282.782715630743</v>
      </c>
      <c r="W239" s="122">
        <f t="shared" ref="W239:Y239" si="120">SUM(W240:W241)</f>
        <v>8750.510293421883</v>
      </c>
      <c r="X239" s="122">
        <f t="shared" si="120"/>
        <v>8447.7206779245789</v>
      </c>
      <c r="Y239" s="122">
        <f t="shared" si="120"/>
        <v>8120.1706780400809</v>
      </c>
      <c r="DA239" s="130" t="s">
        <v>2487</v>
      </c>
    </row>
    <row r="240" spans="1:105" ht="12" customHeight="1" x14ac:dyDescent="0.25">
      <c r="A240" s="97" t="s">
        <v>199</v>
      </c>
      <c r="B240" s="98">
        <v>7474.3097727550621</v>
      </c>
      <c r="C240" s="98">
        <v>8285.8211207531785</v>
      </c>
      <c r="D240" s="98">
        <v>8159.7481846929804</v>
      </c>
      <c r="E240" s="98">
        <v>8687.221876440799</v>
      </c>
      <c r="F240" s="98">
        <v>8671.3464948158835</v>
      </c>
      <c r="G240" s="98">
        <v>8759.4546789086708</v>
      </c>
      <c r="H240" s="98">
        <v>8842.7054808356879</v>
      </c>
      <c r="I240" s="98">
        <v>8799.1631705413347</v>
      </c>
      <c r="J240" s="98">
        <v>9008.5131966208937</v>
      </c>
      <c r="K240" s="98">
        <v>10301.440119403936</v>
      </c>
      <c r="L240" s="98">
        <v>7652.3266508340212</v>
      </c>
      <c r="M240" s="98">
        <v>8389.5504356519868</v>
      </c>
      <c r="N240" s="98">
        <v>9294.2896249799851</v>
      </c>
      <c r="O240" s="98">
        <v>8450.7914881916713</v>
      </c>
      <c r="P240" s="98">
        <v>8463.2032488971508</v>
      </c>
      <c r="Q240" s="98">
        <v>7089.8050635755881</v>
      </c>
      <c r="R240" s="98">
        <v>7174.1564030224499</v>
      </c>
      <c r="S240" s="98">
        <v>8210.3449152446719</v>
      </c>
      <c r="T240" s="98">
        <v>8891.9692688132563</v>
      </c>
      <c r="U240" s="98">
        <v>8789.6021750462351</v>
      </c>
      <c r="V240" s="98">
        <v>8224.7882824756471</v>
      </c>
      <c r="W240" s="98">
        <v>8689.5741160767247</v>
      </c>
      <c r="X240" s="98">
        <v>8388.7519720242854</v>
      </c>
      <c r="Y240" s="98">
        <v>8062.6452126198055</v>
      </c>
      <c r="DA240" s="63" t="s">
        <v>2488</v>
      </c>
    </row>
    <row r="241" spans="1:105" ht="12" customHeight="1" x14ac:dyDescent="0.25">
      <c r="A241" s="97" t="s">
        <v>53</v>
      </c>
      <c r="B241" s="98">
        <v>68.942460032596372</v>
      </c>
      <c r="C241" s="98">
        <v>75.117450035019587</v>
      </c>
      <c r="D241" s="98">
        <v>71.647407821755237</v>
      </c>
      <c r="E241" s="98">
        <v>74.891598892692897</v>
      </c>
      <c r="F241" s="98">
        <v>72.787941352927305</v>
      </c>
      <c r="G241" s="98">
        <v>72.507205025055455</v>
      </c>
      <c r="H241" s="98">
        <v>71.81596593955139</v>
      </c>
      <c r="I241" s="98">
        <v>69.968551968161066</v>
      </c>
      <c r="J241" s="98">
        <v>71.089826853299542</v>
      </c>
      <c r="K241" s="98">
        <v>80.838913036499889</v>
      </c>
      <c r="L241" s="98">
        <v>57.525789062378379</v>
      </c>
      <c r="M241" s="98">
        <v>63.307197090570575</v>
      </c>
      <c r="N241" s="98">
        <v>69.606802383828921</v>
      </c>
      <c r="O241" s="98">
        <v>62.708213251929678</v>
      </c>
      <c r="P241" s="98">
        <v>62.105674618823542</v>
      </c>
      <c r="Q241" s="98">
        <v>51.492981884288895</v>
      </c>
      <c r="R241" s="98">
        <v>51.555558012329016</v>
      </c>
      <c r="S241" s="98">
        <v>58.264227481732036</v>
      </c>
      <c r="T241" s="98">
        <v>62.753950614100546</v>
      </c>
      <c r="U241" s="98">
        <v>61.923004281598402</v>
      </c>
      <c r="V241" s="98">
        <v>57.994433155095578</v>
      </c>
      <c r="W241" s="98">
        <v>60.936177345158747</v>
      </c>
      <c r="X241" s="98">
        <v>58.968705900292903</v>
      </c>
      <c r="Y241" s="98">
        <v>57.525465420275786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1.33352249339158E-2</v>
      </c>
      <c r="C242" s="122">
        <f t="shared" si="121"/>
        <v>1.762130634592116E-2</v>
      </c>
      <c r="D242" s="122">
        <f t="shared" si="121"/>
        <v>2.4922788071035505E-2</v>
      </c>
      <c r="E242" s="122">
        <f t="shared" si="121"/>
        <v>3.6662604162540989E-2</v>
      </c>
      <c r="F242" s="122">
        <f t="shared" si="121"/>
        <v>5.9387570630355407E-2</v>
      </c>
      <c r="G242" s="122">
        <f t="shared" si="121"/>
        <v>9.8472276741429596E-2</v>
      </c>
      <c r="H242" s="122">
        <f t="shared" si="121"/>
        <v>0.35177001435155481</v>
      </c>
      <c r="I242" s="122">
        <f t="shared" si="121"/>
        <v>0.41028938374566637</v>
      </c>
      <c r="J242" s="122">
        <f t="shared" si="121"/>
        <v>0.56365437468481761</v>
      </c>
      <c r="K242" s="122">
        <f t="shared" si="121"/>
        <v>0.68697213969137294</v>
      </c>
      <c r="L242" s="122">
        <f t="shared" si="121"/>
        <v>1.9070922886480579</v>
      </c>
      <c r="M242" s="122">
        <f t="shared" si="121"/>
        <v>1.0679477594930784</v>
      </c>
      <c r="N242" s="122">
        <f t="shared" si="121"/>
        <v>1.2665275348436964</v>
      </c>
      <c r="O242" s="122">
        <f t="shared" si="121"/>
        <v>1.2697819746922845</v>
      </c>
      <c r="P242" s="122">
        <f t="shared" si="121"/>
        <v>1.9308597324376577</v>
      </c>
      <c r="Q242" s="122">
        <f t="shared" si="121"/>
        <v>1.583006832832671</v>
      </c>
      <c r="R242" s="122">
        <f t="shared" si="121"/>
        <v>1.8091484278580057</v>
      </c>
      <c r="S242" s="122">
        <f t="shared" si="121"/>
        <v>2.0350444585055749</v>
      </c>
      <c r="T242" s="122">
        <f t="shared" si="121"/>
        <v>2.9933479891672965</v>
      </c>
      <c r="U242" s="122">
        <f t="shared" si="121"/>
        <v>2.3987923101671909</v>
      </c>
      <c r="V242" s="122">
        <f t="shared" si="121"/>
        <v>2.735420727319414</v>
      </c>
      <c r="W242" s="122">
        <f t="shared" si="121"/>
        <v>5.1579311750989474</v>
      </c>
      <c r="X242" s="122">
        <f t="shared" si="121"/>
        <v>5.6943495434131446</v>
      </c>
      <c r="Y242" s="122">
        <f t="shared" si="121"/>
        <v>6.0320917038174713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1.33352249339158E-2</v>
      </c>
      <c r="C243" s="98">
        <f>RES_hhdet_tesh!C86</f>
        <v>1.762130634592116E-2</v>
      </c>
      <c r="D243" s="98">
        <f>RES_hhdet_tesh!D86</f>
        <v>2.4922788071035505E-2</v>
      </c>
      <c r="E243" s="98">
        <f>RES_hhdet_tesh!E86</f>
        <v>3.6662604162540989E-2</v>
      </c>
      <c r="F243" s="98">
        <f>RES_hhdet_tesh!F86</f>
        <v>5.9387570630355407E-2</v>
      </c>
      <c r="G243" s="98">
        <f>RES_hhdet_tesh!G86</f>
        <v>9.8472276741429596E-2</v>
      </c>
      <c r="H243" s="98">
        <f>RES_hhdet_tesh!H86</f>
        <v>0.35177001435155481</v>
      </c>
      <c r="I243" s="98">
        <f>RES_hhdet_tesh!I86</f>
        <v>0.41028938374566637</v>
      </c>
      <c r="J243" s="98">
        <f>RES_hhdet_tesh!J86</f>
        <v>0.56365437468481761</v>
      </c>
      <c r="K243" s="98">
        <f>RES_hhdet_tesh!K86</f>
        <v>0.68697213969137294</v>
      </c>
      <c r="L243" s="98">
        <f>RES_hhdet_tesh!L86</f>
        <v>1.9070922886480579</v>
      </c>
      <c r="M243" s="98">
        <f>RES_hhdet_tesh!M86</f>
        <v>1.0679477594930784</v>
      </c>
      <c r="N243" s="98">
        <f>RES_hhdet_tesh!N86</f>
        <v>1.2665275348436964</v>
      </c>
      <c r="O243" s="98">
        <f>RES_hhdet_tesh!O86</f>
        <v>1.2697819746922845</v>
      </c>
      <c r="P243" s="98">
        <f>RES_hhdet_tesh!P86</f>
        <v>1.9308597324376577</v>
      </c>
      <c r="Q243" s="98">
        <f>RES_hhdet_tesh!Q86</f>
        <v>1.583006832832671</v>
      </c>
      <c r="R243" s="98">
        <f>RES_hhdet_tesh!R86</f>
        <v>1.8091484278580057</v>
      </c>
      <c r="S243" s="98">
        <f>RES_hhdet_tesh!S86</f>
        <v>2.0350444585055749</v>
      </c>
      <c r="T243" s="98">
        <f>RES_hhdet_tesh!T86</f>
        <v>2.9933479891672965</v>
      </c>
      <c r="U243" s="98">
        <f>RES_hhdet_tesh!U86</f>
        <v>2.3987923101671909</v>
      </c>
      <c r="V243" s="98">
        <f>RES_hhdet_tesh!V86</f>
        <v>2.735420727319414</v>
      </c>
      <c r="W243" s="98">
        <f>RES_hhdet_tesh!W86</f>
        <v>5.1579311750989474</v>
      </c>
      <c r="X243" s="98">
        <f>RES_hhdet_tesh!X86</f>
        <v>5.6943495434131446</v>
      </c>
      <c r="Y243" s="98">
        <f>RES_hhdet_tesh!Y86</f>
        <v>6.0320917038174713</v>
      </c>
      <c r="DA243" s="63" t="s">
        <v>2491</v>
      </c>
    </row>
    <row r="244" spans="1:105" ht="12" customHeight="1" x14ac:dyDescent="0.25">
      <c r="A244" s="121" t="s">
        <v>55</v>
      </c>
      <c r="B244" s="122">
        <v>1372.7330800796997</v>
      </c>
      <c r="C244" s="122">
        <v>1395.2520739564441</v>
      </c>
      <c r="D244" s="122">
        <v>1398.4413925677366</v>
      </c>
      <c r="E244" s="122">
        <v>1427.0166481278313</v>
      </c>
      <c r="F244" s="122">
        <v>1404.3891491703728</v>
      </c>
      <c r="G244" s="122">
        <v>1489.1536212520928</v>
      </c>
      <c r="H244" s="122">
        <v>1518.4721907333246</v>
      </c>
      <c r="I244" s="122">
        <v>1521.799076110206</v>
      </c>
      <c r="J244" s="122">
        <v>1667.8181159465698</v>
      </c>
      <c r="K244" s="122">
        <v>1760.5325148584047</v>
      </c>
      <c r="L244" s="122">
        <v>1716.0183331144156</v>
      </c>
      <c r="M244" s="122">
        <v>1714.4421162088281</v>
      </c>
      <c r="N244" s="122">
        <v>1878.4206953421858</v>
      </c>
      <c r="O244" s="122">
        <v>1782.5199246275531</v>
      </c>
      <c r="P244" s="122">
        <v>1767.1039996597906</v>
      </c>
      <c r="Q244" s="122">
        <v>1651.0210449304407</v>
      </c>
      <c r="R244" s="122">
        <v>1729.5015067768343</v>
      </c>
      <c r="S244" s="122">
        <v>1756.6416924259154</v>
      </c>
      <c r="T244" s="122">
        <v>1863.0245115852429</v>
      </c>
      <c r="U244" s="122">
        <v>1814.1825450561196</v>
      </c>
      <c r="V244" s="122">
        <v>1833.2806464079847</v>
      </c>
      <c r="W244" s="122">
        <v>1961.4963780218307</v>
      </c>
      <c r="X244" s="122">
        <v>1854.3772149519875</v>
      </c>
      <c r="Y244" s="122">
        <v>1784.077899733079</v>
      </c>
      <c r="DA244" s="130" t="s">
        <v>2492</v>
      </c>
    </row>
    <row r="245" spans="1:105" ht="12" customHeight="1" x14ac:dyDescent="0.25">
      <c r="A245" s="97" t="s">
        <v>132</v>
      </c>
      <c r="B245" s="98">
        <v>1374.633784793851</v>
      </c>
      <c r="C245" s="98">
        <v>1401.7962709790067</v>
      </c>
      <c r="D245" s="98">
        <v>1401.4302207874925</v>
      </c>
      <c r="E245" s="98">
        <v>1414.0222483607354</v>
      </c>
      <c r="F245" s="98">
        <v>1421.0519167105774</v>
      </c>
      <c r="G245" s="98">
        <v>1521.3525015992077</v>
      </c>
      <c r="H245" s="98">
        <v>1497.8963100070655</v>
      </c>
      <c r="I245" s="98">
        <v>1495.3082289112174</v>
      </c>
      <c r="J245" s="98">
        <v>1447.2308749631995</v>
      </c>
      <c r="K245" s="98">
        <v>1692.9507602708711</v>
      </c>
      <c r="L245" s="98">
        <v>1668.0249770099388</v>
      </c>
      <c r="M245" s="98">
        <v>1762.33619650573</v>
      </c>
      <c r="N245" s="98">
        <v>1954.0669743512847</v>
      </c>
      <c r="O245" s="98">
        <v>1769.1684286403006</v>
      </c>
      <c r="P245" s="98">
        <v>1821.869598205081</v>
      </c>
      <c r="Q245" s="98">
        <v>1553.0008919850745</v>
      </c>
      <c r="R245" s="98">
        <v>1588.8769340170725</v>
      </c>
      <c r="S245" s="98">
        <v>1806.5789092249156</v>
      </c>
      <c r="T245" s="98">
        <v>1903.4309161018</v>
      </c>
      <c r="U245" s="98">
        <v>1862.4765685491345</v>
      </c>
      <c r="V245" s="98">
        <v>1785.2735506938282</v>
      </c>
      <c r="W245" s="98">
        <v>1917.8452163546358</v>
      </c>
      <c r="X245" s="98">
        <v>1861.647292757493</v>
      </c>
      <c r="Y245" s="98">
        <v>1791.4770911670403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X246" s="98">
        <v>0</v>
      </c>
      <c r="Y246" s="98">
        <v>0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X247" s="101">
        <v>0</v>
      </c>
      <c r="Y247" s="101">
        <v>0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X248" s="104">
        <v>0</v>
      </c>
      <c r="Y248" s="104">
        <v>0</v>
      </c>
      <c r="DA248" s="132" t="s">
        <v>2496</v>
      </c>
    </row>
    <row r="249" spans="1:105" ht="12" customHeight="1" x14ac:dyDescent="0.25">
      <c r="A249" s="106" t="s">
        <v>124</v>
      </c>
      <c r="B249" s="101">
        <v>1487.3879402698933</v>
      </c>
      <c r="C249" s="101">
        <v>1300.830528808875</v>
      </c>
      <c r="D249" s="101">
        <v>1312.5034490757198</v>
      </c>
      <c r="E249" s="101">
        <v>1396.7056353023597</v>
      </c>
      <c r="F249" s="101">
        <v>1398.9183432831301</v>
      </c>
      <c r="G249" s="101">
        <v>1523.3490414165458</v>
      </c>
      <c r="H249" s="101">
        <v>1629.0021544581004</v>
      </c>
      <c r="I249" s="101">
        <v>1548.6142631648561</v>
      </c>
      <c r="J249" s="101">
        <v>1713.7977590164892</v>
      </c>
      <c r="K249" s="101">
        <v>1688.8528232336425</v>
      </c>
      <c r="L249" s="101">
        <v>1360.6020152317219</v>
      </c>
      <c r="M249" s="101">
        <v>1710.4594156009202</v>
      </c>
      <c r="N249" s="101">
        <v>1758.7565001593898</v>
      </c>
      <c r="O249" s="101">
        <v>1759.8139240084954</v>
      </c>
      <c r="P249" s="101">
        <v>1945.0499219280609</v>
      </c>
      <c r="Q249" s="101">
        <v>1613.5410830437922</v>
      </c>
      <c r="R249" s="101">
        <v>1727.2530128625058</v>
      </c>
      <c r="S249" s="101">
        <v>1888.6800634860094</v>
      </c>
      <c r="T249" s="101">
        <v>1768.2650777890208</v>
      </c>
      <c r="U249" s="101">
        <v>1703.7470194526231</v>
      </c>
      <c r="V249" s="101">
        <v>1861.8764572774842</v>
      </c>
      <c r="W249" s="101">
        <v>1792.2955147292687</v>
      </c>
      <c r="X249" s="101">
        <v>1632.0387606681493</v>
      </c>
      <c r="Y249" s="101">
        <v>2055.2067620627658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1332.252864408973</v>
      </c>
      <c r="C253" s="101">
        <v>1334.4836177365023</v>
      </c>
      <c r="D253" s="101">
        <v>1382.7417405270828</v>
      </c>
      <c r="E253" s="101">
        <v>1500.0392562458976</v>
      </c>
      <c r="F253" s="101">
        <v>1334.0029117302524</v>
      </c>
      <c r="G253" s="101">
        <v>1382.3986783448058</v>
      </c>
      <c r="H253" s="101">
        <v>1568.62557294408</v>
      </c>
      <c r="I253" s="101">
        <v>1585.3567332666078</v>
      </c>
      <c r="J253" s="101">
        <v>2183.7030114298991</v>
      </c>
      <c r="K253" s="101">
        <v>1921.0929494931086</v>
      </c>
      <c r="L253" s="101">
        <v>1847.0289229931223</v>
      </c>
      <c r="M253" s="101">
        <v>1563.7828275696529</v>
      </c>
      <c r="N253" s="101">
        <v>1629.3969493049935</v>
      </c>
      <c r="O253" s="101">
        <v>1829.3728814994822</v>
      </c>
      <c r="P253" s="101">
        <v>1593.9318052077542</v>
      </c>
      <c r="Q253" s="101">
        <v>1934.2203303680537</v>
      </c>
      <c r="R253" s="101">
        <v>2118.2522475945411</v>
      </c>
      <c r="S253" s="101">
        <v>1610.8718464647125</v>
      </c>
      <c r="T253" s="101">
        <v>1735.4229564933876</v>
      </c>
      <c r="U253" s="101">
        <v>1655.4817818077174</v>
      </c>
      <c r="V253" s="101">
        <v>1977.3323485315714</v>
      </c>
      <c r="W253" s="101">
        <v>2089.2548887162266</v>
      </c>
      <c r="X253" s="101">
        <v>1842.22922649423</v>
      </c>
      <c r="Y253" s="101">
        <v>1751.1688251510793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X254" s="104">
        <v>0</v>
      </c>
      <c r="Y254" s="104">
        <v>0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X255" s="98">
        <v>0</v>
      </c>
      <c r="Y255" s="98">
        <v>0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X256" s="98">
        <v>0</v>
      </c>
      <c r="Y256" s="98">
        <v>0</v>
      </c>
      <c r="DA256" s="63" t="s">
        <v>2504</v>
      </c>
    </row>
    <row r="257" spans="1:105" ht="12" customHeight="1" x14ac:dyDescent="0.25">
      <c r="A257" s="121" t="s">
        <v>54</v>
      </c>
      <c r="B257" s="122">
        <v>442.60298023911412</v>
      </c>
      <c r="C257" s="122">
        <v>443.32001511867497</v>
      </c>
      <c r="D257" s="122">
        <v>483.44510391530844</v>
      </c>
      <c r="E257" s="122">
        <v>529.02988894444707</v>
      </c>
      <c r="F257" s="122">
        <v>576.37283253988608</v>
      </c>
      <c r="G257" s="122">
        <v>549.5826564749151</v>
      </c>
      <c r="H257" s="122">
        <v>566.62244593781293</v>
      </c>
      <c r="I257" s="122">
        <v>558.3384996721195</v>
      </c>
      <c r="J257" s="122">
        <v>547.86774771879811</v>
      </c>
      <c r="K257" s="122">
        <v>596.5300287612755</v>
      </c>
      <c r="L257" s="122">
        <v>565.6155713138611</v>
      </c>
      <c r="M257" s="122">
        <v>564.13985912150076</v>
      </c>
      <c r="N257" s="122">
        <v>595.62729611727525</v>
      </c>
      <c r="O257" s="122">
        <v>543.13036686209227</v>
      </c>
      <c r="P257" s="122">
        <v>545.89657482010955</v>
      </c>
      <c r="Q257" s="122">
        <v>474.4815840392273</v>
      </c>
      <c r="R257" s="122">
        <v>475.59013690271621</v>
      </c>
      <c r="S257" s="122">
        <v>488.29991968782952</v>
      </c>
      <c r="T257" s="122">
        <v>506.09192916067997</v>
      </c>
      <c r="U257" s="122">
        <v>489.41603255164858</v>
      </c>
      <c r="V257" s="122">
        <v>462.29291959203221</v>
      </c>
      <c r="W257" s="122">
        <v>492.08345028040492</v>
      </c>
      <c r="X257" s="122">
        <v>491.64039357765523</v>
      </c>
      <c r="Y257" s="122">
        <v>529.62330524291633</v>
      </c>
      <c r="DA257" s="130" t="s">
        <v>2505</v>
      </c>
    </row>
    <row r="258" spans="1:105" ht="12" customHeight="1" x14ac:dyDescent="0.25">
      <c r="A258" s="97" t="s">
        <v>202</v>
      </c>
      <c r="B258" s="98">
        <v>442.60202433755671</v>
      </c>
      <c r="C258" s="98">
        <v>443.26036377601588</v>
      </c>
      <c r="D258" s="98">
        <v>483.27202405119647</v>
      </c>
      <c r="E258" s="98">
        <v>529.2287572062711</v>
      </c>
      <c r="F258" s="98">
        <v>578.87836732178562</v>
      </c>
      <c r="G258" s="98">
        <v>548.73662689804519</v>
      </c>
      <c r="H258" s="98">
        <v>562.12631778014634</v>
      </c>
      <c r="I258" s="98">
        <v>563.49857203296051</v>
      </c>
      <c r="J258" s="98">
        <v>532.9837256337039</v>
      </c>
      <c r="K258" s="98">
        <v>603.68021014395242</v>
      </c>
      <c r="L258" s="98">
        <v>556.90018787972133</v>
      </c>
      <c r="M258" s="98">
        <v>566.58891661766506</v>
      </c>
      <c r="N258" s="98">
        <v>601.93192312109238</v>
      </c>
      <c r="O258" s="98">
        <v>541.23165878886073</v>
      </c>
      <c r="P258" s="98">
        <v>546.6134465849151</v>
      </c>
      <c r="Q258" s="98">
        <v>466.86173468187911</v>
      </c>
      <c r="R258" s="98">
        <v>462.74668708076769</v>
      </c>
      <c r="S258" s="98">
        <v>491.04711357398463</v>
      </c>
      <c r="T258" s="98">
        <v>512.13547802900484</v>
      </c>
      <c r="U258" s="98">
        <v>496.51081640691996</v>
      </c>
      <c r="V258" s="98">
        <v>460.13185273344686</v>
      </c>
      <c r="W258" s="98">
        <v>492.90650225144361</v>
      </c>
      <c r="X258" s="98">
        <v>497.56393929559187</v>
      </c>
      <c r="Y258" s="98">
        <v>517.41512887662816</v>
      </c>
      <c r="DA258" s="63" t="s">
        <v>2506</v>
      </c>
    </row>
    <row r="259" spans="1:105" ht="12" customHeight="1" x14ac:dyDescent="0.25">
      <c r="A259" s="97" t="s">
        <v>50</v>
      </c>
      <c r="B259" s="98">
        <v>449.32428576441163</v>
      </c>
      <c r="C259" s="98">
        <v>447.74924460885291</v>
      </c>
      <c r="D259" s="98">
        <v>484.54403584601664</v>
      </c>
      <c r="E259" s="98">
        <v>507.59940346263647</v>
      </c>
      <c r="F259" s="98">
        <v>547.27799483621175</v>
      </c>
      <c r="G259" s="98">
        <v>571.93977919652446</v>
      </c>
      <c r="H259" s="98">
        <v>595.76046012907693</v>
      </c>
      <c r="I259" s="98">
        <v>547.70132723462484</v>
      </c>
      <c r="J259" s="98">
        <v>567.92684832830128</v>
      </c>
      <c r="K259" s="98">
        <v>528.9411977748033</v>
      </c>
      <c r="L259" s="98">
        <v>531.89478309932952</v>
      </c>
      <c r="M259" s="98">
        <v>553.04004742606276</v>
      </c>
      <c r="N259" s="98">
        <v>557.00232361834014</v>
      </c>
      <c r="O259" s="98">
        <v>544.23587210843573</v>
      </c>
      <c r="P259" s="98">
        <v>590.41416499870661</v>
      </c>
      <c r="Q259" s="98">
        <v>473.12543460220388</v>
      </c>
      <c r="R259" s="98">
        <v>492.75736072464514</v>
      </c>
      <c r="S259" s="98">
        <v>562.58505684600755</v>
      </c>
      <c r="T259" s="98">
        <v>478.85613781847337</v>
      </c>
      <c r="U259" s="98">
        <v>449.58130730812235</v>
      </c>
      <c r="V259" s="98">
        <v>467.30492850091599</v>
      </c>
      <c r="W259" s="98">
        <v>458.1252080249771</v>
      </c>
      <c r="X259" s="98">
        <v>440.28200491309576</v>
      </c>
      <c r="Y259" s="98">
        <v>595.290090152723</v>
      </c>
      <c r="DA259" s="63" t="s">
        <v>2507</v>
      </c>
    </row>
    <row r="260" spans="1:105" ht="12" customHeight="1" x14ac:dyDescent="0.25">
      <c r="A260" s="109" t="s">
        <v>120</v>
      </c>
      <c r="B260" s="33">
        <v>415.11888685235056</v>
      </c>
      <c r="C260" s="33">
        <v>444.80283721222355</v>
      </c>
      <c r="D260" s="33">
        <v>502.85975563823962</v>
      </c>
      <c r="E260" s="33">
        <v>550.99682357949871</v>
      </c>
      <c r="F260" s="33">
        <v>523.46306157802087</v>
      </c>
      <c r="G260" s="33">
        <v>525.94823817616214</v>
      </c>
      <c r="H260" s="33">
        <v>579.35075663723194</v>
      </c>
      <c r="I260" s="33">
        <v>522.56480778871548</v>
      </c>
      <c r="J260" s="33">
        <v>673.23327612486025</v>
      </c>
      <c r="K260" s="33">
        <v>602.75593148120197</v>
      </c>
      <c r="L260" s="33">
        <v>717.03006009552757</v>
      </c>
      <c r="M260" s="33">
        <v>538.46410495745477</v>
      </c>
      <c r="N260" s="33">
        <v>537.89946181350183</v>
      </c>
      <c r="O260" s="33">
        <v>567.73738373125798</v>
      </c>
      <c r="P260" s="33">
        <v>484.17205604016061</v>
      </c>
      <c r="Q260" s="33">
        <v>549.99388742768929</v>
      </c>
      <c r="R260" s="33">
        <v>587.05885659541627</v>
      </c>
      <c r="S260" s="33">
        <v>402.28077846957603</v>
      </c>
      <c r="T260" s="33">
        <v>427.62495052059398</v>
      </c>
      <c r="U260" s="33">
        <v>395.87360658922046</v>
      </c>
      <c r="V260" s="33">
        <v>495.66853490752288</v>
      </c>
      <c r="W260" s="33">
        <v>512.84031504771508</v>
      </c>
      <c r="X260" s="33">
        <v>490.68155068035253</v>
      </c>
      <c r="Y260" s="33">
        <v>511.55145957650853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6.2151093198095424</v>
      </c>
      <c r="C262" s="117">
        <f t="shared" si="122"/>
        <v>6.5321640536878771</v>
      </c>
      <c r="D262" s="117">
        <f t="shared" si="122"/>
        <v>7.3111604372299848</v>
      </c>
      <c r="E262" s="117">
        <f t="shared" si="122"/>
        <v>8.8638383172736575</v>
      </c>
      <c r="F262" s="117">
        <f t="shared" si="122"/>
        <v>14.162505479980034</v>
      </c>
      <c r="G262" s="117">
        <f t="shared" si="122"/>
        <v>21.657790457363031</v>
      </c>
      <c r="H262" s="117">
        <f t="shared" si="122"/>
        <v>30.068667255760943</v>
      </c>
      <c r="I262" s="117">
        <f t="shared" si="122"/>
        <v>29.141249007604099</v>
      </c>
      <c r="J262" s="117">
        <f t="shared" si="122"/>
        <v>28.45292601783078</v>
      </c>
      <c r="K262" s="117">
        <f t="shared" si="122"/>
        <v>24.274513692893979</v>
      </c>
      <c r="L262" s="117">
        <f t="shared" si="122"/>
        <v>22.112424149358056</v>
      </c>
      <c r="M262" s="117">
        <f t="shared" si="122"/>
        <v>18.012497935806898</v>
      </c>
      <c r="N262" s="117">
        <f t="shared" si="122"/>
        <v>17.958484108424539</v>
      </c>
      <c r="O262" s="117">
        <f t="shared" si="122"/>
        <v>20.261634092198598</v>
      </c>
      <c r="P262" s="117">
        <f t="shared" si="122"/>
        <v>23.503531456075038</v>
      </c>
      <c r="Q262" s="117">
        <f t="shared" si="122"/>
        <v>20.151263636881907</v>
      </c>
      <c r="R262" s="117">
        <f t="shared" ref="R262:V262" si="123">R263+R266+R268+R281</f>
        <v>19.642498045018943</v>
      </c>
      <c r="S262" s="117">
        <f t="shared" si="123"/>
        <v>13.994911308306374</v>
      </c>
      <c r="T262" s="117">
        <f t="shared" si="123"/>
        <v>10.857350547277205</v>
      </c>
      <c r="U262" s="117">
        <f t="shared" si="123"/>
        <v>10.29126475970301</v>
      </c>
      <c r="V262" s="117">
        <f t="shared" si="123"/>
        <v>11.234553795298396</v>
      </c>
      <c r="W262" s="117">
        <f t="shared" ref="W262:Y262" si="124">W263+W266+W268+W281</f>
        <v>13.76444352236904</v>
      </c>
      <c r="X262" s="117">
        <f t="shared" si="124"/>
        <v>19.388646289146713</v>
      </c>
      <c r="Y262" s="117">
        <f t="shared" si="124"/>
        <v>42.019438445252845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4.7271200125318531</v>
      </c>
      <c r="C268" s="122">
        <v>4.4829422561107082</v>
      </c>
      <c r="D268" s="122">
        <v>4.4385369052183803</v>
      </c>
      <c r="E268" s="122">
        <v>4.8068598972704164</v>
      </c>
      <c r="F268" s="122">
        <v>5.154257648388862</v>
      </c>
      <c r="G268" s="122">
        <v>5.8776287975208978</v>
      </c>
      <c r="H268" s="122">
        <v>6.4990850008541452</v>
      </c>
      <c r="I268" s="122">
        <v>5.7690270837667965</v>
      </c>
      <c r="J268" s="122">
        <v>5.7415574294114142</v>
      </c>
      <c r="K268" s="122">
        <v>4.9896506017322926</v>
      </c>
      <c r="L268" s="122">
        <v>4.2153394728344606</v>
      </c>
      <c r="M268" s="122">
        <v>4.2627872506452675</v>
      </c>
      <c r="N268" s="122">
        <v>4.1642731159826241</v>
      </c>
      <c r="O268" s="122">
        <v>4.1997261882123222</v>
      </c>
      <c r="P268" s="122">
        <v>4.692689565601956</v>
      </c>
      <c r="Q268" s="122">
        <v>3.7319884900238454</v>
      </c>
      <c r="R268" s="122">
        <v>3.8103610310077682</v>
      </c>
      <c r="S268" s="122">
        <v>3.9250861522273586</v>
      </c>
      <c r="T268" s="122">
        <v>3.3383838615499228</v>
      </c>
      <c r="U268" s="122">
        <v>3.11936744139985</v>
      </c>
      <c r="V268" s="122">
        <v>3.462684582730732</v>
      </c>
      <c r="W268" s="122">
        <v>3.707736042797988</v>
      </c>
      <c r="X268" s="122">
        <v>3.9301270400383035</v>
      </c>
      <c r="Y268" s="122">
        <v>6.1093462332735768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609.05438299794127</v>
      </c>
      <c r="C273" s="101">
        <v>527.71443966808022</v>
      </c>
      <c r="D273" s="101">
        <v>528.95096959829266</v>
      </c>
      <c r="E273" s="101">
        <v>558.02160191329438</v>
      </c>
      <c r="F273" s="101">
        <v>553.07246270271844</v>
      </c>
      <c r="G273" s="101">
        <v>596.43150653880298</v>
      </c>
      <c r="H273" s="101">
        <v>631.74261833389414</v>
      </c>
      <c r="I273" s="101">
        <v>597.83216920415418</v>
      </c>
      <c r="J273" s="101">
        <v>660.29149511860487</v>
      </c>
      <c r="K273" s="101">
        <v>646.94898640592226</v>
      </c>
      <c r="L273" s="101">
        <v>514.64532762401871</v>
      </c>
      <c r="M273" s="101">
        <v>643.60353835885326</v>
      </c>
      <c r="N273" s="101">
        <v>644.27674721856954</v>
      </c>
      <c r="O273" s="101">
        <v>621.33772307177878</v>
      </c>
      <c r="P273" s="101">
        <v>662.79925184443778</v>
      </c>
      <c r="Q273" s="101">
        <v>541.26560458832091</v>
      </c>
      <c r="R273" s="101">
        <v>566.00903062782936</v>
      </c>
      <c r="S273" s="101">
        <v>592.62083520542956</v>
      </c>
      <c r="T273" s="101">
        <v>528.22467386815379</v>
      </c>
      <c r="U273" s="101">
        <v>491.66248764385608</v>
      </c>
      <c r="V273" s="101">
        <v>509.01879887944017</v>
      </c>
      <c r="W273" s="101">
        <v>468.86351662640095</v>
      </c>
      <c r="X273" s="101">
        <v>417.78413467634834</v>
      </c>
      <c r="Y273" s="101">
        <v>520.47506614195072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1.4879893072776891</v>
      </c>
      <c r="C281" s="122">
        <v>2.0492217975771685</v>
      </c>
      <c r="D281" s="122">
        <v>2.8726235320116045</v>
      </c>
      <c r="E281" s="122">
        <v>4.056978420003241</v>
      </c>
      <c r="F281" s="122">
        <v>9.0082478315911718</v>
      </c>
      <c r="G281" s="122">
        <v>15.780161659842133</v>
      </c>
      <c r="H281" s="122">
        <v>23.569582254906798</v>
      </c>
      <c r="I281" s="122">
        <v>23.372221923837301</v>
      </c>
      <c r="J281" s="122">
        <v>22.711368588419365</v>
      </c>
      <c r="K281" s="122">
        <v>19.284863091161686</v>
      </c>
      <c r="L281" s="122">
        <v>17.897084676523594</v>
      </c>
      <c r="M281" s="122">
        <v>13.749710685161629</v>
      </c>
      <c r="N281" s="122">
        <v>13.794210992441915</v>
      </c>
      <c r="O281" s="122">
        <v>16.061907903986274</v>
      </c>
      <c r="P281" s="122">
        <v>18.810841890473082</v>
      </c>
      <c r="Q281" s="122">
        <v>16.419275146858062</v>
      </c>
      <c r="R281" s="122">
        <v>15.832137014011174</v>
      </c>
      <c r="S281" s="122">
        <v>10.069825156079016</v>
      </c>
      <c r="T281" s="122">
        <v>7.5189666857272828</v>
      </c>
      <c r="U281" s="122">
        <v>7.1718973183031594</v>
      </c>
      <c r="V281" s="122">
        <v>7.7718692125676636</v>
      </c>
      <c r="W281" s="122">
        <v>10.056707479571052</v>
      </c>
      <c r="X281" s="122">
        <v>15.458519249108411</v>
      </c>
      <c r="Y281" s="122">
        <v>35.910092211979268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175.2920936183738</v>
      </c>
      <c r="C283" s="98">
        <v>173.93606958492796</v>
      </c>
      <c r="D283" s="98">
        <v>187.72043557639498</v>
      </c>
      <c r="E283" s="98">
        <v>196.22757986353432</v>
      </c>
      <c r="F283" s="98">
        <v>211.08235971367168</v>
      </c>
      <c r="G283" s="98">
        <v>220.35853813453676</v>
      </c>
      <c r="H283" s="98">
        <v>229.3835743638044</v>
      </c>
      <c r="I283" s="98">
        <v>210.82269058682465</v>
      </c>
      <c r="J283" s="98">
        <v>218.59326929841794</v>
      </c>
      <c r="K283" s="98">
        <v>203.55937501664414</v>
      </c>
      <c r="L283" s="98">
        <v>204.63240699697934</v>
      </c>
      <c r="M283" s="98">
        <v>212.65749012637025</v>
      </c>
      <c r="N283" s="98">
        <v>213.97497737977434</v>
      </c>
      <c r="O283" s="98">
        <v>208.75513354054419</v>
      </c>
      <c r="P283" s="98">
        <v>226.33952280722465</v>
      </c>
      <c r="Q283" s="98">
        <v>181.28397841503931</v>
      </c>
      <c r="R283" s="98">
        <v>188.77167373463976</v>
      </c>
      <c r="S283" s="98">
        <v>214.2788356326765</v>
      </c>
      <c r="T283" s="98">
        <v>181.18401790679832</v>
      </c>
      <c r="U283" s="98">
        <v>168.77376685232511</v>
      </c>
      <c r="V283" s="98">
        <v>175.34341308189349</v>
      </c>
      <c r="W283" s="98">
        <v>171.18225760971745</v>
      </c>
      <c r="X283" s="98">
        <v>163.6668695519879</v>
      </c>
      <c r="Y283" s="98">
        <v>220.51270284752476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322.11548412163245</v>
      </c>
      <c r="C286" s="118">
        <f t="shared" si="129"/>
        <v>345.64689310372256</v>
      </c>
      <c r="D286" s="118">
        <f t="shared" si="129"/>
        <v>335.02935223062235</v>
      </c>
      <c r="E286" s="118">
        <f t="shared" si="129"/>
        <v>346.26199885034305</v>
      </c>
      <c r="F286" s="118">
        <f t="shared" si="129"/>
        <v>336.90805780305828</v>
      </c>
      <c r="G286" s="118">
        <f t="shared" si="129"/>
        <v>332.6027566243643</v>
      </c>
      <c r="H286" s="118">
        <f t="shared" si="129"/>
        <v>328.87738803363266</v>
      </c>
      <c r="I286" s="118">
        <f t="shared" si="129"/>
        <v>318.42710265969225</v>
      </c>
      <c r="J286" s="118">
        <f t="shared" si="129"/>
        <v>318.07071702746435</v>
      </c>
      <c r="K286" s="118">
        <f t="shared" si="129"/>
        <v>348.09524744802434</v>
      </c>
      <c r="L286" s="118">
        <f t="shared" si="129"/>
        <v>263.54881453569448</v>
      </c>
      <c r="M286" s="118">
        <f t="shared" si="129"/>
        <v>273.56538946952759</v>
      </c>
      <c r="N286" s="118">
        <f t="shared" si="129"/>
        <v>289.44734979005403</v>
      </c>
      <c r="O286" s="118">
        <f t="shared" si="129"/>
        <v>255.09838061408365</v>
      </c>
      <c r="P286" s="118">
        <f t="shared" si="129"/>
        <v>252.10519268132106</v>
      </c>
      <c r="Q286" s="118">
        <f t="shared" si="129"/>
        <v>212.06084347382307</v>
      </c>
      <c r="R286" s="118">
        <f t="shared" ref="R286:V286" si="130">R287+R290+R292+R305</f>
        <v>212.08731319977812</v>
      </c>
      <c r="S286" s="118">
        <f t="shared" si="130"/>
        <v>230.4758521396092</v>
      </c>
      <c r="T286" s="118">
        <f t="shared" si="130"/>
        <v>241.79844135611222</v>
      </c>
      <c r="U286" s="118">
        <f t="shared" si="130"/>
        <v>232.52708344328792</v>
      </c>
      <c r="V286" s="118">
        <f t="shared" si="130"/>
        <v>215.24080868897525</v>
      </c>
      <c r="W286" s="118">
        <f t="shared" ref="W286:Y286" si="131">W287+W290+W292+W305</f>
        <v>223.00453771814293</v>
      </c>
      <c r="X286" s="118">
        <f t="shared" si="131"/>
        <v>210.00251276358594</v>
      </c>
      <c r="Y286" s="118">
        <f t="shared" si="131"/>
        <v>197.5094505894503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264.40583601121119</v>
      </c>
      <c r="C287" s="123">
        <f t="shared" si="132"/>
        <v>288.02267815932328</v>
      </c>
      <c r="D287" s="123">
        <f t="shared" si="132"/>
        <v>277.38899154597755</v>
      </c>
      <c r="E287" s="123">
        <f t="shared" si="132"/>
        <v>287.86802802438638</v>
      </c>
      <c r="F287" s="123">
        <f t="shared" si="132"/>
        <v>279.13253754624179</v>
      </c>
      <c r="G287" s="123">
        <f t="shared" si="132"/>
        <v>274.30569784397494</v>
      </c>
      <c r="H287" s="123">
        <f t="shared" si="132"/>
        <v>270.7465118339876</v>
      </c>
      <c r="I287" s="123">
        <f t="shared" si="132"/>
        <v>261.7855491827807</v>
      </c>
      <c r="J287" s="123">
        <f t="shared" si="132"/>
        <v>259.92130556872581</v>
      </c>
      <c r="K287" s="123">
        <f t="shared" si="132"/>
        <v>287.28805645128205</v>
      </c>
      <c r="L287" s="123">
        <f t="shared" si="132"/>
        <v>206.32332736382273</v>
      </c>
      <c r="M287" s="123">
        <f t="shared" si="132"/>
        <v>218.01280476701305</v>
      </c>
      <c r="N287" s="123">
        <f t="shared" si="132"/>
        <v>231.30612004368234</v>
      </c>
      <c r="O287" s="123">
        <f t="shared" si="132"/>
        <v>202.17856480216952</v>
      </c>
      <c r="P287" s="123">
        <f t="shared" si="132"/>
        <v>200.08101855349955</v>
      </c>
      <c r="Q287" s="123">
        <f t="shared" si="132"/>
        <v>165.16443098123955</v>
      </c>
      <c r="R287" s="123">
        <f t="shared" ref="R287:V287" si="133">SUM(R288:R289)</f>
        <v>164.29019242498134</v>
      </c>
      <c r="S287" s="123">
        <f t="shared" si="133"/>
        <v>182.8084282564356</v>
      </c>
      <c r="T287" s="123">
        <f t="shared" si="133"/>
        <v>192.6589409777236</v>
      </c>
      <c r="U287" s="123">
        <f t="shared" si="133"/>
        <v>185.74234085146159</v>
      </c>
      <c r="V287" s="123">
        <f t="shared" si="133"/>
        <v>169.80035693317475</v>
      </c>
      <c r="W287" s="123">
        <f t="shared" ref="W287:Y287" si="134">SUM(W288:W289)</f>
        <v>175.42627758428637</v>
      </c>
      <c r="X287" s="123">
        <f t="shared" si="134"/>
        <v>165.37968593519506</v>
      </c>
      <c r="Y287" s="123">
        <f t="shared" si="134"/>
        <v>154.45146158036835</v>
      </c>
      <c r="DA287" s="130" t="s">
        <v>2823</v>
      </c>
    </row>
    <row r="288" spans="1:105" ht="12" customHeight="1" x14ac:dyDescent="0.25">
      <c r="A288" s="97" t="s">
        <v>199</v>
      </c>
      <c r="B288" s="99">
        <v>263.34693584136954</v>
      </c>
      <c r="C288" s="99">
        <v>286.86792705820221</v>
      </c>
      <c r="D288" s="99">
        <v>276.28767196180888</v>
      </c>
      <c r="E288" s="99">
        <v>286.71771439557165</v>
      </c>
      <c r="F288" s="99">
        <v>278.01617265366497</v>
      </c>
      <c r="G288" s="99">
        <v>273.19544821104148</v>
      </c>
      <c r="H288" s="99">
        <v>269.64887977362304</v>
      </c>
      <c r="I288" s="99">
        <v>260.71844115043194</v>
      </c>
      <c r="J288" s="99">
        <v>258.84025997620409</v>
      </c>
      <c r="K288" s="99">
        <v>286.06430510769792</v>
      </c>
      <c r="L288" s="99">
        <v>205.45562286697881</v>
      </c>
      <c r="M288" s="99">
        <v>217.06149614960594</v>
      </c>
      <c r="N288" s="99">
        <v>230.26445962198497</v>
      </c>
      <c r="O288" s="99">
        <v>201.24440075152296</v>
      </c>
      <c r="P288" s="99">
        <v>199.1603673198488</v>
      </c>
      <c r="Q288" s="99">
        <v>164.40563803600824</v>
      </c>
      <c r="R288" s="99">
        <v>163.53469147916192</v>
      </c>
      <c r="S288" s="99">
        <v>181.96254547182519</v>
      </c>
      <c r="T288" s="99">
        <v>191.75499383295235</v>
      </c>
      <c r="U288" s="99">
        <v>184.85703423542182</v>
      </c>
      <c r="V288" s="99">
        <v>168.97798595911991</v>
      </c>
      <c r="W288" s="99">
        <v>174.56814198045143</v>
      </c>
      <c r="X288" s="99">
        <v>164.55537809126827</v>
      </c>
      <c r="Y288" s="99">
        <v>153.65605024132589</v>
      </c>
      <c r="DA288" s="63" t="s">
        <v>2824</v>
      </c>
    </row>
    <row r="289" spans="1:105" ht="12" customHeight="1" x14ac:dyDescent="0.25">
      <c r="A289" s="97" t="s">
        <v>53</v>
      </c>
      <c r="B289" s="99">
        <v>1.0589001698416445</v>
      </c>
      <c r="C289" s="99">
        <v>1.1547511011210405</v>
      </c>
      <c r="D289" s="99">
        <v>1.1013195841686663</v>
      </c>
      <c r="E289" s="99">
        <v>1.1503136288147338</v>
      </c>
      <c r="F289" s="99">
        <v>1.1163648925768144</v>
      </c>
      <c r="G289" s="99">
        <v>1.1102496329334572</v>
      </c>
      <c r="H289" s="99">
        <v>1.0976320603645451</v>
      </c>
      <c r="I289" s="99">
        <v>1.0671080323487721</v>
      </c>
      <c r="J289" s="99">
        <v>1.0810455925217126</v>
      </c>
      <c r="K289" s="99">
        <v>1.2237513435841516</v>
      </c>
      <c r="L289" s="99">
        <v>0.86770449684392492</v>
      </c>
      <c r="M289" s="99">
        <v>0.95130861740709627</v>
      </c>
      <c r="N289" s="99">
        <v>1.0416604216973597</v>
      </c>
      <c r="O289" s="99">
        <v>0.93416405064656649</v>
      </c>
      <c r="P289" s="99">
        <v>0.92065123365075829</v>
      </c>
      <c r="Q289" s="99">
        <v>0.75879294523130925</v>
      </c>
      <c r="R289" s="99">
        <v>0.75550094581942739</v>
      </c>
      <c r="S289" s="99">
        <v>0.84588278461042088</v>
      </c>
      <c r="T289" s="99">
        <v>0.90394714477125071</v>
      </c>
      <c r="U289" s="99">
        <v>0.88530661603976746</v>
      </c>
      <c r="V289" s="99">
        <v>0.82237097405485304</v>
      </c>
      <c r="W289" s="99">
        <v>0.85813560383492571</v>
      </c>
      <c r="X289" s="99">
        <v>0.82430784392679823</v>
      </c>
      <c r="Y289" s="99">
        <v>0.7954113390424471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1.0222834857857373E-4</v>
      </c>
      <c r="C290" s="123">
        <f t="shared" si="135"/>
        <v>1.2901937054174791E-4</v>
      </c>
      <c r="D290" s="123">
        <f t="shared" si="135"/>
        <v>1.6976813312003403E-4</v>
      </c>
      <c r="E290" s="123">
        <f t="shared" si="135"/>
        <v>2.1904607417664158E-4</v>
      </c>
      <c r="F290" s="123">
        <f t="shared" si="135"/>
        <v>3.209289385074638E-4</v>
      </c>
      <c r="G290" s="123">
        <f t="shared" si="135"/>
        <v>5.0089685326530024E-4</v>
      </c>
      <c r="H290" s="123">
        <f t="shared" si="135"/>
        <v>1.6753123541813541E-3</v>
      </c>
      <c r="I290" s="123">
        <f t="shared" si="135"/>
        <v>1.8928708628166869E-3</v>
      </c>
      <c r="J290" s="123">
        <f t="shared" si="135"/>
        <v>2.5279688465326272E-3</v>
      </c>
      <c r="K290" s="123">
        <f t="shared" si="135"/>
        <v>3.0041198164902742E-3</v>
      </c>
      <c r="L290" s="123">
        <f t="shared" si="135"/>
        <v>8.1183445312823562E-3</v>
      </c>
      <c r="M290" s="123">
        <f t="shared" si="135"/>
        <v>4.4004862427768797E-3</v>
      </c>
      <c r="N290" s="123">
        <f t="shared" si="135"/>
        <v>5.0206145832202625E-3</v>
      </c>
      <c r="O290" s="123">
        <f t="shared" si="135"/>
        <v>4.789206961591695E-3</v>
      </c>
      <c r="P290" s="123">
        <f t="shared" si="135"/>
        <v>6.927527962741039E-3</v>
      </c>
      <c r="Q290" s="123">
        <f t="shared" si="135"/>
        <v>5.4149092432470994E-3</v>
      </c>
      <c r="R290" s="123">
        <f t="shared" si="135"/>
        <v>5.932115860903712E-3</v>
      </c>
      <c r="S290" s="123">
        <f t="shared" si="135"/>
        <v>6.4214183155543994E-3</v>
      </c>
      <c r="T290" s="123">
        <f t="shared" si="135"/>
        <v>9.1757869049970998E-3</v>
      </c>
      <c r="U290" s="123">
        <f t="shared" si="135"/>
        <v>7.1829044707153811E-3</v>
      </c>
      <c r="V290" s="123">
        <f t="shared" si="135"/>
        <v>8.0248542450742991E-3</v>
      </c>
      <c r="W290" s="123">
        <f t="shared" si="135"/>
        <v>1.4906250668206108E-2</v>
      </c>
      <c r="X290" s="123">
        <f t="shared" si="135"/>
        <v>1.6202390243748102E-2</v>
      </c>
      <c r="Y290" s="123">
        <f t="shared" si="135"/>
        <v>1.6922211568256195E-2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1.0222834857857373E-4</v>
      </c>
      <c r="C291" s="99">
        <f>RES_hhdet_fecs!C86</f>
        <v>1.2901937054174791E-4</v>
      </c>
      <c r="D291" s="99">
        <f>RES_hhdet_fecs!D86</f>
        <v>1.6976813312003403E-4</v>
      </c>
      <c r="E291" s="99">
        <f>RES_hhdet_fecs!E86</f>
        <v>2.1904607417664158E-4</v>
      </c>
      <c r="F291" s="99">
        <f>RES_hhdet_fecs!F86</f>
        <v>3.209289385074638E-4</v>
      </c>
      <c r="G291" s="99">
        <f>RES_hhdet_fecs!G86</f>
        <v>5.0089685326530024E-4</v>
      </c>
      <c r="H291" s="99">
        <f>RES_hhdet_fecs!H86</f>
        <v>1.6753123541813541E-3</v>
      </c>
      <c r="I291" s="99">
        <f>RES_hhdet_fecs!I86</f>
        <v>1.8928708628166869E-3</v>
      </c>
      <c r="J291" s="99">
        <f>RES_hhdet_fecs!J86</f>
        <v>2.5279688465326272E-3</v>
      </c>
      <c r="K291" s="99">
        <f>RES_hhdet_fecs!K86</f>
        <v>3.0041198164902742E-3</v>
      </c>
      <c r="L291" s="99">
        <f>RES_hhdet_fecs!L86</f>
        <v>8.1183445312823562E-3</v>
      </c>
      <c r="M291" s="99">
        <f>RES_hhdet_fecs!M86</f>
        <v>4.4004862427768797E-3</v>
      </c>
      <c r="N291" s="99">
        <f>RES_hhdet_fecs!N86</f>
        <v>5.0206145832202625E-3</v>
      </c>
      <c r="O291" s="99">
        <f>RES_hhdet_fecs!O86</f>
        <v>4.789206961591695E-3</v>
      </c>
      <c r="P291" s="99">
        <f>RES_hhdet_fecs!P86</f>
        <v>6.927527962741039E-3</v>
      </c>
      <c r="Q291" s="99">
        <f>RES_hhdet_fecs!Q86</f>
        <v>5.4149092432470994E-3</v>
      </c>
      <c r="R291" s="99">
        <f>RES_hhdet_fecs!R86</f>
        <v>5.932115860903712E-3</v>
      </c>
      <c r="S291" s="99">
        <f>RES_hhdet_fecs!S86</f>
        <v>6.4214183155543994E-3</v>
      </c>
      <c r="T291" s="99">
        <f>RES_hhdet_fecs!T86</f>
        <v>9.1757869049970998E-3</v>
      </c>
      <c r="U291" s="99">
        <f>RES_hhdet_fecs!U86</f>
        <v>7.1829044707153811E-3</v>
      </c>
      <c r="V291" s="99">
        <f>RES_hhdet_fecs!V86</f>
        <v>8.0248542450742991E-3</v>
      </c>
      <c r="W291" s="99">
        <f>RES_hhdet_fecs!W86</f>
        <v>1.4906250668206108E-2</v>
      </c>
      <c r="X291" s="99">
        <f>RES_hhdet_fecs!X86</f>
        <v>1.6202390243748102E-2</v>
      </c>
      <c r="Y291" s="99">
        <f>RES_hhdet_fecs!Y86</f>
        <v>1.6922211568256195E-2</v>
      </c>
      <c r="DA291" s="63" t="s">
        <v>2827</v>
      </c>
    </row>
    <row r="292" spans="1:105" ht="12" customHeight="1" x14ac:dyDescent="0.25">
      <c r="A292" s="121" t="s">
        <v>55</v>
      </c>
      <c r="B292" s="123">
        <v>45.710522449092885</v>
      </c>
      <c r="C292" s="123">
        <v>45.624091853419849</v>
      </c>
      <c r="D292" s="123">
        <v>44.592499316794189</v>
      </c>
      <c r="E292" s="123">
        <v>44.168600969930417</v>
      </c>
      <c r="F292" s="123">
        <v>42.365467796461104</v>
      </c>
      <c r="G292" s="123">
        <v>43.724109000374668</v>
      </c>
      <c r="H292" s="123">
        <v>43.277199195885636</v>
      </c>
      <c r="I292" s="123">
        <v>42.109587237170942</v>
      </c>
      <c r="J292" s="123">
        <v>44.009212937606009</v>
      </c>
      <c r="K292" s="123">
        <v>45.390910819516321</v>
      </c>
      <c r="L292" s="123">
        <v>42.699904245978985</v>
      </c>
      <c r="M292" s="123">
        <v>41.005107141096715</v>
      </c>
      <c r="N292" s="123">
        <v>42.8321653649542</v>
      </c>
      <c r="O292" s="123">
        <v>39.103577700903742</v>
      </c>
      <c r="P292" s="123">
        <v>38.202768245770706</v>
      </c>
      <c r="Q292" s="123">
        <v>35.081911557123554</v>
      </c>
      <c r="R292" s="123">
        <v>36.045306647691021</v>
      </c>
      <c r="S292" s="123">
        <v>35.596407666559116</v>
      </c>
      <c r="T292" s="123">
        <v>36.726697179942377</v>
      </c>
      <c r="U292" s="123">
        <v>34.902241411799025</v>
      </c>
      <c r="V292" s="123">
        <v>34.390449376001399</v>
      </c>
      <c r="W292" s="123">
        <v>35.959030630716917</v>
      </c>
      <c r="X292" s="123">
        <v>33.187503809678859</v>
      </c>
      <c r="Y292" s="123">
        <v>30.978724248075228</v>
      </c>
      <c r="DA292" s="130" t="s">
        <v>2828</v>
      </c>
    </row>
    <row r="293" spans="1:105" ht="12" customHeight="1" x14ac:dyDescent="0.25">
      <c r="A293" s="97" t="s">
        <v>132</v>
      </c>
      <c r="B293" s="99">
        <v>46.668262441445627</v>
      </c>
      <c r="C293" s="99">
        <v>46.94607140885698</v>
      </c>
      <c r="D293" s="99">
        <v>46.235730178115624</v>
      </c>
      <c r="E293" s="99">
        <v>45.749619883526606</v>
      </c>
      <c r="F293" s="99">
        <v>44.940877473592032</v>
      </c>
      <c r="G293" s="99">
        <v>47.152408564848898</v>
      </c>
      <c r="H293" s="99">
        <v>45.711700755240614</v>
      </c>
      <c r="I293" s="99">
        <v>44.188083552669411</v>
      </c>
      <c r="J293" s="99">
        <v>41.072874350842802</v>
      </c>
      <c r="K293" s="99">
        <v>45.817648310345</v>
      </c>
      <c r="L293" s="99">
        <v>42.892827732999244</v>
      </c>
      <c r="M293" s="99">
        <v>42.660424100112472</v>
      </c>
      <c r="N293" s="99">
        <v>44.638892853839351</v>
      </c>
      <c r="O293" s="99">
        <v>38.636461816265168</v>
      </c>
      <c r="P293" s="99">
        <v>39.335833012027017</v>
      </c>
      <c r="Q293" s="99">
        <v>33.01547895814754</v>
      </c>
      <c r="R293" s="99">
        <v>33.184702230662289</v>
      </c>
      <c r="S293" s="99">
        <v>36.624191648301256</v>
      </c>
      <c r="T293" s="99">
        <v>37.435319950514753</v>
      </c>
      <c r="U293" s="99">
        <v>35.716774444699624</v>
      </c>
      <c r="V293" s="99">
        <v>33.464575727683091</v>
      </c>
      <c r="W293" s="99">
        <v>35.25164418572524</v>
      </c>
      <c r="X293" s="99">
        <v>33.463174245708203</v>
      </c>
      <c r="Y293" s="99">
        <v>31.225353078171999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X294" s="99">
        <v>0</v>
      </c>
      <c r="Y294" s="99">
        <v>0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X295" s="102">
        <v>0</v>
      </c>
      <c r="Y295" s="102">
        <v>0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X296" s="105">
        <v>0</v>
      </c>
      <c r="Y296" s="105">
        <v>0</v>
      </c>
      <c r="DA296" s="132" t="s">
        <v>2832</v>
      </c>
    </row>
    <row r="297" spans="1:105" ht="12" customHeight="1" x14ac:dyDescent="0.25">
      <c r="A297" s="106" t="s">
        <v>124</v>
      </c>
      <c r="B297" s="102">
        <v>41.180579598760502</v>
      </c>
      <c r="C297" s="102">
        <v>35.71204054877937</v>
      </c>
      <c r="D297" s="102">
        <v>35.792862928524002</v>
      </c>
      <c r="E297" s="102">
        <v>37.731347389570637</v>
      </c>
      <c r="F297" s="102">
        <v>37.34194280937588</v>
      </c>
      <c r="G297" s="102">
        <v>40.203900622509366</v>
      </c>
      <c r="H297" s="102">
        <v>42.505398636219283</v>
      </c>
      <c r="I297" s="102">
        <v>40.137740744982338</v>
      </c>
      <c r="J297" s="102">
        <v>44.201845006228773</v>
      </c>
      <c r="K297" s="102">
        <v>43.113262966356395</v>
      </c>
      <c r="L297" s="102">
        <v>34.173183447204572</v>
      </c>
      <c r="M297" s="102">
        <v>42.575024660978336</v>
      </c>
      <c r="N297" s="102">
        <v>42.443879918915336</v>
      </c>
      <c r="O297" s="102">
        <v>40.746901115714095</v>
      </c>
      <c r="P297" s="102">
        <v>43.252777914961641</v>
      </c>
      <c r="Q297" s="102">
        <v>35.111858098980292</v>
      </c>
      <c r="R297" s="102">
        <v>36.513294579305793</v>
      </c>
      <c r="S297" s="102">
        <v>37.875053061166327</v>
      </c>
      <c r="T297" s="102">
        <v>33.495679265550471</v>
      </c>
      <c r="U297" s="102">
        <v>30.94403227538109</v>
      </c>
      <c r="V297" s="102">
        <v>31.774844009848639</v>
      </c>
      <c r="W297" s="102">
        <v>29.066671012819516</v>
      </c>
      <c r="X297" s="102">
        <v>25.709161894497019</v>
      </c>
      <c r="Y297" s="102">
        <v>31.681060128600883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32.695963419123025</v>
      </c>
      <c r="C301" s="102">
        <v>32.427086328130372</v>
      </c>
      <c r="D301" s="102">
        <v>33.27241947166732</v>
      </c>
      <c r="E301" s="102">
        <v>35.854794758413725</v>
      </c>
      <c r="F301" s="102">
        <v>31.692474683048804</v>
      </c>
      <c r="G301" s="102">
        <v>32.661987237173435</v>
      </c>
      <c r="H301" s="102">
        <v>36.877435730038556</v>
      </c>
      <c r="I301" s="102">
        <v>37.118375893722082</v>
      </c>
      <c r="J301" s="102">
        <v>50.888700747348182</v>
      </c>
      <c r="K301" s="102">
        <v>44.448121948466202</v>
      </c>
      <c r="L301" s="102">
        <v>42.462241599365761</v>
      </c>
      <c r="M301" s="102">
        <v>35.750789899813846</v>
      </c>
      <c r="N301" s="102">
        <v>36.81483305035362</v>
      </c>
      <c r="O301" s="102">
        <v>40.668829353907839</v>
      </c>
      <c r="P301" s="102">
        <v>34.580255291805557</v>
      </c>
      <c r="Q301" s="102">
        <v>41.030151916529867</v>
      </c>
      <c r="R301" s="102">
        <v>43.940221911600005</v>
      </c>
      <c r="S301" s="102">
        <v>32.607512157522585</v>
      </c>
      <c r="T301" s="102">
        <v>34.531025390076493</v>
      </c>
      <c r="U301" s="102">
        <v>32.283774617352705</v>
      </c>
      <c r="V301" s="102">
        <v>37.255795568871726</v>
      </c>
      <c r="W301" s="102">
        <v>38.155429191730732</v>
      </c>
      <c r="X301" s="102">
        <v>32.692825812209776</v>
      </c>
      <c r="Y301" s="102">
        <v>30.257565239562705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X302" s="105">
        <v>0</v>
      </c>
      <c r="Y302" s="105">
        <v>0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X303" s="99">
        <v>0</v>
      </c>
      <c r="Y303" s="99">
        <v>0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2840</v>
      </c>
    </row>
    <row r="305" spans="1:105" ht="12" customHeight="1" x14ac:dyDescent="0.25">
      <c r="A305" s="121" t="s">
        <v>54</v>
      </c>
      <c r="B305" s="123">
        <v>11.999023432979829</v>
      </c>
      <c r="C305" s="123">
        <v>11.999994071608917</v>
      </c>
      <c r="D305" s="123">
        <v>13.047691599717506</v>
      </c>
      <c r="E305" s="123">
        <v>14.225150809952069</v>
      </c>
      <c r="F305" s="123">
        <v>15.409731531416854</v>
      </c>
      <c r="G305" s="123">
        <v>14.572448883161449</v>
      </c>
      <c r="H305" s="123">
        <v>14.852001691405244</v>
      </c>
      <c r="I305" s="123">
        <v>14.530073368877776</v>
      </c>
      <c r="J305" s="123">
        <v>14.137670552285993</v>
      </c>
      <c r="K305" s="123">
        <v>15.413276057409544</v>
      </c>
      <c r="L305" s="123">
        <v>14.517464581361491</v>
      </c>
      <c r="M305" s="123">
        <v>14.54307707517504</v>
      </c>
      <c r="N305" s="123">
        <v>15.304043766834251</v>
      </c>
      <c r="O305" s="123">
        <v>13.811448904048797</v>
      </c>
      <c r="P305" s="123">
        <v>13.814478354088061</v>
      </c>
      <c r="Q305" s="123">
        <v>11.809086026216695</v>
      </c>
      <c r="R305" s="123">
        <v>11.745882011244872</v>
      </c>
      <c r="S305" s="123">
        <v>12.064594798298923</v>
      </c>
      <c r="T305" s="123">
        <v>12.403627411541256</v>
      </c>
      <c r="U305" s="123">
        <v>11.875318275556607</v>
      </c>
      <c r="V305" s="123">
        <v>11.041977525554008</v>
      </c>
      <c r="W305" s="123">
        <v>11.604323252471442</v>
      </c>
      <c r="X305" s="123">
        <v>11.419120628468283</v>
      </c>
      <c r="Y305" s="123">
        <v>12.062342549438485</v>
      </c>
      <c r="DA305" s="130" t="s">
        <v>2841</v>
      </c>
    </row>
    <row r="306" spans="1:105" ht="12" customHeight="1" x14ac:dyDescent="0.25">
      <c r="A306" s="97" t="s">
        <v>202</v>
      </c>
      <c r="B306" s="99">
        <v>12.007257637423889</v>
      </c>
      <c r="C306" s="99">
        <v>12.015456207526521</v>
      </c>
      <c r="D306" s="99">
        <v>13.075203074644278</v>
      </c>
      <c r="E306" s="99">
        <v>14.280726731885196</v>
      </c>
      <c r="F306" s="99">
        <v>15.568894306696309</v>
      </c>
      <c r="G306" s="99">
        <v>14.707175812507966</v>
      </c>
      <c r="H306" s="99">
        <v>15.00893859511052</v>
      </c>
      <c r="I306" s="99">
        <v>14.997684833901111</v>
      </c>
      <c r="J306" s="99">
        <v>14.138148799311685</v>
      </c>
      <c r="K306" s="99">
        <v>15.931799546114567</v>
      </c>
      <c r="L306" s="99">
        <v>14.636021472767682</v>
      </c>
      <c r="M306" s="99">
        <v>14.826131208403384</v>
      </c>
      <c r="N306" s="99">
        <v>15.678970647498643</v>
      </c>
      <c r="O306" s="99">
        <v>14.029435064425067</v>
      </c>
      <c r="P306" s="99">
        <v>14.096658943845847</v>
      </c>
      <c r="Q306" s="99">
        <v>11.964030753631855</v>
      </c>
      <c r="R306" s="99">
        <v>11.77888913417809</v>
      </c>
      <c r="S306" s="99">
        <v>12.349690375130207</v>
      </c>
      <c r="T306" s="99">
        <v>12.739154433248764</v>
      </c>
      <c r="U306" s="99">
        <v>12.218461466201839</v>
      </c>
      <c r="V306" s="99">
        <v>11.197075306848088</v>
      </c>
      <c r="W306" s="99">
        <v>11.881293676449877</v>
      </c>
      <c r="X306" s="99">
        <v>11.875543345673503</v>
      </c>
      <c r="Y306" s="99">
        <v>12.182143070114746</v>
      </c>
      <c r="DA306" s="63" t="s">
        <v>2842</v>
      </c>
    </row>
    <row r="307" spans="1:105" ht="12" customHeight="1" x14ac:dyDescent="0.25">
      <c r="A307" s="97" t="s">
        <v>50</v>
      </c>
      <c r="B307" s="99">
        <v>11.852192867823463</v>
      </c>
      <c r="C307" s="99">
        <v>11.770782648697683</v>
      </c>
      <c r="D307" s="99">
        <v>12.702598550053619</v>
      </c>
      <c r="E307" s="99">
        <v>13.268179865904466</v>
      </c>
      <c r="F307" s="99">
        <v>14.251704678945124</v>
      </c>
      <c r="G307" s="99">
        <v>14.853797412370579</v>
      </c>
      <c r="H307" s="99">
        <v>15.433564217415485</v>
      </c>
      <c r="I307" s="99">
        <v>14.154384681570924</v>
      </c>
      <c r="J307" s="99">
        <v>14.633273153394049</v>
      </c>
      <c r="K307" s="99">
        <v>13.565380035781136</v>
      </c>
      <c r="L307" s="99">
        <v>13.587883554360362</v>
      </c>
      <c r="M307" s="99">
        <v>14.06750794061638</v>
      </c>
      <c r="N307" s="99">
        <v>14.096315418440426</v>
      </c>
      <c r="O307" s="99">
        <v>13.690018274959284</v>
      </c>
      <c r="P307" s="99">
        <v>14.770404592516044</v>
      </c>
      <c r="Q307" s="99">
        <v>11.759877723190565</v>
      </c>
      <c r="R307" s="99">
        <v>12.177678019829475</v>
      </c>
      <c r="S307" s="99">
        <v>13.694797393782562</v>
      </c>
      <c r="T307" s="99">
        <v>11.489205355380044</v>
      </c>
      <c r="U307" s="99">
        <v>10.622207347449748</v>
      </c>
      <c r="V307" s="99">
        <v>10.945587100313004</v>
      </c>
      <c r="W307" s="99">
        <v>10.61225322237666</v>
      </c>
      <c r="X307" s="99">
        <v>10.071560159500212</v>
      </c>
      <c r="Y307" s="99">
        <v>13.422499275166809</v>
      </c>
      <c r="DA307" s="63" t="s">
        <v>2843</v>
      </c>
    </row>
    <row r="308" spans="1:105" ht="12" customHeight="1" x14ac:dyDescent="0.25">
      <c r="A308" s="109" t="s">
        <v>120</v>
      </c>
      <c r="B308" s="110">
        <v>8.6186161831288537</v>
      </c>
      <c r="C308" s="110">
        <v>9.1475427962914484</v>
      </c>
      <c r="D308" s="110">
        <v>10.294211170486992</v>
      </c>
      <c r="E308" s="110">
        <v>11.2439396967855</v>
      </c>
      <c r="F308" s="110">
        <v>10.637800019738675</v>
      </c>
      <c r="G308" s="110">
        <v>10.649340878281212</v>
      </c>
      <c r="H308" s="110">
        <v>11.687645927079602</v>
      </c>
      <c r="I308" s="110">
        <v>10.505080561221645</v>
      </c>
      <c r="J308" s="110">
        <v>13.491075804321367</v>
      </c>
      <c r="K308" s="110">
        <v>12.01953460494061</v>
      </c>
      <c r="L308" s="110">
        <v>14.241113377452114</v>
      </c>
      <c r="M308" s="110">
        <v>10.642290587745499</v>
      </c>
      <c r="N308" s="110">
        <v>10.551775696034797</v>
      </c>
      <c r="O308" s="110">
        <v>10.979661892981378</v>
      </c>
      <c r="P308" s="110">
        <v>9.2502951416011623</v>
      </c>
      <c r="Q308" s="110">
        <v>10.355569233229886</v>
      </c>
      <c r="R308" s="110">
        <v>10.978911888383401</v>
      </c>
      <c r="S308" s="110">
        <v>7.2886764143630698</v>
      </c>
      <c r="T308" s="110">
        <v>7.5977229978729932</v>
      </c>
      <c r="U308" s="110">
        <v>6.7863843695048685</v>
      </c>
      <c r="V308" s="110">
        <v>8.4216127604572559</v>
      </c>
      <c r="W308" s="110">
        <v>8.574785846921257</v>
      </c>
      <c r="X308" s="110">
        <v>8.0396320922221456</v>
      </c>
      <c r="Y308" s="110">
        <v>8.1982013031902401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143.74051707808215</v>
      </c>
      <c r="C310" s="118">
        <f t="shared" si="136"/>
        <v>156.79334839115307</v>
      </c>
      <c r="D310" s="118">
        <f t="shared" si="136"/>
        <v>155.45549254900018</v>
      </c>
      <c r="E310" s="118">
        <f t="shared" si="136"/>
        <v>164.62844823551558</v>
      </c>
      <c r="F310" s="118">
        <f t="shared" si="136"/>
        <v>164.49103949222246</v>
      </c>
      <c r="G310" s="118">
        <f t="shared" si="136"/>
        <v>166.45653309009361</v>
      </c>
      <c r="H310" s="118">
        <f t="shared" si="136"/>
        <v>168.12302419075812</v>
      </c>
      <c r="I310" s="118">
        <f t="shared" si="136"/>
        <v>166.99632493425008</v>
      </c>
      <c r="J310" s="118">
        <f t="shared" si="136"/>
        <v>171.77326411243592</v>
      </c>
      <c r="K310" s="118">
        <f t="shared" si="136"/>
        <v>192.86042411431956</v>
      </c>
      <c r="L310" s="118">
        <f t="shared" si="136"/>
        <v>150.73782672111051</v>
      </c>
      <c r="M310" s="118">
        <f t="shared" si="136"/>
        <v>161.27592743749597</v>
      </c>
      <c r="N310" s="118">
        <f t="shared" si="136"/>
        <v>177.17287742860711</v>
      </c>
      <c r="O310" s="118">
        <f t="shared" si="136"/>
        <v>161.4896984379557</v>
      </c>
      <c r="P310" s="118">
        <f t="shared" si="136"/>
        <v>160.69514935094926</v>
      </c>
      <c r="Q310" s="118">
        <f t="shared" si="136"/>
        <v>136.57752753263387</v>
      </c>
      <c r="R310" s="118">
        <f t="shared" ref="R310:V310" si="137">R311+R314+R316+R329</f>
        <v>138.22656821681801</v>
      </c>
      <c r="S310" s="118">
        <f t="shared" si="137"/>
        <v>152.66576735286566</v>
      </c>
      <c r="T310" s="118">
        <f t="shared" si="137"/>
        <v>163.15878533276873</v>
      </c>
      <c r="U310" s="118">
        <f t="shared" si="137"/>
        <v>159.51791496646678</v>
      </c>
      <c r="V310" s="118">
        <f t="shared" si="137"/>
        <v>150.04168876969854</v>
      </c>
      <c r="W310" s="118">
        <f t="shared" ref="W310:Y310" si="138">W311+W314+W316+W329</f>
        <v>157.85458270421603</v>
      </c>
      <c r="X310" s="118">
        <f t="shared" si="138"/>
        <v>150.96239430561579</v>
      </c>
      <c r="Y310" s="118">
        <f t="shared" si="138"/>
        <v>144.35377339997376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115.85822534734992</v>
      </c>
      <c r="C311" s="123">
        <f t="shared" si="139"/>
        <v>128.52942979989339</v>
      </c>
      <c r="D311" s="123">
        <f t="shared" si="139"/>
        <v>126.52791561739483</v>
      </c>
      <c r="E311" s="123">
        <f t="shared" si="139"/>
        <v>134.58356740839676</v>
      </c>
      <c r="F311" s="123">
        <f t="shared" si="139"/>
        <v>134.11074031039669</v>
      </c>
      <c r="G311" s="123">
        <f t="shared" si="139"/>
        <v>135.23735243044152</v>
      </c>
      <c r="H311" s="123">
        <f t="shared" si="139"/>
        <v>136.24915316217985</v>
      </c>
      <c r="I311" s="123">
        <f t="shared" si="139"/>
        <v>135.26536472208099</v>
      </c>
      <c r="J311" s="123">
        <f t="shared" si="139"/>
        <v>138.07130028082241</v>
      </c>
      <c r="K311" s="123">
        <f t="shared" si="139"/>
        <v>157.16846550964777</v>
      </c>
      <c r="L311" s="123">
        <f t="shared" si="139"/>
        <v>116.2934701312313</v>
      </c>
      <c r="M311" s="123">
        <f t="shared" si="139"/>
        <v>127.01993892162173</v>
      </c>
      <c r="N311" s="123">
        <f t="shared" si="139"/>
        <v>140.12998682904941</v>
      </c>
      <c r="O311" s="123">
        <f t="shared" si="139"/>
        <v>126.82557760540493</v>
      </c>
      <c r="P311" s="123">
        <f t="shared" si="139"/>
        <v>126.37872828628618</v>
      </c>
      <c r="Q311" s="123">
        <f t="shared" si="139"/>
        <v>105.23310902572571</v>
      </c>
      <c r="R311" s="123">
        <f t="shared" ref="R311:V311" si="140">SUM(R312:R313)</f>
        <v>105.88639578830762</v>
      </c>
      <c r="S311" s="123">
        <f t="shared" si="140"/>
        <v>120.04405496833468</v>
      </c>
      <c r="T311" s="123">
        <f t="shared" si="140"/>
        <v>128.98943265253743</v>
      </c>
      <c r="U311" s="123">
        <f t="shared" si="140"/>
        <v>126.54931546385306</v>
      </c>
      <c r="V311" s="123">
        <f t="shared" si="140"/>
        <v>117.45127453046712</v>
      </c>
      <c r="W311" s="123">
        <f t="shared" ref="W311:Y311" si="141">SUM(W312:W313)</f>
        <v>123.22933209242252</v>
      </c>
      <c r="X311" s="123">
        <f t="shared" si="141"/>
        <v>118.08843880498405</v>
      </c>
      <c r="Y311" s="123">
        <f t="shared" si="141"/>
        <v>112.2785497706993</v>
      </c>
      <c r="DA311" s="130" t="s">
        <v>2991</v>
      </c>
    </row>
    <row r="312" spans="1:105" ht="12" customHeight="1" x14ac:dyDescent="0.25">
      <c r="A312" s="97" t="s">
        <v>199</v>
      </c>
      <c r="B312" s="99">
        <v>114.79932517750827</v>
      </c>
      <c r="C312" s="99">
        <v>127.37467869877236</v>
      </c>
      <c r="D312" s="99">
        <v>125.42659603322616</v>
      </c>
      <c r="E312" s="99">
        <v>133.43325377958203</v>
      </c>
      <c r="F312" s="99">
        <v>132.99437541781987</v>
      </c>
      <c r="G312" s="99">
        <v>134.12710279750806</v>
      </c>
      <c r="H312" s="99">
        <v>135.15152110181532</v>
      </c>
      <c r="I312" s="99">
        <v>134.1982566897322</v>
      </c>
      <c r="J312" s="99">
        <v>136.99025468830069</v>
      </c>
      <c r="K312" s="99">
        <v>155.94471416606362</v>
      </c>
      <c r="L312" s="99">
        <v>115.42576563438737</v>
      </c>
      <c r="M312" s="99">
        <v>126.06863030421464</v>
      </c>
      <c r="N312" s="99">
        <v>139.08832640735204</v>
      </c>
      <c r="O312" s="99">
        <v>125.89141355475836</v>
      </c>
      <c r="P312" s="99">
        <v>125.45807705263542</v>
      </c>
      <c r="Q312" s="99">
        <v>104.4743160804944</v>
      </c>
      <c r="R312" s="99">
        <v>105.1308948424882</v>
      </c>
      <c r="S312" s="99">
        <v>119.19817218372425</v>
      </c>
      <c r="T312" s="99">
        <v>128.08548550776618</v>
      </c>
      <c r="U312" s="99">
        <v>125.66400884781329</v>
      </c>
      <c r="V312" s="99">
        <v>116.62890355641227</v>
      </c>
      <c r="W312" s="99">
        <v>122.3711964885876</v>
      </c>
      <c r="X312" s="99">
        <v>117.26413096105725</v>
      </c>
      <c r="Y312" s="99">
        <v>111.48313843165685</v>
      </c>
      <c r="DA312" s="63" t="s">
        <v>2992</v>
      </c>
    </row>
    <row r="313" spans="1:105" ht="12" customHeight="1" x14ac:dyDescent="0.25">
      <c r="A313" s="97" t="s">
        <v>53</v>
      </c>
      <c r="B313" s="99">
        <v>1.0589001698416445</v>
      </c>
      <c r="C313" s="99">
        <v>1.1547511011210405</v>
      </c>
      <c r="D313" s="99">
        <v>1.1013195841686663</v>
      </c>
      <c r="E313" s="99">
        <v>1.1503136288147338</v>
      </c>
      <c r="F313" s="99">
        <v>1.1163648925768144</v>
      </c>
      <c r="G313" s="99">
        <v>1.1102496329334572</v>
      </c>
      <c r="H313" s="99">
        <v>1.0976320603645451</v>
      </c>
      <c r="I313" s="99">
        <v>1.0671080323487721</v>
      </c>
      <c r="J313" s="99">
        <v>1.0810455925217126</v>
      </c>
      <c r="K313" s="99">
        <v>1.2237513435841516</v>
      </c>
      <c r="L313" s="99">
        <v>0.86770449684392492</v>
      </c>
      <c r="M313" s="99">
        <v>0.95130861740709627</v>
      </c>
      <c r="N313" s="99">
        <v>1.0416604216973597</v>
      </c>
      <c r="O313" s="99">
        <v>0.93416405064656649</v>
      </c>
      <c r="P313" s="99">
        <v>0.92065123365075829</v>
      </c>
      <c r="Q313" s="99">
        <v>0.75879294523130925</v>
      </c>
      <c r="R313" s="99">
        <v>0.75550094581942739</v>
      </c>
      <c r="S313" s="99">
        <v>0.84588278461042088</v>
      </c>
      <c r="T313" s="99">
        <v>0.90394714477125071</v>
      </c>
      <c r="U313" s="99">
        <v>0.88530661603976746</v>
      </c>
      <c r="V313" s="99">
        <v>0.82237097405485304</v>
      </c>
      <c r="W313" s="99">
        <v>0.85813560383492571</v>
      </c>
      <c r="X313" s="99">
        <v>0.82430784392679823</v>
      </c>
      <c r="Y313" s="99">
        <v>0.7954113390424471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2.0481822001599075E-4</v>
      </c>
      <c r="C314" s="123">
        <f t="shared" si="142"/>
        <v>2.7088543203553024E-4</v>
      </c>
      <c r="D314" s="123">
        <f t="shared" si="142"/>
        <v>3.8309766437052083E-4</v>
      </c>
      <c r="E314" s="123">
        <f t="shared" si="142"/>
        <v>5.6312715791310888E-4</v>
      </c>
      <c r="F314" s="123">
        <f t="shared" si="142"/>
        <v>9.1084041772378525E-4</v>
      </c>
      <c r="G314" s="123">
        <f t="shared" si="142"/>
        <v>1.5078337258830287E-3</v>
      </c>
      <c r="H314" s="123">
        <f t="shared" si="142"/>
        <v>5.3764374060241817E-3</v>
      </c>
      <c r="I314" s="123">
        <f t="shared" si="142"/>
        <v>6.2574268677399259E-3</v>
      </c>
      <c r="J314" s="123">
        <f t="shared" si="142"/>
        <v>8.5713540801840137E-3</v>
      </c>
      <c r="K314" s="123">
        <f t="shared" si="142"/>
        <v>1.0399485190660803E-2</v>
      </c>
      <c r="L314" s="123">
        <f t="shared" si="142"/>
        <v>2.876609920051526E-2</v>
      </c>
      <c r="M314" s="123">
        <f t="shared" si="142"/>
        <v>1.6047905344678245E-2</v>
      </c>
      <c r="N314" s="123">
        <f t="shared" si="142"/>
        <v>1.8953486740587593E-2</v>
      </c>
      <c r="O314" s="123">
        <f t="shared" si="142"/>
        <v>1.8915937983291827E-2</v>
      </c>
      <c r="P314" s="123">
        <f t="shared" si="142"/>
        <v>2.8622962484277037E-2</v>
      </c>
      <c r="Q314" s="123">
        <f t="shared" si="142"/>
        <v>2.3326953946958769E-2</v>
      </c>
      <c r="R314" s="123">
        <f t="shared" si="142"/>
        <v>2.6511464545638186E-2</v>
      </c>
      <c r="S314" s="123">
        <f t="shared" si="142"/>
        <v>2.9544870802696674E-2</v>
      </c>
      <c r="T314" s="123">
        <f t="shared" si="142"/>
        <v>4.3118056180299735E-2</v>
      </c>
      <c r="U314" s="123">
        <f t="shared" si="142"/>
        <v>3.4295278908607799E-2</v>
      </c>
      <c r="V314" s="123">
        <f t="shared" si="142"/>
        <v>3.8788733428250607E-2</v>
      </c>
      <c r="W314" s="123">
        <f t="shared" si="142"/>
        <v>7.2636725444908068E-2</v>
      </c>
      <c r="X314" s="123">
        <f t="shared" si="142"/>
        <v>7.9599796587584981E-2</v>
      </c>
      <c r="Y314" s="123">
        <f t="shared" si="142"/>
        <v>8.3406437554335022E-2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2.0481822001599075E-4</v>
      </c>
      <c r="C315" s="99">
        <f>RES_hhdet_tess!C86</f>
        <v>2.7088543203553024E-4</v>
      </c>
      <c r="D315" s="99">
        <f>RES_hhdet_tess!D86</f>
        <v>3.8309766437052083E-4</v>
      </c>
      <c r="E315" s="99">
        <f>RES_hhdet_tess!E86</f>
        <v>5.6312715791310888E-4</v>
      </c>
      <c r="F315" s="99">
        <f>RES_hhdet_tess!F86</f>
        <v>9.1084041772378525E-4</v>
      </c>
      <c r="G315" s="99">
        <f>RES_hhdet_tess!G86</f>
        <v>1.5078337258830287E-3</v>
      </c>
      <c r="H315" s="99">
        <f>RES_hhdet_tess!H86</f>
        <v>5.3764374060241817E-3</v>
      </c>
      <c r="I315" s="99">
        <f>RES_hhdet_tess!I86</f>
        <v>6.2574268677399259E-3</v>
      </c>
      <c r="J315" s="99">
        <f>RES_hhdet_tess!J86</f>
        <v>8.5713540801840137E-3</v>
      </c>
      <c r="K315" s="99">
        <f>RES_hhdet_tess!K86</f>
        <v>1.0399485190660803E-2</v>
      </c>
      <c r="L315" s="99">
        <f>RES_hhdet_tess!L86</f>
        <v>2.876609920051526E-2</v>
      </c>
      <c r="M315" s="99">
        <f>RES_hhdet_tess!M86</f>
        <v>1.6047905344678245E-2</v>
      </c>
      <c r="N315" s="99">
        <f>RES_hhdet_tess!N86</f>
        <v>1.8953486740587593E-2</v>
      </c>
      <c r="O315" s="99">
        <f>RES_hhdet_tess!O86</f>
        <v>1.8915937983291827E-2</v>
      </c>
      <c r="P315" s="99">
        <f>RES_hhdet_tess!P86</f>
        <v>2.8622962484277037E-2</v>
      </c>
      <c r="Q315" s="99">
        <f>RES_hhdet_tess!Q86</f>
        <v>2.3326953946958769E-2</v>
      </c>
      <c r="R315" s="99">
        <f>RES_hhdet_tess!R86</f>
        <v>2.6511464545638186E-2</v>
      </c>
      <c r="S315" s="99">
        <f>RES_hhdet_tess!S86</f>
        <v>2.9544870802696674E-2</v>
      </c>
      <c r="T315" s="99">
        <f>RES_hhdet_tess!T86</f>
        <v>4.3118056180299735E-2</v>
      </c>
      <c r="U315" s="99">
        <f>RES_hhdet_tess!U86</f>
        <v>3.4295278908607799E-2</v>
      </c>
      <c r="V315" s="99">
        <f>RES_hhdet_tess!V86</f>
        <v>3.8788733428250607E-2</v>
      </c>
      <c r="W315" s="99">
        <f>RES_hhdet_tess!W86</f>
        <v>7.2636725444908068E-2</v>
      </c>
      <c r="X315" s="99">
        <f>RES_hhdet_tess!X86</f>
        <v>7.9599796587584981E-2</v>
      </c>
      <c r="Y315" s="99">
        <f>RES_hhdet_tess!Y86</f>
        <v>8.3406437554335022E-2</v>
      </c>
      <c r="DA315" s="63" t="s">
        <v>2995</v>
      </c>
    </row>
    <row r="316" spans="1:105" ht="12" customHeight="1" x14ac:dyDescent="0.25">
      <c r="A316" s="121" t="s">
        <v>55</v>
      </c>
      <c r="B316" s="123">
        <v>21.084064754236703</v>
      </c>
      <c r="C316" s="123">
        <v>21.4486629670136</v>
      </c>
      <c r="D316" s="123">
        <v>21.495975078100454</v>
      </c>
      <c r="E316" s="123">
        <v>21.918569280901345</v>
      </c>
      <c r="F316" s="123">
        <v>21.539429643267063</v>
      </c>
      <c r="G316" s="123">
        <v>22.802316829139148</v>
      </c>
      <c r="H316" s="123">
        <v>23.208262083723703</v>
      </c>
      <c r="I316" s="123">
        <v>23.209341512128219</v>
      </c>
      <c r="J316" s="123">
        <v>25.362101768689602</v>
      </c>
      <c r="K316" s="123">
        <v>26.651199893160268</v>
      </c>
      <c r="L316" s="123">
        <v>25.88398783535839</v>
      </c>
      <c r="M316" s="123">
        <v>25.76268787989105</v>
      </c>
      <c r="N316" s="123">
        <v>28.110420628799993</v>
      </c>
      <c r="O316" s="123">
        <v>26.55419357044185</v>
      </c>
      <c r="P316" s="123">
        <v>26.195456168233687</v>
      </c>
      <c r="Q316" s="123">
        <v>24.329201290707957</v>
      </c>
      <c r="R316" s="123">
        <v>25.344309605834404</v>
      </c>
      <c r="S316" s="123">
        <v>25.503006399902649</v>
      </c>
      <c r="T316" s="123">
        <v>26.836170016488644</v>
      </c>
      <c r="U316" s="123">
        <v>25.937175181911059</v>
      </c>
      <c r="V316" s="123">
        <v>25.996232894811548</v>
      </c>
      <c r="W316" s="123">
        <v>27.622833464585753</v>
      </c>
      <c r="X316" s="123">
        <v>25.921845503420844</v>
      </c>
      <c r="Y316" s="123">
        <v>24.668653800800865</v>
      </c>
      <c r="DA316" s="130" t="s">
        <v>2996</v>
      </c>
    </row>
    <row r="317" spans="1:105" ht="12" customHeight="1" x14ac:dyDescent="0.25">
      <c r="A317" s="97" t="s">
        <v>132</v>
      </c>
      <c r="B317" s="99">
        <v>21.113258034309418</v>
      </c>
      <c r="C317" s="99">
        <v>21.549264341451021</v>
      </c>
      <c r="D317" s="99">
        <v>21.541917494612189</v>
      </c>
      <c r="E317" s="99">
        <v>21.718979001465929</v>
      </c>
      <c r="F317" s="99">
        <v>21.79499022582096</v>
      </c>
      <c r="G317" s="99">
        <v>23.295354659985055</v>
      </c>
      <c r="H317" s="99">
        <v>22.893781228945688</v>
      </c>
      <c r="I317" s="99">
        <v>22.805322920423929</v>
      </c>
      <c r="J317" s="99">
        <v>22.007685599921999</v>
      </c>
      <c r="K317" s="99">
        <v>25.628137362112543</v>
      </c>
      <c r="L317" s="99">
        <v>25.160068153607838</v>
      </c>
      <c r="M317" s="99">
        <v>26.482385693143577</v>
      </c>
      <c r="N317" s="99">
        <v>29.242461351744627</v>
      </c>
      <c r="O317" s="99">
        <v>26.355296377764152</v>
      </c>
      <c r="P317" s="99">
        <v>27.007298502638697</v>
      </c>
      <c r="Q317" s="99">
        <v>22.88479085216369</v>
      </c>
      <c r="R317" s="99">
        <v>23.283581299876658</v>
      </c>
      <c r="S317" s="99">
        <v>26.227997253250471</v>
      </c>
      <c r="T317" s="99">
        <v>27.418209133321664</v>
      </c>
      <c r="U317" s="99">
        <v>26.627629707003464</v>
      </c>
      <c r="V317" s="99">
        <v>25.315484072620038</v>
      </c>
      <c r="W317" s="99">
        <v>27.008114629119614</v>
      </c>
      <c r="X317" s="99">
        <v>26.023471985968541</v>
      </c>
      <c r="Y317" s="99">
        <v>24.770963286231716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X318" s="99">
        <v>0</v>
      </c>
      <c r="Y318" s="99">
        <v>0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X319" s="102">
        <v>0</v>
      </c>
      <c r="Y319" s="102">
        <v>0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X320" s="105">
        <v>0</v>
      </c>
      <c r="Y320" s="105">
        <v>0</v>
      </c>
      <c r="DA320" s="132" t="s">
        <v>3000</v>
      </c>
    </row>
    <row r="321" spans="1:105" ht="12" customHeight="1" x14ac:dyDescent="0.25">
      <c r="A321" s="106" t="s">
        <v>124</v>
      </c>
      <c r="B321" s="102">
        <v>22.845070248835583</v>
      </c>
      <c r="C321" s="102">
        <v>19.99715758207476</v>
      </c>
      <c r="D321" s="102">
        <v>20.174990229264097</v>
      </c>
      <c r="E321" s="102">
        <v>21.453000756903386</v>
      </c>
      <c r="F321" s="102">
        <v>21.455522673058809</v>
      </c>
      <c r="G321" s="102">
        <v>23.325926209372053</v>
      </c>
      <c r="H321" s="102">
        <v>24.897597181121991</v>
      </c>
      <c r="I321" s="102">
        <v>23.618306692770702</v>
      </c>
      <c r="J321" s="102">
        <v>26.061302943972123</v>
      </c>
      <c r="K321" s="102">
        <v>25.566102189114019</v>
      </c>
      <c r="L321" s="102">
        <v>20.522977716155815</v>
      </c>
      <c r="M321" s="102">
        <v>25.702840380981335</v>
      </c>
      <c r="N321" s="102">
        <v>26.319655189973499</v>
      </c>
      <c r="O321" s="102">
        <v>26.215942352422498</v>
      </c>
      <c r="P321" s="102">
        <v>28.833317102277082</v>
      </c>
      <c r="Q321" s="102">
        <v>23.77690213019256</v>
      </c>
      <c r="R321" s="102">
        <v>25.311359923114683</v>
      </c>
      <c r="S321" s="102">
        <v>27.419945657747522</v>
      </c>
      <c r="T321" s="102">
        <v>25.471195878892463</v>
      </c>
      <c r="U321" s="102">
        <v>24.358290200523637</v>
      </c>
      <c r="V321" s="102">
        <v>26.401726380293997</v>
      </c>
      <c r="W321" s="102">
        <v>25.240057069399079</v>
      </c>
      <c r="X321" s="102">
        <v>22.813835431390125</v>
      </c>
      <c r="Y321" s="102">
        <v>28.417584293811686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20.462321532009177</v>
      </c>
      <c r="C325" s="102">
        <v>20.514493320670585</v>
      </c>
      <c r="D325" s="102">
        <v>21.254649749206205</v>
      </c>
      <c r="E325" s="102">
        <v>23.040175743732579</v>
      </c>
      <c r="F325" s="102">
        <v>20.459900219324012</v>
      </c>
      <c r="G325" s="102">
        <v>21.167656713145291</v>
      </c>
      <c r="H325" s="102">
        <v>23.974804168482102</v>
      </c>
      <c r="I325" s="102">
        <v>24.178675370855611</v>
      </c>
      <c r="J325" s="102">
        <v>33.207037073731676</v>
      </c>
      <c r="K325" s="102">
        <v>29.081787344552126</v>
      </c>
      <c r="L325" s="102">
        <v>27.86011853820996</v>
      </c>
      <c r="M325" s="102">
        <v>23.498751295084993</v>
      </c>
      <c r="N325" s="102">
        <v>24.383799502327712</v>
      </c>
      <c r="O325" s="102">
        <v>27.25216191791192</v>
      </c>
      <c r="P325" s="102">
        <v>23.628360722691991</v>
      </c>
      <c r="Q325" s="102">
        <v>28.502383965727482</v>
      </c>
      <c r="R325" s="102">
        <v>31.041106686481744</v>
      </c>
      <c r="S325" s="102">
        <v>23.386712946041015</v>
      </c>
      <c r="T325" s="102">
        <v>24.998117427529625</v>
      </c>
      <c r="U325" s="102">
        <v>23.668247223644617</v>
      </c>
      <c r="V325" s="102">
        <v>28.038910651016582</v>
      </c>
      <c r="W325" s="102">
        <v>29.421996646397922</v>
      </c>
      <c r="X325" s="102">
        <v>25.752032006231449</v>
      </c>
      <c r="Y325" s="102">
        <v>24.213616177225379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X326" s="105">
        <v>0</v>
      </c>
      <c r="Y326" s="105">
        <v>0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X327" s="99">
        <v>0</v>
      </c>
      <c r="Y327" s="99">
        <v>0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X328" s="99">
        <v>0</v>
      </c>
      <c r="Y328" s="99">
        <v>0</v>
      </c>
      <c r="DA328" s="63" t="s">
        <v>3008</v>
      </c>
    </row>
    <row r="329" spans="1:105" ht="12" customHeight="1" x14ac:dyDescent="0.25">
      <c r="A329" s="121" t="s">
        <v>54</v>
      </c>
      <c r="B329" s="123">
        <v>6.7980221582755398</v>
      </c>
      <c r="C329" s="123">
        <v>6.8149847388140614</v>
      </c>
      <c r="D329" s="123">
        <v>7.4312187558405594</v>
      </c>
      <c r="E329" s="123">
        <v>8.1257484190595655</v>
      </c>
      <c r="F329" s="123">
        <v>8.8399586981409648</v>
      </c>
      <c r="G329" s="123">
        <v>8.4153559967870546</v>
      </c>
      <c r="H329" s="123">
        <v>8.6602325074485336</v>
      </c>
      <c r="I329" s="123">
        <v>8.5153612731731396</v>
      </c>
      <c r="J329" s="123">
        <v>8.3312907088437349</v>
      </c>
      <c r="K329" s="123">
        <v>9.0303592263208241</v>
      </c>
      <c r="L329" s="123">
        <v>8.5316026553203024</v>
      </c>
      <c r="M329" s="123">
        <v>8.4772527306384973</v>
      </c>
      <c r="N329" s="123">
        <v>8.9135164840170891</v>
      </c>
      <c r="O329" s="123">
        <v>8.0910113241256276</v>
      </c>
      <c r="P329" s="123">
        <v>8.0923419339451286</v>
      </c>
      <c r="Q329" s="123">
        <v>6.9918902622532446</v>
      </c>
      <c r="R329" s="123">
        <v>6.9693513581303455</v>
      </c>
      <c r="S329" s="123">
        <v>7.089161113825643</v>
      </c>
      <c r="T329" s="123">
        <v>7.2900646075623623</v>
      </c>
      <c r="U329" s="123">
        <v>6.9971290417940368</v>
      </c>
      <c r="V329" s="123">
        <v>6.5553926109916274</v>
      </c>
      <c r="W329" s="123">
        <v>6.9297804217628318</v>
      </c>
      <c r="X329" s="123">
        <v>6.8725102006233199</v>
      </c>
      <c r="Y329" s="123">
        <v>7.3231633909192482</v>
      </c>
      <c r="DA329" s="130" t="s">
        <v>3009</v>
      </c>
    </row>
    <row r="330" spans="1:105" ht="12" customHeight="1" x14ac:dyDescent="0.25">
      <c r="A330" s="97" t="s">
        <v>202</v>
      </c>
      <c r="B330" s="99">
        <v>6.7980074764042957</v>
      </c>
      <c r="C330" s="99">
        <v>6.8140677421163982</v>
      </c>
      <c r="D330" s="99">
        <v>7.4285582793520595</v>
      </c>
      <c r="E330" s="99">
        <v>8.1288029789207155</v>
      </c>
      <c r="F330" s="99">
        <v>8.878386643974471</v>
      </c>
      <c r="G330" s="99">
        <v>8.4024013665975978</v>
      </c>
      <c r="H330" s="99">
        <v>8.591513882713798</v>
      </c>
      <c r="I330" s="99">
        <v>8.5940588381343233</v>
      </c>
      <c r="J330" s="99">
        <v>8.1049530289491027</v>
      </c>
      <c r="K330" s="99">
        <v>9.1385997227012048</v>
      </c>
      <c r="L330" s="99">
        <v>8.400142009220831</v>
      </c>
      <c r="M330" s="99">
        <v>8.5140543836526632</v>
      </c>
      <c r="N330" s="99">
        <v>9.0078647402008336</v>
      </c>
      <c r="O330" s="99">
        <v>8.0627262760800171</v>
      </c>
      <c r="P330" s="99">
        <v>8.1029688030466769</v>
      </c>
      <c r="Q330" s="99">
        <v>6.8796052920591748</v>
      </c>
      <c r="R330" s="99">
        <v>6.7811419998736469</v>
      </c>
      <c r="S330" s="99">
        <v>7.1290450033874535</v>
      </c>
      <c r="T330" s="99">
        <v>7.377119664500567</v>
      </c>
      <c r="U330" s="99">
        <v>7.0985624131123988</v>
      </c>
      <c r="V330" s="99">
        <v>6.5247483135857074</v>
      </c>
      <c r="W330" s="99">
        <v>6.9413710766238061</v>
      </c>
      <c r="X330" s="99">
        <v>6.9553138695288279</v>
      </c>
      <c r="Y330" s="99">
        <v>7.1543595083286169</v>
      </c>
      <c r="DA330" s="63" t="s">
        <v>3010</v>
      </c>
    </row>
    <row r="331" spans="1:105" ht="12" customHeight="1" x14ac:dyDescent="0.25">
      <c r="A331" s="97" t="s">
        <v>50</v>
      </c>
      <c r="B331" s="99">
        <v>6.9012559500336241</v>
      </c>
      <c r="C331" s="99">
        <v>6.8830735467876583</v>
      </c>
      <c r="D331" s="99">
        <v>7.4481108569472481</v>
      </c>
      <c r="E331" s="99">
        <v>7.796582265761586</v>
      </c>
      <c r="F331" s="99">
        <v>8.3937246823976963</v>
      </c>
      <c r="G331" s="99">
        <v>8.7576942138861362</v>
      </c>
      <c r="H331" s="99">
        <v>9.1055766329958931</v>
      </c>
      <c r="I331" s="99">
        <v>8.3531310736015545</v>
      </c>
      <c r="J331" s="99">
        <v>8.6363245408799489</v>
      </c>
      <c r="K331" s="99">
        <v>8.0071895717061956</v>
      </c>
      <c r="L331" s="99">
        <v>8.022966788732834</v>
      </c>
      <c r="M331" s="99">
        <v>8.3104573739848231</v>
      </c>
      <c r="N331" s="99">
        <v>8.3354967537121549</v>
      </c>
      <c r="O331" s="99">
        <v>8.1074800322163263</v>
      </c>
      <c r="P331" s="99">
        <v>8.7522683346908359</v>
      </c>
      <c r="Q331" s="99">
        <v>6.9719062452505947</v>
      </c>
      <c r="R331" s="99">
        <v>7.2209217868988498</v>
      </c>
      <c r="S331" s="99">
        <v>8.1676362157949995</v>
      </c>
      <c r="T331" s="99">
        <v>6.8977432384939856</v>
      </c>
      <c r="U331" s="99">
        <v>6.4276162054037647</v>
      </c>
      <c r="V331" s="99">
        <v>6.6264637539295634</v>
      </c>
      <c r="W331" s="99">
        <v>6.4515624239719118</v>
      </c>
      <c r="X331" s="99">
        <v>6.1545849556769614</v>
      </c>
      <c r="Y331" s="99">
        <v>8.231145706822625</v>
      </c>
      <c r="DA331" s="63" t="s">
        <v>3011</v>
      </c>
    </row>
    <row r="332" spans="1:105" ht="12" customHeight="1" x14ac:dyDescent="0.25">
      <c r="A332" s="109" t="s">
        <v>120</v>
      </c>
      <c r="B332" s="110">
        <v>6.3758888148841448</v>
      </c>
      <c r="C332" s="110">
        <v>6.8377795813505626</v>
      </c>
      <c r="D332" s="110">
        <v>7.7296487592744816</v>
      </c>
      <c r="E332" s="110">
        <v>8.463154278563092</v>
      </c>
      <c r="F332" s="110">
        <v>8.0284697388680275</v>
      </c>
      <c r="G332" s="110">
        <v>8.0534594896507112</v>
      </c>
      <c r="H332" s="110">
        <v>8.8547714475739507</v>
      </c>
      <c r="I332" s="110">
        <v>7.9697676760250715</v>
      </c>
      <c r="J332" s="110">
        <v>10.237693606929268</v>
      </c>
      <c r="K332" s="110">
        <v>9.1246078564959241</v>
      </c>
      <c r="L332" s="110">
        <v>10.815500624294012</v>
      </c>
      <c r="M332" s="110">
        <v>8.0914266742465433</v>
      </c>
      <c r="N332" s="110">
        <v>8.0496239021835354</v>
      </c>
      <c r="O332" s="110">
        <v>8.4575819750940777</v>
      </c>
      <c r="P332" s="110">
        <v>7.1773409342774448</v>
      </c>
      <c r="Q332" s="110">
        <v>8.1046283673815775</v>
      </c>
      <c r="R332" s="110">
        <v>8.6028265139414106</v>
      </c>
      <c r="S332" s="110">
        <v>5.8403311911032167</v>
      </c>
      <c r="T332" s="110">
        <v>6.1597771817282538</v>
      </c>
      <c r="U332" s="110">
        <v>5.6597629119411064</v>
      </c>
      <c r="V332" s="110">
        <v>7.0286645404417829</v>
      </c>
      <c r="W332" s="110">
        <v>7.2220896124086869</v>
      </c>
      <c r="X332" s="110">
        <v>6.8591067909796264</v>
      </c>
      <c r="Y332" s="110">
        <v>7.0732818670503539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9.5459029329952733E-2</v>
      </c>
      <c r="C334" s="118">
        <f t="shared" si="143"/>
        <v>0.10041639632579133</v>
      </c>
      <c r="D334" s="118">
        <f t="shared" si="143"/>
        <v>0.1123826306815195</v>
      </c>
      <c r="E334" s="118">
        <f t="shared" si="143"/>
        <v>0.13614603200793696</v>
      </c>
      <c r="F334" s="118">
        <f t="shared" si="143"/>
        <v>0.21721350562884967</v>
      </c>
      <c r="G334" s="118">
        <f t="shared" si="143"/>
        <v>0.33162985522787564</v>
      </c>
      <c r="H334" s="118">
        <f t="shared" si="143"/>
        <v>0.45956818599553578</v>
      </c>
      <c r="I334" s="118">
        <f t="shared" si="143"/>
        <v>0.44444053812690776</v>
      </c>
      <c r="J334" s="118">
        <f t="shared" si="143"/>
        <v>0.43267668001774984</v>
      </c>
      <c r="K334" s="118">
        <f t="shared" si="143"/>
        <v>0.36747115505026934</v>
      </c>
      <c r="L334" s="118">
        <f t="shared" si="143"/>
        <v>0.33353823012688466</v>
      </c>
      <c r="M334" s="118">
        <f t="shared" si="143"/>
        <v>0.27067135009698462</v>
      </c>
      <c r="N334" s="118">
        <f t="shared" si="143"/>
        <v>0.26874732768607645</v>
      </c>
      <c r="O334" s="118">
        <f t="shared" si="143"/>
        <v>0.30183749774921803</v>
      </c>
      <c r="P334" s="118">
        <f t="shared" si="143"/>
        <v>0.34841510639716133</v>
      </c>
      <c r="Q334" s="118">
        <f t="shared" si="143"/>
        <v>0.29694603275301013</v>
      </c>
      <c r="R334" s="118">
        <f t="shared" ref="R334:V334" si="144">R335+R338+R340+R353</f>
        <v>0.28784337563991136</v>
      </c>
      <c r="S334" s="118">
        <f t="shared" si="144"/>
        <v>0.20317877812003476</v>
      </c>
      <c r="T334" s="118">
        <f t="shared" si="144"/>
        <v>0.1563960663981932</v>
      </c>
      <c r="U334" s="118">
        <f t="shared" si="144"/>
        <v>0.14713311934526838</v>
      </c>
      <c r="V334" s="118">
        <f t="shared" si="144"/>
        <v>0.15930789293177913</v>
      </c>
      <c r="W334" s="118">
        <f t="shared" ref="W334:Y334" si="145">W335+W338+W340+W353</f>
        <v>0.19383820200297333</v>
      </c>
      <c r="X334" s="118">
        <f t="shared" si="145"/>
        <v>0.27102872574971093</v>
      </c>
      <c r="Y334" s="118">
        <f t="shared" si="145"/>
        <v>0.58100769033969191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7.260472257249255E-2</v>
      </c>
      <c r="C340" s="123">
        <v>6.8914513260134952E-2</v>
      </c>
      <c r="D340" s="123">
        <v>6.82264406680754E-2</v>
      </c>
      <c r="E340" s="123">
        <v>7.383199896100294E-2</v>
      </c>
      <c r="F340" s="123">
        <v>7.9051999259839578E-2</v>
      </c>
      <c r="G340" s="123">
        <v>8.9999817434856411E-2</v>
      </c>
      <c r="H340" s="123">
        <v>9.9331728907974468E-2</v>
      </c>
      <c r="I340" s="123">
        <v>8.798488702076479E-2</v>
      </c>
      <c r="J340" s="123">
        <v>8.7310458162797158E-2</v>
      </c>
      <c r="K340" s="123">
        <v>7.5534063961601991E-2</v>
      </c>
      <c r="L340" s="123">
        <v>6.3583117692413565E-2</v>
      </c>
      <c r="M340" s="123">
        <v>6.4056322694405962E-2</v>
      </c>
      <c r="N340" s="123">
        <v>6.2318025559312117E-2</v>
      </c>
      <c r="O340" s="123">
        <v>6.2563307486139558E-2</v>
      </c>
      <c r="P340" s="123">
        <v>6.9564181763223903E-2</v>
      </c>
      <c r="Q340" s="123">
        <v>5.4994028978122882E-2</v>
      </c>
      <c r="R340" s="123">
        <v>5.5837459118402648E-2</v>
      </c>
      <c r="S340" s="123">
        <v>5.698458467200776E-2</v>
      </c>
      <c r="T340" s="123">
        <v>4.8088168637472298E-2</v>
      </c>
      <c r="U340" s="123">
        <v>4.4597265035330173E-2</v>
      </c>
      <c r="V340" s="123">
        <v>4.9101459195739966E-2</v>
      </c>
      <c r="W340" s="123">
        <v>5.2214307601291504E-2</v>
      </c>
      <c r="X340" s="123">
        <v>5.4938199800587652E-2</v>
      </c>
      <c r="Y340" s="123">
        <v>8.4474644969482968E-2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9.3545804616544377</v>
      </c>
      <c r="C345" s="102">
        <v>8.1123471310607247</v>
      </c>
      <c r="D345" s="102">
        <v>8.1307067428435147</v>
      </c>
      <c r="E345" s="102">
        <v>8.5710528730148656</v>
      </c>
      <c r="F345" s="102">
        <v>8.4825957285778255</v>
      </c>
      <c r="G345" s="102">
        <v>9.1327180654092306</v>
      </c>
      <c r="H345" s="102">
        <v>9.6555263542035732</v>
      </c>
      <c r="I345" s="102">
        <v>9.1176891876301891</v>
      </c>
      <c r="J345" s="102">
        <v>10.040891111614929</v>
      </c>
      <c r="K345" s="102">
        <v>9.7936088154375192</v>
      </c>
      <c r="L345" s="102">
        <v>7.7627803518669927</v>
      </c>
      <c r="M345" s="102">
        <v>9.6713426019878383</v>
      </c>
      <c r="N345" s="102">
        <v>9.6415517623808089</v>
      </c>
      <c r="O345" s="102">
        <v>9.2560660574456133</v>
      </c>
      <c r="P345" s="102">
        <v>9.825301031162688</v>
      </c>
      <c r="Q345" s="102">
        <v>7.9760096857643665</v>
      </c>
      <c r="R345" s="102">
        <v>8.2943599966351069</v>
      </c>
      <c r="S345" s="102">
        <v>8.603697053374546</v>
      </c>
      <c r="T345" s="102">
        <v>7.6088785019624465</v>
      </c>
      <c r="U345" s="102">
        <v>7.0292463716755673</v>
      </c>
      <c r="V345" s="102">
        <v>7.2179735652772186</v>
      </c>
      <c r="W345" s="102">
        <v>6.6027849872720816</v>
      </c>
      <c r="X345" s="102">
        <v>5.8400932159539432</v>
      </c>
      <c r="Y345" s="102">
        <v>7.1966696188129768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2.2854306757460183E-2</v>
      </c>
      <c r="C353" s="123">
        <v>3.1501883065656384E-2</v>
      </c>
      <c r="D353" s="123">
        <v>4.4156190013444105E-2</v>
      </c>
      <c r="E353" s="123">
        <v>6.2314033046934024E-2</v>
      </c>
      <c r="F353" s="123">
        <v>0.13816150636901009</v>
      </c>
      <c r="G353" s="123">
        <v>0.24163003779301923</v>
      </c>
      <c r="H353" s="123">
        <v>0.3602364570875613</v>
      </c>
      <c r="I353" s="123">
        <v>0.35645565110614297</v>
      </c>
      <c r="J353" s="123">
        <v>0.34536622185495269</v>
      </c>
      <c r="K353" s="123">
        <v>0.29193709108866733</v>
      </c>
      <c r="L353" s="123">
        <v>0.26995511243447112</v>
      </c>
      <c r="M353" s="123">
        <v>0.20661502740257867</v>
      </c>
      <c r="N353" s="123">
        <v>0.20642930212676433</v>
      </c>
      <c r="O353" s="123">
        <v>0.23927419026307847</v>
      </c>
      <c r="P353" s="123">
        <v>0.27885092463393746</v>
      </c>
      <c r="Q353" s="123">
        <v>0.24195200377488724</v>
      </c>
      <c r="R353" s="123">
        <v>0.23200591652150873</v>
      </c>
      <c r="S353" s="123">
        <v>0.146194193448027</v>
      </c>
      <c r="T353" s="123">
        <v>0.10830789776072092</v>
      </c>
      <c r="U353" s="123">
        <v>0.1025358543099382</v>
      </c>
      <c r="V353" s="123">
        <v>0.11020643373603917</v>
      </c>
      <c r="W353" s="123">
        <v>0.14162389440168183</v>
      </c>
      <c r="X353" s="123">
        <v>0.21609052594912329</v>
      </c>
      <c r="Y353" s="123">
        <v>0.49653304537020893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2.6923441318547785</v>
      </c>
      <c r="C355" s="99">
        <v>2.6738509864781661</v>
      </c>
      <c r="D355" s="99">
        <v>2.88552228663018</v>
      </c>
      <c r="E355" s="99">
        <v>3.0139997383388581</v>
      </c>
      <c r="F355" s="99">
        <v>3.2374172348691745</v>
      </c>
      <c r="G355" s="99">
        <v>3.3741886201941016</v>
      </c>
      <c r="H355" s="99">
        <v>3.5058884476281018</v>
      </c>
      <c r="I355" s="99">
        <v>3.2153100242656514</v>
      </c>
      <c r="J355" s="99">
        <v>3.3240943295249918</v>
      </c>
      <c r="K355" s="99">
        <v>3.0815117289280423</v>
      </c>
      <c r="L355" s="99">
        <v>3.0866236282085002</v>
      </c>
      <c r="M355" s="99">
        <v>3.1955751037904179</v>
      </c>
      <c r="N355" s="99">
        <v>3.2021190104529276</v>
      </c>
      <c r="O355" s="99">
        <v>3.1098245513397518</v>
      </c>
      <c r="P355" s="99">
        <v>3.3552451072359455</v>
      </c>
      <c r="Q355" s="99">
        <v>2.6713738235999691</v>
      </c>
      <c r="R355" s="99">
        <v>2.7662813389844634</v>
      </c>
      <c r="S355" s="99">
        <v>3.1109101759716471</v>
      </c>
      <c r="T355" s="99">
        <v>2.6098878885281316</v>
      </c>
      <c r="U355" s="99">
        <v>2.4129406210466855</v>
      </c>
      <c r="V355" s="99">
        <v>2.4863995657071021</v>
      </c>
      <c r="W355" s="99">
        <v>2.4106794419950828</v>
      </c>
      <c r="X355" s="99">
        <v>2.2878556058320685</v>
      </c>
      <c r="Y355" s="99">
        <v>3.0490549353468928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15.236055460694276</v>
      </c>
      <c r="D360" s="117">
        <f t="shared" si="150"/>
        <v>16.96891627311177</v>
      </c>
      <c r="E360" s="117">
        <f t="shared" si="150"/>
        <v>20.850250286417481</v>
      </c>
      <c r="F360" s="117">
        <f t="shared" si="150"/>
        <v>22.14157421979117</v>
      </c>
      <c r="G360" s="117">
        <f t="shared" si="150"/>
        <v>18.580276945740835</v>
      </c>
      <c r="H360" s="117">
        <f t="shared" si="150"/>
        <v>14.180869615328287</v>
      </c>
      <c r="I360" s="117">
        <f t="shared" si="150"/>
        <v>15.70488825687767</v>
      </c>
      <c r="J360" s="117">
        <f t="shared" si="150"/>
        <v>15.375609671481454</v>
      </c>
      <c r="K360" s="117">
        <f t="shared" si="150"/>
        <v>20.593986862949563</v>
      </c>
      <c r="L360" s="117">
        <f t="shared" si="150"/>
        <v>11.545276915323424</v>
      </c>
      <c r="M360" s="117">
        <f t="shared" si="150"/>
        <v>9.9101727453849833</v>
      </c>
      <c r="N360" s="117">
        <f t="shared" si="150"/>
        <v>13.132985556616784</v>
      </c>
      <c r="O360" s="117">
        <f t="shared" si="150"/>
        <v>10.785676868784943</v>
      </c>
      <c r="P360" s="117">
        <f t="shared" si="150"/>
        <v>9.3660801965426312</v>
      </c>
      <c r="Q360" s="117">
        <f t="shared" si="150"/>
        <v>9.3747968586608259</v>
      </c>
      <c r="R360" s="117">
        <f t="shared" ref="R360:V360" si="151">R361+R364+R366+R379</f>
        <v>7.7506372405732691</v>
      </c>
      <c r="S360" s="117">
        <f t="shared" si="151"/>
        <v>14.434801341312907</v>
      </c>
      <c r="T360" s="117">
        <f t="shared" si="151"/>
        <v>12.792350796235684</v>
      </c>
      <c r="U360" s="117">
        <f t="shared" si="151"/>
        <v>8.6909283682791081</v>
      </c>
      <c r="V360" s="117">
        <f t="shared" si="151"/>
        <v>7.0129920791722249</v>
      </c>
      <c r="W360" s="117">
        <f t="shared" ref="W360:Y360" si="152">W361+W364+W366+W379</f>
        <v>5.5407479758924909</v>
      </c>
      <c r="X360" s="117">
        <f t="shared" si="152"/>
        <v>6.1960413041557159</v>
      </c>
      <c r="Y360" s="117">
        <f t="shared" si="152"/>
        <v>9.0853041641429204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12.574840510217916</v>
      </c>
      <c r="D361" s="122">
        <f t="shared" si="153"/>
        <v>13.953664071215147</v>
      </c>
      <c r="E361" s="122">
        <f t="shared" si="153"/>
        <v>17.155643926665793</v>
      </c>
      <c r="F361" s="122">
        <f t="shared" si="153"/>
        <v>18.272486886878259</v>
      </c>
      <c r="G361" s="122">
        <f t="shared" si="153"/>
        <v>15.285420542248072</v>
      </c>
      <c r="H361" s="122">
        <f t="shared" si="153"/>
        <v>11.500188133550479</v>
      </c>
      <c r="I361" s="122">
        <f t="shared" si="153"/>
        <v>12.741797875392601</v>
      </c>
      <c r="J361" s="122">
        <f t="shared" si="153"/>
        <v>12.231290911711058</v>
      </c>
      <c r="K361" s="122">
        <f t="shared" si="153"/>
        <v>16.605791143497608</v>
      </c>
      <c r="L361" s="122">
        <f t="shared" si="153"/>
        <v>8.7961595855743138</v>
      </c>
      <c r="M361" s="122">
        <f t="shared" si="153"/>
        <v>7.6858565647989678</v>
      </c>
      <c r="N361" s="122">
        <f t="shared" si="153"/>
        <v>10.238074138300119</v>
      </c>
      <c r="O361" s="122">
        <f t="shared" si="153"/>
        <v>8.2784376737137109</v>
      </c>
      <c r="P361" s="122">
        <f t="shared" si="153"/>
        <v>7.2423375020211527</v>
      </c>
      <c r="Q361" s="122">
        <f t="shared" si="153"/>
        <v>6.8337432774810285</v>
      </c>
      <c r="R361" s="122">
        <f t="shared" ref="R361:V361" si="154">SUM(R362:R363)</f>
        <v>5.536363553834871</v>
      </c>
      <c r="S361" s="122">
        <f t="shared" si="154"/>
        <v>10.802969412618024</v>
      </c>
      <c r="T361" s="122">
        <f t="shared" si="154"/>
        <v>9.4808180819235623</v>
      </c>
      <c r="U361" s="122">
        <f t="shared" si="154"/>
        <v>6.4059233656947621</v>
      </c>
      <c r="V361" s="122">
        <f t="shared" si="154"/>
        <v>4.8707060788787739</v>
      </c>
      <c r="W361" s="122">
        <f t="shared" ref="W361:Y361" si="155">SUM(W362:W363)</f>
        <v>3.6663925720557327</v>
      </c>
      <c r="X361" s="122">
        <f t="shared" si="155"/>
        <v>3.8480577134213636</v>
      </c>
      <c r="Y361" s="122">
        <f t="shared" si="155"/>
        <v>4.7475345314387534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12.512126616874763</v>
      </c>
      <c r="D362" s="98">
        <v>13.884827313806701</v>
      </c>
      <c r="E362" s="98">
        <v>17.070806484857783</v>
      </c>
      <c r="F362" s="98">
        <v>18.182676326523861</v>
      </c>
      <c r="G362" s="98">
        <v>15.209820011634553</v>
      </c>
      <c r="H362" s="98">
        <v>11.443255647191348</v>
      </c>
      <c r="I362" s="98">
        <v>12.678809302132175</v>
      </c>
      <c r="J362" s="98">
        <v>12.170117271446625</v>
      </c>
      <c r="K362" s="98">
        <v>16.521632044727017</v>
      </c>
      <c r="L362" s="98">
        <v>8.7526546489588384</v>
      </c>
      <c r="M362" s="98">
        <v>7.6470626749644319</v>
      </c>
      <c r="N362" s="98">
        <v>10.186054999774342</v>
      </c>
      <c r="O362" s="98">
        <v>8.2362822211016784</v>
      </c>
      <c r="P362" s="98">
        <v>7.2055075561875821</v>
      </c>
      <c r="Q362" s="98">
        <v>6.7989491207360651</v>
      </c>
      <c r="R362" s="98">
        <v>5.5079943007053789</v>
      </c>
      <c r="S362" s="98">
        <v>10.747267788264807</v>
      </c>
      <c r="T362" s="98">
        <v>9.4312912280970309</v>
      </c>
      <c r="U362" s="98">
        <v>6.371950694024008</v>
      </c>
      <c r="V362" s="98">
        <v>4.8444908622057872</v>
      </c>
      <c r="W362" s="98">
        <v>3.6465491126395628</v>
      </c>
      <c r="X362" s="98">
        <v>3.826981354296378</v>
      </c>
      <c r="Y362" s="98">
        <v>4.7209086426627902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6.2713893343152083E-2</v>
      </c>
      <c r="D363" s="98">
        <v>6.8836757408445998E-2</v>
      </c>
      <c r="E363" s="98">
        <v>8.4837441808009298E-2</v>
      </c>
      <c r="F363" s="98">
        <v>8.981056035439601E-2</v>
      </c>
      <c r="G363" s="98">
        <v>7.5600530613519415E-2</v>
      </c>
      <c r="H363" s="98">
        <v>5.6932486359130952E-2</v>
      </c>
      <c r="I363" s="98">
        <v>6.2988573260427005E-2</v>
      </c>
      <c r="J363" s="98">
        <v>6.117364026443322E-2</v>
      </c>
      <c r="K363" s="98">
        <v>8.4159098770590815E-2</v>
      </c>
      <c r="L363" s="98">
        <v>4.3504936615476247E-2</v>
      </c>
      <c r="M363" s="98">
        <v>3.879388983453573E-2</v>
      </c>
      <c r="N363" s="98">
        <v>5.2019138525777046E-2</v>
      </c>
      <c r="O363" s="98">
        <v>4.2155452612032684E-2</v>
      </c>
      <c r="P363" s="98">
        <v>3.6829945833570715E-2</v>
      </c>
      <c r="Q363" s="98">
        <v>3.4794156744963785E-2</v>
      </c>
      <c r="R363" s="98">
        <v>2.8369253129491852E-2</v>
      </c>
      <c r="S363" s="98">
        <v>5.5701624353217023E-2</v>
      </c>
      <c r="T363" s="98">
        <v>4.9526853826531124E-2</v>
      </c>
      <c r="U363" s="98">
        <v>3.3972671670754372E-2</v>
      </c>
      <c r="V363" s="98">
        <v>2.6215216672986354E-2</v>
      </c>
      <c r="W363" s="98">
        <v>1.984345941616961E-2</v>
      </c>
      <c r="X363" s="98">
        <v>2.1076359124985494E-2</v>
      </c>
      <c r="Y363" s="98">
        <v>2.6625888775963166E-2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4.7320984066034766E-6</v>
      </c>
      <c r="D364" s="122">
        <f t="shared" si="156"/>
        <v>2.8839499902260916E-5</v>
      </c>
      <c r="E364" s="122">
        <f t="shared" si="156"/>
        <v>7.0370975094454391E-5</v>
      </c>
      <c r="F364" s="122">
        <f t="shared" si="156"/>
        <v>1.1314835024764847E-4</v>
      </c>
      <c r="G364" s="122">
        <f t="shared" si="156"/>
        <v>1.4811159316295951E-4</v>
      </c>
      <c r="H364" s="122">
        <f t="shared" si="156"/>
        <v>4.1638255953487332E-4</v>
      </c>
      <c r="I364" s="122">
        <f t="shared" si="156"/>
        <v>5.2966036744442823E-4</v>
      </c>
      <c r="J364" s="122">
        <f t="shared" si="156"/>
        <v>6.9668802178506149E-4</v>
      </c>
      <c r="K364" s="122">
        <f t="shared" si="156"/>
        <v>8.0616108292068324E-4</v>
      </c>
      <c r="L364" s="122">
        <f t="shared" si="156"/>
        <v>2.0266991729964564E-3</v>
      </c>
      <c r="M364" s="122">
        <f t="shared" si="156"/>
        <v>8.9159818660995271E-4</v>
      </c>
      <c r="N364" s="122">
        <f t="shared" si="156"/>
        <v>9.9416649831136298E-4</v>
      </c>
      <c r="O364" s="122">
        <f t="shared" si="156"/>
        <v>8.9119009397478893E-4</v>
      </c>
      <c r="P364" s="122">
        <f t="shared" si="156"/>
        <v>8.7449246664341969E-4</v>
      </c>
      <c r="Q364" s="122">
        <f t="shared" si="156"/>
        <v>6.5095620167920335E-4</v>
      </c>
      <c r="R364" s="122">
        <f t="shared" si="156"/>
        <v>7.2957561680311877E-4</v>
      </c>
      <c r="S364" s="122">
        <f t="shared" si="156"/>
        <v>1.0084161844929533E-3</v>
      </c>
      <c r="T364" s="122">
        <f t="shared" si="156"/>
        <v>1.1411545058827468E-3</v>
      </c>
      <c r="U364" s="122">
        <f t="shared" si="156"/>
        <v>6.6621834543086989E-4</v>
      </c>
      <c r="V364" s="122">
        <f t="shared" si="156"/>
        <v>1.3152377268607464E-3</v>
      </c>
      <c r="W364" s="122">
        <f t="shared" si="156"/>
        <v>1.2346278716401091E-3</v>
      </c>
      <c r="X364" s="122">
        <f t="shared" si="156"/>
        <v>3.964119654830762E-3</v>
      </c>
      <c r="Y364" s="122">
        <f t="shared" si="156"/>
        <v>0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4.7320984066034766E-6</v>
      </c>
      <c r="D365" s="98">
        <v>2.8839499902260916E-5</v>
      </c>
      <c r="E365" s="98">
        <v>7.0370975094454391E-5</v>
      </c>
      <c r="F365" s="98">
        <v>1.1314835024764847E-4</v>
      </c>
      <c r="G365" s="98">
        <v>1.4811159316295951E-4</v>
      </c>
      <c r="H365" s="98">
        <v>4.1638255953487332E-4</v>
      </c>
      <c r="I365" s="98">
        <v>5.2966036744442823E-4</v>
      </c>
      <c r="J365" s="98">
        <v>6.9668802178506149E-4</v>
      </c>
      <c r="K365" s="98">
        <v>8.0616108292068324E-4</v>
      </c>
      <c r="L365" s="98">
        <v>2.0266991729964564E-3</v>
      </c>
      <c r="M365" s="98">
        <v>8.9159818660995271E-4</v>
      </c>
      <c r="N365" s="98">
        <v>9.9416649831136298E-4</v>
      </c>
      <c r="O365" s="98">
        <v>8.9119009397478893E-4</v>
      </c>
      <c r="P365" s="98">
        <v>8.7449246664341969E-4</v>
      </c>
      <c r="Q365" s="98">
        <v>6.5095620167920335E-4</v>
      </c>
      <c r="R365" s="98">
        <v>7.2957561680311877E-4</v>
      </c>
      <c r="S365" s="98">
        <v>1.0084161844929533E-3</v>
      </c>
      <c r="T365" s="98">
        <v>1.1411545058827468E-3</v>
      </c>
      <c r="U365" s="98">
        <v>6.6621834543086989E-4</v>
      </c>
      <c r="V365" s="98">
        <v>1.3152377268607464E-3</v>
      </c>
      <c r="W365" s="98">
        <v>1.2346278716401091E-3</v>
      </c>
      <c r="X365" s="98">
        <v>3.964119654830762E-3</v>
      </c>
      <c r="Y365" s="98">
        <v>0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1.9949781891220746</v>
      </c>
      <c r="D366" s="122">
        <v>2.1979797205306864</v>
      </c>
      <c r="E366" s="122">
        <v>2.6503224910666416</v>
      </c>
      <c r="F366" s="122">
        <v>2.6773077377140684</v>
      </c>
      <c r="G366" s="122">
        <v>2.3238125779010814</v>
      </c>
      <c r="H366" s="122">
        <v>1.921372225146972</v>
      </c>
      <c r="I366" s="122">
        <v>2.1327956387861304</v>
      </c>
      <c r="J366" s="122">
        <v>2.3127044770300111</v>
      </c>
      <c r="K366" s="122">
        <v>2.8421325757607536</v>
      </c>
      <c r="L366" s="122">
        <v>1.9677958302904366</v>
      </c>
      <c r="M366" s="122">
        <v>1.5718416351140827</v>
      </c>
      <c r="N366" s="122">
        <v>2.0593395686094293</v>
      </c>
      <c r="O366" s="122">
        <v>1.8250060437808837</v>
      </c>
      <c r="P366" s="122">
        <v>1.5090890368592631</v>
      </c>
      <c r="Q366" s="122">
        <v>1.9046918528184511</v>
      </c>
      <c r="R366" s="122">
        <v>1.6585518890764313</v>
      </c>
      <c r="S366" s="122">
        <v>2.6301837630595504</v>
      </c>
      <c r="T366" s="122">
        <v>2.3796698856199385</v>
      </c>
      <c r="U366" s="122">
        <v>1.6584885715906172</v>
      </c>
      <c r="V366" s="122">
        <v>1.5794408418945507</v>
      </c>
      <c r="W366" s="122">
        <v>1.3863494685692053</v>
      </c>
      <c r="X366" s="122">
        <v>1.697001154936566</v>
      </c>
      <c r="Y366" s="122">
        <v>2.9202842434837573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1.3386721982231635</v>
      </c>
      <c r="D367" s="98">
        <v>1.1499309858935445</v>
      </c>
      <c r="E367" s="98">
        <v>1.4055484017149078</v>
      </c>
      <c r="F367" s="98">
        <v>1.3775432186369314</v>
      </c>
      <c r="G367" s="98">
        <v>0.83743059814881726</v>
      </c>
      <c r="H367" s="98">
        <v>0.1916521500440217</v>
      </c>
      <c r="I367" s="98">
        <v>1.0899508183032307</v>
      </c>
      <c r="J367" s="98">
        <v>1.0757382748656124</v>
      </c>
      <c r="K367" s="98">
        <v>1.397821433268136</v>
      </c>
      <c r="L367" s="98">
        <v>1.1408276336088974</v>
      </c>
      <c r="M367" s="98">
        <v>1.5082765721476332</v>
      </c>
      <c r="N367" s="98">
        <v>1.3321915256465564</v>
      </c>
      <c r="O367" s="98">
        <v>1.0278750912276007</v>
      </c>
      <c r="P367" s="98">
        <v>0.2401076791968644</v>
      </c>
      <c r="Q367" s="98">
        <v>0.50792361948200515</v>
      </c>
      <c r="R367" s="98">
        <v>0.5166805827844333</v>
      </c>
      <c r="S367" s="98">
        <v>1.7750341862582339</v>
      </c>
      <c r="T367" s="98">
        <v>2.0968569665186148</v>
      </c>
      <c r="U367" s="98">
        <v>1.1641386476407622</v>
      </c>
      <c r="V367" s="98">
        <v>0.41509497795667505</v>
      </c>
      <c r="W367" s="98">
        <v>0.42289301316507277</v>
      </c>
      <c r="X367" s="98">
        <v>0.82371575251899376</v>
      </c>
      <c r="Y367" s="98">
        <v>1.8352354548761591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X369" s="101">
        <v>0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X370" s="104">
        <v>0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4.505010278630648E-2</v>
      </c>
      <c r="D371" s="101">
        <v>2.8464966687736765E-2</v>
      </c>
      <c r="E371" s="101">
        <v>4.3736956421661803E-2</v>
      </c>
      <c r="F371" s="101">
        <v>6.0090465984773654E-2</v>
      </c>
      <c r="G371" s="101">
        <v>5.826441377534624E-2</v>
      </c>
      <c r="H371" s="101">
        <v>6.1926261363770156E-2</v>
      </c>
      <c r="I371" s="101">
        <v>1.6132129396025534E-2</v>
      </c>
      <c r="J371" s="101">
        <v>5.0006189052338879E-3</v>
      </c>
      <c r="K371" s="101">
        <v>2.174067877293058E-2</v>
      </c>
      <c r="L371" s="101">
        <v>3.9789922378367863E-2</v>
      </c>
      <c r="M371" s="101">
        <v>4.4746855513242166E-4</v>
      </c>
      <c r="N371" s="101">
        <v>2.8824396777272294E-2</v>
      </c>
      <c r="O371" s="101">
        <v>2.8593355212613848E-2</v>
      </c>
      <c r="P371" s="101">
        <v>3.0156047115557343E-2</v>
      </c>
      <c r="Q371" s="101">
        <v>8.6863157554620939E-3</v>
      </c>
      <c r="R371" s="101">
        <v>1.1855460110340749E-2</v>
      </c>
      <c r="S371" s="101">
        <v>2.9938913138796184E-2</v>
      </c>
      <c r="T371" s="101">
        <v>2.2388282103572361E-2</v>
      </c>
      <c r="U371" s="101">
        <v>1.7268803367737732E-2</v>
      </c>
      <c r="V371" s="101">
        <v>2.6212656123038015E-2</v>
      </c>
      <c r="W371" s="101">
        <v>2.7227315618229091E-2</v>
      </c>
      <c r="X371" s="101">
        <v>3.180780292554318E-2</v>
      </c>
      <c r="Y371" s="101">
        <v>8.2766233472875816E-2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0.61125588811260478</v>
      </c>
      <c r="D375" s="101">
        <v>1.0195837679494051</v>
      </c>
      <c r="E375" s="101">
        <v>1.2010371329300717</v>
      </c>
      <c r="F375" s="101">
        <v>1.2396740530923633</v>
      </c>
      <c r="G375" s="101">
        <v>1.4281175659769179</v>
      </c>
      <c r="H375" s="101">
        <v>1.6677938137391801</v>
      </c>
      <c r="I375" s="101">
        <v>1.0267126910868745</v>
      </c>
      <c r="J375" s="101">
        <v>1.2319655832591652</v>
      </c>
      <c r="K375" s="101">
        <v>1.422570463719687</v>
      </c>
      <c r="L375" s="101">
        <v>0.78717827430317155</v>
      </c>
      <c r="M375" s="101">
        <v>6.3117594411317035E-2</v>
      </c>
      <c r="N375" s="101">
        <v>0.69832364618560061</v>
      </c>
      <c r="O375" s="101">
        <v>0.76853759734066918</v>
      </c>
      <c r="P375" s="101">
        <v>1.2388253105468414</v>
      </c>
      <c r="Q375" s="101">
        <v>1.388081917580984</v>
      </c>
      <c r="R375" s="101">
        <v>1.1300158461816572</v>
      </c>
      <c r="S375" s="101">
        <v>0.82521066366252049</v>
      </c>
      <c r="T375" s="101">
        <v>0.26042463699775126</v>
      </c>
      <c r="U375" s="101">
        <v>0.47708112058211732</v>
      </c>
      <c r="V375" s="101">
        <v>1.1381332078148376</v>
      </c>
      <c r="W375" s="101">
        <v>0.93622913978590339</v>
      </c>
      <c r="X375" s="101">
        <v>0.84147759949202905</v>
      </c>
      <c r="Y375" s="101">
        <v>1.0022825551347221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X377" s="98">
        <v>0</v>
      </c>
      <c r="Y377" s="98">
        <v>0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X378" s="98">
        <v>0</v>
      </c>
      <c r="Y378" s="98">
        <v>0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0.66623202925587777</v>
      </c>
      <c r="D379" s="122">
        <v>0.81724364186603204</v>
      </c>
      <c r="E379" s="122">
        <v>1.044213497709952</v>
      </c>
      <c r="F379" s="122">
        <v>1.1916664468485962</v>
      </c>
      <c r="G379" s="122">
        <v>0.97089571399851982</v>
      </c>
      <c r="H379" s="122">
        <v>0.75889287407130057</v>
      </c>
      <c r="I379" s="122">
        <v>0.82976508233149548</v>
      </c>
      <c r="J379" s="122">
        <v>0.83091759471860038</v>
      </c>
      <c r="K379" s="122">
        <v>1.1452569826082799</v>
      </c>
      <c r="L379" s="122">
        <v>0.77929480028567699</v>
      </c>
      <c r="M379" s="122">
        <v>0.65158294728532284</v>
      </c>
      <c r="N379" s="122">
        <v>0.83457768320892556</v>
      </c>
      <c r="O379" s="122">
        <v>0.68134196119637358</v>
      </c>
      <c r="P379" s="122">
        <v>0.61377916519557163</v>
      </c>
      <c r="Q379" s="122">
        <v>0.6357107721596672</v>
      </c>
      <c r="R379" s="122">
        <v>0.55499222204516396</v>
      </c>
      <c r="S379" s="122">
        <v>1.0006397494508381</v>
      </c>
      <c r="T379" s="122">
        <v>0.93072167418630103</v>
      </c>
      <c r="U379" s="122">
        <v>0.62585021264829932</v>
      </c>
      <c r="V379" s="122">
        <v>0.56152992067203966</v>
      </c>
      <c r="W379" s="122">
        <v>0.48677130739591301</v>
      </c>
      <c r="X379" s="122">
        <v>0.64701831614295546</v>
      </c>
      <c r="Y379" s="122">
        <v>1.4174853892204102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0.61490540458202037</v>
      </c>
      <c r="D380" s="98">
        <v>0.74898123529311578</v>
      </c>
      <c r="E380" s="98">
        <v>0.94096205195559479</v>
      </c>
      <c r="F380" s="98">
        <v>0.84978607624647051</v>
      </c>
      <c r="G380" s="98">
        <v>0.53149062606992603</v>
      </c>
      <c r="H380" s="98">
        <v>0.3348720299636343</v>
      </c>
      <c r="I380" s="98">
        <v>0.53072293022682926</v>
      </c>
      <c r="J380" s="98">
        <v>0.81397908533100405</v>
      </c>
      <c r="K380" s="98">
        <v>1.1195570515654898</v>
      </c>
      <c r="L380" s="98">
        <v>0.73343190880633291</v>
      </c>
      <c r="M380" s="98">
        <v>0.62567289246154878</v>
      </c>
      <c r="N380" s="98">
        <v>0.67752111431513817</v>
      </c>
      <c r="O380" s="98">
        <v>0.36289975239851513</v>
      </c>
      <c r="P380" s="98">
        <v>0.36482714653960585</v>
      </c>
      <c r="Q380" s="98">
        <v>0.37998782548278026</v>
      </c>
      <c r="R380" s="98">
        <v>0.54295952336881548</v>
      </c>
      <c r="S380" s="98">
        <v>0.75876194803470498</v>
      </c>
      <c r="T380" s="98">
        <v>0.8274777129525972</v>
      </c>
      <c r="U380" s="98">
        <v>0.50013189736189678</v>
      </c>
      <c r="V380" s="98">
        <v>0.54956718602389243</v>
      </c>
      <c r="W380" s="98">
        <v>0.35396693704542176</v>
      </c>
      <c r="X380" s="98">
        <v>0.3434784966509965</v>
      </c>
      <c r="Y380" s="98">
        <v>0.49902952408737472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3.5519696455997833E-2</v>
      </c>
      <c r="D381" s="98">
        <v>4.2162151151250001E-2</v>
      </c>
      <c r="E381" s="98">
        <v>6.924442707851336E-2</v>
      </c>
      <c r="F381" s="98">
        <v>0.2594096472566142</v>
      </c>
      <c r="G381" s="98">
        <v>0.32250144251849572</v>
      </c>
      <c r="H381" s="98">
        <v>0.26813312708126447</v>
      </c>
      <c r="I381" s="98">
        <v>0.12049941616637912</v>
      </c>
      <c r="J381" s="98">
        <v>4.7898229998701372E-3</v>
      </c>
      <c r="K381" s="98">
        <v>1.4373347135327025E-2</v>
      </c>
      <c r="L381" s="98">
        <v>4.0551219022827663E-2</v>
      </c>
      <c r="M381" s="98">
        <v>1.6937050479631951E-2</v>
      </c>
      <c r="N381" s="98">
        <v>0.10862555911110874</v>
      </c>
      <c r="O381" s="98">
        <v>0.1973129884230026</v>
      </c>
      <c r="P381" s="98">
        <v>0.1464030495230873</v>
      </c>
      <c r="Q381" s="98">
        <v>9.5798302416110259E-2</v>
      </c>
      <c r="R381" s="98">
        <v>5.3929806407791107E-3</v>
      </c>
      <c r="S381" s="98">
        <v>0.13740396009372832</v>
      </c>
      <c r="T381" s="98">
        <v>7.7736073742377496E-2</v>
      </c>
      <c r="U381" s="98">
        <v>6.5953001495336172E-2</v>
      </c>
      <c r="V381" s="98">
        <v>8.9122533322594909E-3</v>
      </c>
      <c r="W381" s="98">
        <v>8.543658355359382E-2</v>
      </c>
      <c r="X381" s="98">
        <v>0.22333018924880579</v>
      </c>
      <c r="Y381" s="98">
        <v>0.81601369868059082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1.5806928217859569E-2</v>
      </c>
      <c r="D382" s="33">
        <v>2.6100255421666229E-2</v>
      </c>
      <c r="E382" s="33">
        <v>3.4007018675843832E-2</v>
      </c>
      <c r="F382" s="33">
        <v>8.2470723345511601E-2</v>
      </c>
      <c r="G382" s="33">
        <v>0.11690364541009808</v>
      </c>
      <c r="H382" s="33">
        <v>0.15588771702640186</v>
      </c>
      <c r="I382" s="33">
        <v>0.17854273593828707</v>
      </c>
      <c r="J382" s="33">
        <v>1.2148686387726143E-2</v>
      </c>
      <c r="K382" s="33">
        <v>1.1326583907462927E-2</v>
      </c>
      <c r="L382" s="33">
        <v>5.3116724565164097E-3</v>
      </c>
      <c r="M382" s="33">
        <v>8.9730043441421173E-3</v>
      </c>
      <c r="N382" s="33">
        <v>4.843100978267862E-2</v>
      </c>
      <c r="O382" s="33">
        <v>0.12112922037485581</v>
      </c>
      <c r="P382" s="33">
        <v>0.10254896913287848</v>
      </c>
      <c r="Q382" s="33">
        <v>0.15992464426077668</v>
      </c>
      <c r="R382" s="33">
        <v>6.6397180355693558E-3</v>
      </c>
      <c r="S382" s="33">
        <v>0.10447384132240475</v>
      </c>
      <c r="T382" s="33">
        <v>2.5507887491326355E-2</v>
      </c>
      <c r="U382" s="33">
        <v>5.9765313791066421E-2</v>
      </c>
      <c r="V382" s="33">
        <v>3.0504813158876609E-3</v>
      </c>
      <c r="W382" s="33">
        <v>4.7367786796897446E-2</v>
      </c>
      <c r="X382" s="33">
        <v>8.0209630243153196E-2</v>
      </c>
      <c r="Y382" s="33">
        <v>0.1024421664524446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8.5563411931016482</v>
      </c>
      <c r="D384" s="117">
        <f t="shared" si="157"/>
        <v>9.7364465776991711</v>
      </c>
      <c r="E384" s="117">
        <f t="shared" si="157"/>
        <v>12.18531508788198</v>
      </c>
      <c r="F384" s="117">
        <f t="shared" si="157"/>
        <v>13.185567949953001</v>
      </c>
      <c r="G384" s="117">
        <f t="shared" si="157"/>
        <v>11.289017269318512</v>
      </c>
      <c r="H384" s="117">
        <f t="shared" si="157"/>
        <v>8.7892737989082192</v>
      </c>
      <c r="I384" s="117">
        <f t="shared" si="157"/>
        <v>9.9033567470303758</v>
      </c>
      <c r="J384" s="117">
        <f t="shared" si="157"/>
        <v>9.8379756817754114</v>
      </c>
      <c r="K384" s="117">
        <f t="shared" si="157"/>
        <v>13.393240057094035</v>
      </c>
      <c r="L384" s="117">
        <f t="shared" si="157"/>
        <v>7.6418658369191172</v>
      </c>
      <c r="M384" s="117">
        <f t="shared" si="157"/>
        <v>6.6883559431257957</v>
      </c>
      <c r="N384" s="117">
        <f t="shared" si="157"/>
        <v>8.9620789586783847</v>
      </c>
      <c r="O384" s="117">
        <f t="shared" si="157"/>
        <v>7.4629829834357864</v>
      </c>
      <c r="P384" s="117">
        <f t="shared" si="157"/>
        <v>6.5248396527104955</v>
      </c>
      <c r="Q384" s="117">
        <f t="shared" si="157"/>
        <v>6.6418926243013701</v>
      </c>
      <c r="R384" s="117">
        <f t="shared" ref="R384:V384" si="158">R385+R388+R390+R403</f>
        <v>5.5548069066516579</v>
      </c>
      <c r="S384" s="117">
        <f t="shared" si="158"/>
        <v>10.572619666916172</v>
      </c>
      <c r="T384" s="117">
        <f t="shared" si="158"/>
        <v>9.5362451812085567</v>
      </c>
      <c r="U384" s="117">
        <f t="shared" si="158"/>
        <v>6.5901398481906375</v>
      </c>
      <c r="V384" s="117">
        <f t="shared" si="158"/>
        <v>5.3577648855971347</v>
      </c>
      <c r="W384" s="117">
        <f t="shared" ref="W384:Y384" si="159">W385+W388+W390+W403</f>
        <v>4.2955656762348458</v>
      </c>
      <c r="X384" s="117">
        <f t="shared" si="159"/>
        <v>4.869003694669976</v>
      </c>
      <c r="Y384" s="117">
        <f t="shared" si="159"/>
        <v>7.1257974255424132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6.9803622132088874</v>
      </c>
      <c r="D385" s="122">
        <f t="shared" si="160"/>
        <v>7.908486835204628</v>
      </c>
      <c r="E385" s="122">
        <f t="shared" si="160"/>
        <v>9.9257500583460949</v>
      </c>
      <c r="F385" s="122">
        <f t="shared" si="160"/>
        <v>10.789089496551728</v>
      </c>
      <c r="G385" s="122">
        <f t="shared" si="160"/>
        <v>9.2087538687091648</v>
      </c>
      <c r="H385" s="122">
        <f t="shared" si="160"/>
        <v>7.0670339669858926</v>
      </c>
      <c r="I385" s="122">
        <f t="shared" si="160"/>
        <v>7.9843577942541986</v>
      </c>
      <c r="J385" s="122">
        <f t="shared" si="160"/>
        <v>7.8131062303479331</v>
      </c>
      <c r="K385" s="122">
        <f t="shared" si="160"/>
        <v>10.808696130791272</v>
      </c>
      <c r="L385" s="122">
        <f t="shared" si="160"/>
        <v>5.8307177907400307</v>
      </c>
      <c r="M385" s="122">
        <f t="shared" si="160"/>
        <v>5.1798096087320191</v>
      </c>
      <c r="N385" s="122">
        <f t="shared" si="160"/>
        <v>6.9979055022534755</v>
      </c>
      <c r="O385" s="122">
        <f t="shared" si="160"/>
        <v>5.7231806587268075</v>
      </c>
      <c r="P385" s="122">
        <f t="shared" si="160"/>
        <v>5.0556840062467385</v>
      </c>
      <c r="Q385" s="122">
        <f t="shared" si="160"/>
        <v>4.8254234744958024</v>
      </c>
      <c r="R385" s="122">
        <f t="shared" ref="R385:V385" si="161">SUM(R386:R387)</f>
        <v>3.9760611574482723</v>
      </c>
      <c r="S385" s="122">
        <f t="shared" si="161"/>
        <v>7.9049355032833626</v>
      </c>
      <c r="T385" s="122">
        <f t="shared" si="161"/>
        <v>7.0672724761645611</v>
      </c>
      <c r="U385" s="122">
        <f t="shared" si="161"/>
        <v>4.8561913652513393</v>
      </c>
      <c r="V385" s="122">
        <f t="shared" si="161"/>
        <v>3.7440652789007918</v>
      </c>
      <c r="W385" s="122">
        <f t="shared" ref="W385:Y385" si="162">SUM(W386:W387)</f>
        <v>2.8495452692207137</v>
      </c>
      <c r="X385" s="122">
        <f t="shared" si="162"/>
        <v>3.0193505534368499</v>
      </c>
      <c r="Y385" s="122">
        <f t="shared" si="162"/>
        <v>3.7584530561507981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6.9176483198657355</v>
      </c>
      <c r="D386" s="98">
        <v>7.8396500777961817</v>
      </c>
      <c r="E386" s="98">
        <v>9.8409126165380858</v>
      </c>
      <c r="F386" s="98">
        <v>10.699278936197333</v>
      </c>
      <c r="G386" s="98">
        <v>9.1331533380956458</v>
      </c>
      <c r="H386" s="98">
        <v>7.0101014806267621</v>
      </c>
      <c r="I386" s="98">
        <v>7.9213692209937712</v>
      </c>
      <c r="J386" s="98">
        <v>7.7519325900834994</v>
      </c>
      <c r="K386" s="98">
        <v>10.724537032020681</v>
      </c>
      <c r="L386" s="98">
        <v>5.7872128541245544</v>
      </c>
      <c r="M386" s="98">
        <v>5.1410157188974832</v>
      </c>
      <c r="N386" s="98">
        <v>6.9458863637276984</v>
      </c>
      <c r="O386" s="98">
        <v>5.681025206114775</v>
      </c>
      <c r="P386" s="98">
        <v>5.018854060413168</v>
      </c>
      <c r="Q386" s="98">
        <v>4.790629317750839</v>
      </c>
      <c r="R386" s="98">
        <v>3.9476919043187806</v>
      </c>
      <c r="S386" s="98">
        <v>7.8492338789301455</v>
      </c>
      <c r="T386" s="98">
        <v>7.0177456223380297</v>
      </c>
      <c r="U386" s="98">
        <v>4.8222186935805853</v>
      </c>
      <c r="V386" s="98">
        <v>3.7178500622278055</v>
      </c>
      <c r="W386" s="98">
        <v>2.8297018098045439</v>
      </c>
      <c r="X386" s="98">
        <v>2.9982741943118643</v>
      </c>
      <c r="Y386" s="98">
        <v>3.7318271673748349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6.2713893343152083E-2</v>
      </c>
      <c r="D387" s="98">
        <v>6.8836757408445998E-2</v>
      </c>
      <c r="E387" s="98">
        <v>8.4837441808009298E-2</v>
      </c>
      <c r="F387" s="98">
        <v>8.981056035439601E-2</v>
      </c>
      <c r="G387" s="98">
        <v>7.5600530613519415E-2</v>
      </c>
      <c r="H387" s="98">
        <v>5.6932486359130952E-2</v>
      </c>
      <c r="I387" s="98">
        <v>6.2988573260427005E-2</v>
      </c>
      <c r="J387" s="98">
        <v>6.117364026443322E-2</v>
      </c>
      <c r="K387" s="98">
        <v>8.4159098770590815E-2</v>
      </c>
      <c r="L387" s="98">
        <v>4.3504936615476247E-2</v>
      </c>
      <c r="M387" s="98">
        <v>3.879388983453573E-2</v>
      </c>
      <c r="N387" s="98">
        <v>5.2019138525777046E-2</v>
      </c>
      <c r="O387" s="98">
        <v>4.2155452612032684E-2</v>
      </c>
      <c r="P387" s="98">
        <v>3.6829945833570715E-2</v>
      </c>
      <c r="Q387" s="98">
        <v>3.4794156744963785E-2</v>
      </c>
      <c r="R387" s="98">
        <v>2.8369253129491852E-2</v>
      </c>
      <c r="S387" s="98">
        <v>5.5701624353217023E-2</v>
      </c>
      <c r="T387" s="98">
        <v>4.9526853826531124E-2</v>
      </c>
      <c r="U387" s="98">
        <v>3.3972671670754372E-2</v>
      </c>
      <c r="V387" s="98">
        <v>2.6215216672986354E-2</v>
      </c>
      <c r="W387" s="98">
        <v>1.984345941616961E-2</v>
      </c>
      <c r="X387" s="98">
        <v>2.1076359124985494E-2</v>
      </c>
      <c r="Y387" s="98">
        <v>2.6625888775963166E-2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1.2683680053199468E-5</v>
      </c>
      <c r="D388" s="122">
        <f t="shared" si="163"/>
        <v>8.0914666937476157E-5</v>
      </c>
      <c r="E388" s="122">
        <f t="shared" si="163"/>
        <v>2.0639152575732968E-4</v>
      </c>
      <c r="F388" s="122">
        <f t="shared" si="163"/>
        <v>3.4636370940224455E-4</v>
      </c>
      <c r="G388" s="122">
        <f t="shared" si="163"/>
        <v>4.7264649919341877E-4</v>
      </c>
      <c r="H388" s="122">
        <f t="shared" si="163"/>
        <v>1.3835575046476764E-3</v>
      </c>
      <c r="I388" s="122">
        <f t="shared" si="163"/>
        <v>1.8306438194314297E-3</v>
      </c>
      <c r="J388" s="122">
        <f t="shared" si="163"/>
        <v>2.5026549047044862E-3</v>
      </c>
      <c r="K388" s="122">
        <f t="shared" si="163"/>
        <v>3.0079722125807297E-3</v>
      </c>
      <c r="L388" s="122">
        <f t="shared" si="163"/>
        <v>7.8501554089932465E-3</v>
      </c>
      <c r="M388" s="122">
        <f t="shared" si="163"/>
        <v>3.5987148442241969E-3</v>
      </c>
      <c r="N388" s="122">
        <f t="shared" si="163"/>
        <v>4.2004575615698899E-3</v>
      </c>
      <c r="O388" s="122">
        <f t="shared" si="163"/>
        <v>3.9565199466181471E-3</v>
      </c>
      <c r="P388" s="122">
        <f t="shared" si="163"/>
        <v>4.0741189937973689E-3</v>
      </c>
      <c r="Q388" s="122">
        <f t="shared" si="163"/>
        <v>3.1422351521872621E-3</v>
      </c>
      <c r="R388" s="122">
        <f t="shared" si="163"/>
        <v>3.5483398837101122E-3</v>
      </c>
      <c r="S388" s="122">
        <f t="shared" si="163"/>
        <v>4.9085848822835202E-3</v>
      </c>
      <c r="T388" s="122">
        <f t="shared" si="163"/>
        <v>5.5598409600781974E-3</v>
      </c>
      <c r="U388" s="122">
        <f t="shared" si="163"/>
        <v>3.2492273146568478E-3</v>
      </c>
      <c r="V388" s="122">
        <f t="shared" si="163"/>
        <v>6.4333701201968229E-3</v>
      </c>
      <c r="W388" s="122">
        <f t="shared" si="163"/>
        <v>6.0969879513587252E-3</v>
      </c>
      <c r="X388" s="122">
        <f t="shared" si="163"/>
        <v>1.978885361724721E-2</v>
      </c>
      <c r="Y388" s="122">
        <f t="shared" si="163"/>
        <v>0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1.2683680053199468E-5</v>
      </c>
      <c r="D389" s="98">
        <v>8.0914666937476157E-5</v>
      </c>
      <c r="E389" s="98">
        <v>2.0639152575732968E-4</v>
      </c>
      <c r="F389" s="98">
        <v>3.4636370940224455E-4</v>
      </c>
      <c r="G389" s="98">
        <v>4.7264649919341877E-4</v>
      </c>
      <c r="H389" s="98">
        <v>1.3835575046476764E-3</v>
      </c>
      <c r="I389" s="98">
        <v>1.8306438194314297E-3</v>
      </c>
      <c r="J389" s="98">
        <v>2.5026549047044862E-3</v>
      </c>
      <c r="K389" s="98">
        <v>3.0079722125807297E-3</v>
      </c>
      <c r="L389" s="98">
        <v>7.8501554089932465E-3</v>
      </c>
      <c r="M389" s="98">
        <v>3.5987148442241969E-3</v>
      </c>
      <c r="N389" s="98">
        <v>4.2004575615698899E-3</v>
      </c>
      <c r="O389" s="98">
        <v>3.9565199466181471E-3</v>
      </c>
      <c r="P389" s="98">
        <v>4.0741189937973689E-3</v>
      </c>
      <c r="Q389" s="98">
        <v>3.1422351521872621E-3</v>
      </c>
      <c r="R389" s="98">
        <v>3.5483398837101122E-3</v>
      </c>
      <c r="S389" s="98">
        <v>4.9085848822835202E-3</v>
      </c>
      <c r="T389" s="98">
        <v>5.5598409600781974E-3</v>
      </c>
      <c r="U389" s="98">
        <v>3.2492273146568478E-3</v>
      </c>
      <c r="V389" s="98">
        <v>6.4333701201968229E-3</v>
      </c>
      <c r="W389" s="98">
        <v>6.0969879513587252E-3</v>
      </c>
      <c r="X389" s="98">
        <v>1.978885361724721E-2</v>
      </c>
      <c r="Y389" s="98">
        <v>0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1.1913405059967146</v>
      </c>
      <c r="D390" s="122">
        <v>1.3546208589247795</v>
      </c>
      <c r="E390" s="122">
        <v>1.6539500488259884</v>
      </c>
      <c r="F390" s="122">
        <v>1.6938201694796011</v>
      </c>
      <c r="G390" s="122">
        <v>1.4961724668715264</v>
      </c>
      <c r="H390" s="122">
        <v>1.2520752798443904</v>
      </c>
      <c r="I390" s="122">
        <v>1.4055612715944723</v>
      </c>
      <c r="J390" s="122">
        <v>1.5429149379333036</v>
      </c>
      <c r="K390" s="122">
        <v>1.9212461821018048</v>
      </c>
      <c r="L390" s="122">
        <v>1.3536881660066675</v>
      </c>
      <c r="M390" s="122">
        <v>1.1282825153405756</v>
      </c>
      <c r="N390" s="122">
        <v>1.4685615367132314</v>
      </c>
      <c r="O390" s="122">
        <v>1.3159659608527869</v>
      </c>
      <c r="P390" s="122">
        <v>1.0878942137191738</v>
      </c>
      <c r="Q390" s="122">
        <v>1.4105453172484466</v>
      </c>
      <c r="R390" s="122">
        <v>1.2526114546631293</v>
      </c>
      <c r="S390" s="122">
        <v>2.0532302777773119</v>
      </c>
      <c r="T390" s="122">
        <v>1.91108215466866</v>
      </c>
      <c r="U390" s="122">
        <v>1.345488053100441</v>
      </c>
      <c r="V390" s="122">
        <v>1.2749304280988458</v>
      </c>
      <c r="W390" s="122">
        <v>1.1367204840782226</v>
      </c>
      <c r="X390" s="122">
        <v>1.4185038660558473</v>
      </c>
      <c r="Y390" s="122">
        <v>2.4790976775535531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0.77073754995340826</v>
      </c>
      <c r="D391" s="98">
        <v>0.67836407115923092</v>
      </c>
      <c r="E391" s="98">
        <v>0.84926258472251293</v>
      </c>
      <c r="F391" s="98">
        <v>0.85221260441668523</v>
      </c>
      <c r="G391" s="98">
        <v>0.53024314086300539</v>
      </c>
      <c r="H391" s="98">
        <v>0.12415233879122212</v>
      </c>
      <c r="I391" s="98">
        <v>0.72208149791787235</v>
      </c>
      <c r="J391" s="98">
        <v>0.72848953465556887</v>
      </c>
      <c r="K391" s="98">
        <v>0.96710528104080973</v>
      </c>
      <c r="L391" s="98">
        <v>0.80591880508266156</v>
      </c>
      <c r="M391" s="98">
        <v>1.0856797304485446</v>
      </c>
      <c r="N391" s="98">
        <v>0.97438526323211483</v>
      </c>
      <c r="O391" s="98">
        <v>0.76154402750126082</v>
      </c>
      <c r="P391" s="98">
        <v>0.17985616500507448</v>
      </c>
      <c r="Q391" s="98">
        <v>0.38542083881144978</v>
      </c>
      <c r="R391" s="98">
        <v>0.39961298079500501</v>
      </c>
      <c r="S391" s="98">
        <v>1.4020352162130933</v>
      </c>
      <c r="T391" s="98">
        <v>1.691003224457079</v>
      </c>
      <c r="U391" s="98">
        <v>0.95664840661424944</v>
      </c>
      <c r="V391" s="98">
        <v>0.34644425117717886</v>
      </c>
      <c r="W391" s="98">
        <v>0.35731781602057539</v>
      </c>
      <c r="X391" s="98">
        <v>0.70092463654924764</v>
      </c>
      <c r="Y391" s="98">
        <v>1.5720233842394691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X393" s="101">
        <v>0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X394" s="104">
        <v>0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2.6012965148521645E-2</v>
      </c>
      <c r="D395" s="101">
        <v>1.6524488387139876E-2</v>
      </c>
      <c r="E395" s="101">
        <v>2.554447977676225E-2</v>
      </c>
      <c r="F395" s="101">
        <v>3.5311225034287803E-2</v>
      </c>
      <c r="G395" s="101">
        <v>3.4470237642612971E-2</v>
      </c>
      <c r="H395" s="101">
        <v>3.6905291898394539E-2</v>
      </c>
      <c r="I395" s="101">
        <v>9.6910847796787686E-3</v>
      </c>
      <c r="J395" s="101">
        <v>3.0318137953015186E-3</v>
      </c>
      <c r="K395" s="101">
        <v>1.3325139635781014E-2</v>
      </c>
      <c r="L395" s="101">
        <v>2.4696993492517635E-2</v>
      </c>
      <c r="M395" s="101">
        <v>2.8482629989141602E-4</v>
      </c>
      <c r="N395" s="101">
        <v>1.9100319786410826E-2</v>
      </c>
      <c r="O395" s="101">
        <v>2.003892285679908E-2</v>
      </c>
      <c r="P395" s="101">
        <v>2.2530250318115813E-2</v>
      </c>
      <c r="Q395" s="101">
        <v>6.8518247581766537E-3</v>
      </c>
      <c r="R395" s="101">
        <v>9.672287290714043E-3</v>
      </c>
      <c r="S395" s="101">
        <v>2.5179568138403875E-2</v>
      </c>
      <c r="T395" s="101">
        <v>1.9334658114661778E-2</v>
      </c>
      <c r="U395" s="101">
        <v>1.5245459577198835E-2</v>
      </c>
      <c r="V395" s="101">
        <v>2.3538121919924312E-2</v>
      </c>
      <c r="W395" s="101">
        <v>2.4702549788408638E-2</v>
      </c>
      <c r="X395" s="101">
        <v>2.8914646636287428E-2</v>
      </c>
      <c r="Y395" s="101">
        <v>7.5312282670158118E-2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0.39458999089478458</v>
      </c>
      <c r="D399" s="101">
        <v>0.6597322993784086</v>
      </c>
      <c r="E399" s="101">
        <v>0.77914298432671325</v>
      </c>
      <c r="F399" s="101">
        <v>0.80629634002862804</v>
      </c>
      <c r="G399" s="101">
        <v>0.93145908836590796</v>
      </c>
      <c r="H399" s="101">
        <v>1.0910176491547736</v>
      </c>
      <c r="I399" s="101">
        <v>0.67378868889692134</v>
      </c>
      <c r="J399" s="101">
        <v>0.81139358948243334</v>
      </c>
      <c r="K399" s="101">
        <v>0.94081576142521406</v>
      </c>
      <c r="L399" s="101">
        <v>0.52307236743148844</v>
      </c>
      <c r="M399" s="101">
        <v>4.2317958592139701E-2</v>
      </c>
      <c r="N399" s="101">
        <v>0.47507595369470568</v>
      </c>
      <c r="O399" s="101">
        <v>0.53438301049472714</v>
      </c>
      <c r="P399" s="101">
        <v>0.88550779839598359</v>
      </c>
      <c r="Q399" s="101">
        <v>1.01827265367882</v>
      </c>
      <c r="R399" s="101">
        <v>0.84332618657741021</v>
      </c>
      <c r="S399" s="101">
        <v>0.62601549342581475</v>
      </c>
      <c r="T399" s="101">
        <v>0.20074427209691931</v>
      </c>
      <c r="U399" s="101">
        <v>0.37359418690899282</v>
      </c>
      <c r="V399" s="101">
        <v>0.90494805500174258</v>
      </c>
      <c r="W399" s="101">
        <v>0.75470011826923855</v>
      </c>
      <c r="X399" s="101">
        <v>0.68866458287031229</v>
      </c>
      <c r="Y399" s="101">
        <v>0.83176201064392596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X400" s="104">
        <v>0</v>
      </c>
      <c r="Y400" s="104">
        <v>0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0.38462579021599413</v>
      </c>
      <c r="D403" s="122">
        <v>0.47325796890282623</v>
      </c>
      <c r="E403" s="122">
        <v>0.60540858918413798</v>
      </c>
      <c r="F403" s="122">
        <v>0.70231192021226907</v>
      </c>
      <c r="G403" s="122">
        <v>0.58361828723862663</v>
      </c>
      <c r="H403" s="122">
        <v>0.46878099457328815</v>
      </c>
      <c r="I403" s="122">
        <v>0.51160703736227242</v>
      </c>
      <c r="J403" s="122">
        <v>0.47945185858946987</v>
      </c>
      <c r="K403" s="122">
        <v>0.66028977198837624</v>
      </c>
      <c r="L403" s="122">
        <v>0.44960972476342592</v>
      </c>
      <c r="M403" s="122">
        <v>0.37666510420897636</v>
      </c>
      <c r="N403" s="122">
        <v>0.49141146215010856</v>
      </c>
      <c r="O403" s="122">
        <v>0.4198798439095745</v>
      </c>
      <c r="P403" s="122">
        <v>0.37718731375078657</v>
      </c>
      <c r="Q403" s="122">
        <v>0.40278159740493391</v>
      </c>
      <c r="R403" s="122">
        <v>0.32258595465654549</v>
      </c>
      <c r="S403" s="122">
        <v>0.6095453009732138</v>
      </c>
      <c r="T403" s="122">
        <v>0.55233070941525686</v>
      </c>
      <c r="U403" s="122">
        <v>0.38521120252420005</v>
      </c>
      <c r="V403" s="122">
        <v>0.33233580847730082</v>
      </c>
      <c r="W403" s="122">
        <v>0.3032029349845512</v>
      </c>
      <c r="X403" s="122">
        <v>0.41136042156003189</v>
      </c>
      <c r="Y403" s="122">
        <v>0.88824669183806215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0.35182600326882224</v>
      </c>
      <c r="D404" s="98">
        <v>0.42875328840586796</v>
      </c>
      <c r="E404" s="98">
        <v>0.53892142490059081</v>
      </c>
      <c r="F404" s="98">
        <v>0.48694471775658027</v>
      </c>
      <c r="G404" s="98">
        <v>0.30470689049936162</v>
      </c>
      <c r="H404" s="98">
        <v>0.19207996447620829</v>
      </c>
      <c r="I404" s="98">
        <v>0.30457025140147803</v>
      </c>
      <c r="J404" s="98">
        <v>0.46735752657029372</v>
      </c>
      <c r="K404" s="98">
        <v>0.64312964778018633</v>
      </c>
      <c r="L404" s="98">
        <v>0.42152986705977563</v>
      </c>
      <c r="M404" s="98">
        <v>0.35973280828072529</v>
      </c>
      <c r="N404" s="98">
        <v>0.3896254099101969</v>
      </c>
      <c r="O404" s="98">
        <v>0.20872089335064858</v>
      </c>
      <c r="P404" s="98">
        <v>0.2099033235123155</v>
      </c>
      <c r="Q404" s="98">
        <v>0.21893928641057439</v>
      </c>
      <c r="R404" s="98">
        <v>0.31401520674474948</v>
      </c>
      <c r="S404" s="98">
        <v>0.44114017563378738</v>
      </c>
      <c r="T404" s="98">
        <v>0.48386454278440572</v>
      </c>
      <c r="U404" s="98">
        <v>0.29397880324832654</v>
      </c>
      <c r="V404" s="98">
        <v>0.32422876467331191</v>
      </c>
      <c r="W404" s="98">
        <v>0.20919918272683891</v>
      </c>
      <c r="X404" s="98">
        <v>0.20313272431431353</v>
      </c>
      <c r="Y404" s="98">
        <v>0.29514462295507682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2.0905231283113255E-2</v>
      </c>
      <c r="D405" s="98">
        <v>2.4831319463819942E-2</v>
      </c>
      <c r="E405" s="98">
        <v>4.0808722462387377E-2</v>
      </c>
      <c r="F405" s="98">
        <v>0.15298372839316632</v>
      </c>
      <c r="G405" s="98">
        <v>0.19031873993899834</v>
      </c>
      <c r="H405" s="98">
        <v>0.15834011885287841</v>
      </c>
      <c r="I405" s="98">
        <v>7.1205881924226402E-2</v>
      </c>
      <c r="J405" s="98">
        <v>2.8323093037868848E-3</v>
      </c>
      <c r="K405" s="98">
        <v>8.5049014603515195E-3</v>
      </c>
      <c r="L405" s="98">
        <v>2.4010727525980033E-2</v>
      </c>
      <c r="M405" s="98">
        <v>1.0033658642037766E-2</v>
      </c>
      <c r="N405" s="98">
        <v>6.4368970158473746E-2</v>
      </c>
      <c r="O405" s="98">
        <v>0.11694285850378162</v>
      </c>
      <c r="P405" s="98">
        <v>8.6810681182097144E-2</v>
      </c>
      <c r="Q405" s="98">
        <v>5.6913369132285771E-2</v>
      </c>
      <c r="R405" s="98">
        <v>3.220082494847207E-3</v>
      </c>
      <c r="S405" s="98">
        <v>8.2622121848063682E-2</v>
      </c>
      <c r="T405" s="98">
        <v>4.7103303668472381E-2</v>
      </c>
      <c r="U405" s="98">
        <v>4.0241972563005636E-2</v>
      </c>
      <c r="V405" s="98">
        <v>5.4646148130803483E-3</v>
      </c>
      <c r="W405" s="98">
        <v>5.2509105958494846E-2</v>
      </c>
      <c r="X405" s="98">
        <v>0.1373467853675589</v>
      </c>
      <c r="Y405" s="98">
        <v>0.50187612501697687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1.1894555664058603E-2</v>
      </c>
      <c r="D406" s="33">
        <v>1.967336103313835E-2</v>
      </c>
      <c r="E406" s="33">
        <v>2.5678441821159779E-2</v>
      </c>
      <c r="F406" s="33">
        <v>6.2383474062522537E-2</v>
      </c>
      <c r="G406" s="33">
        <v>8.8592656800266678E-2</v>
      </c>
      <c r="H406" s="33">
        <v>0.11836091124420146</v>
      </c>
      <c r="I406" s="33">
        <v>0.13583090403656803</v>
      </c>
      <c r="J406" s="33">
        <v>9.2620227153893085E-3</v>
      </c>
      <c r="K406" s="33">
        <v>8.6552227478384133E-3</v>
      </c>
      <c r="L406" s="33">
        <v>4.0691301776702351E-3</v>
      </c>
      <c r="M406" s="33">
        <v>6.8986372862133048E-3</v>
      </c>
      <c r="N406" s="33">
        <v>3.7417082081437895E-2</v>
      </c>
      <c r="O406" s="33">
        <v>9.4216092055144307E-2</v>
      </c>
      <c r="P406" s="33">
        <v>8.0473309056373885E-2</v>
      </c>
      <c r="Q406" s="33">
        <v>0.12692894186207379</v>
      </c>
      <c r="R406" s="33">
        <v>5.3506654169487577E-3</v>
      </c>
      <c r="S406" s="33">
        <v>8.5783003491362697E-2</v>
      </c>
      <c r="T406" s="33">
        <v>2.1362862962378725E-2</v>
      </c>
      <c r="U406" s="33">
        <v>5.0990426712867867E-2</v>
      </c>
      <c r="V406" s="33">
        <v>2.6424289909085454E-3</v>
      </c>
      <c r="W406" s="33">
        <v>4.1494646299217432E-2</v>
      </c>
      <c r="X406" s="33">
        <v>7.0880911878159439E-2</v>
      </c>
      <c r="Y406" s="33">
        <v>9.1225943866008449E-2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0.56158506479417558</v>
      </c>
      <c r="D408" s="119">
        <f t="shared" si="164"/>
        <v>0.57378128461433531</v>
      </c>
      <c r="E408" s="119">
        <f t="shared" si="164"/>
        <v>0.58442056668355125</v>
      </c>
      <c r="F408" s="119">
        <f t="shared" si="164"/>
        <v>0.59551176529115646</v>
      </c>
      <c r="G408" s="119">
        <f t="shared" si="164"/>
        <v>0.6075806782797335</v>
      </c>
      <c r="H408" s="119">
        <f t="shared" si="164"/>
        <v>0.61979794168671987</v>
      </c>
      <c r="I408" s="119">
        <f t="shared" si="164"/>
        <v>0.63059071704590963</v>
      </c>
      <c r="J408" s="119">
        <f t="shared" si="164"/>
        <v>0.63984296505801663</v>
      </c>
      <c r="K408" s="119">
        <f t="shared" si="164"/>
        <v>0.65034712055632504</v>
      </c>
      <c r="L408" s="119">
        <f t="shared" si="164"/>
        <v>0.66190407497082038</v>
      </c>
      <c r="M408" s="119">
        <f t="shared" si="164"/>
        <v>0.67489801792208526</v>
      </c>
      <c r="N408" s="119">
        <f t="shared" si="164"/>
        <v>0.68240986941183579</v>
      </c>
      <c r="O408" s="119">
        <f t="shared" si="164"/>
        <v>0.69193459754339237</v>
      </c>
      <c r="P408" s="119">
        <f t="shared" si="164"/>
        <v>0.69664571686232801</v>
      </c>
      <c r="Q408" s="119">
        <f t="shared" si="164"/>
        <v>0.70848389831138736</v>
      </c>
      <c r="R408" s="119">
        <f t="shared" ref="R408:V408" si="165">IF(R384=0,"",R384/R360)</f>
        <v>0.71669034870748272</v>
      </c>
      <c r="S408" s="119">
        <f t="shared" si="165"/>
        <v>0.7324395685763242</v>
      </c>
      <c r="T408" s="119">
        <f t="shared" si="165"/>
        <v>0.74546464001086654</v>
      </c>
      <c r="U408" s="119">
        <f t="shared" si="165"/>
        <v>0.75827800770328424</v>
      </c>
      <c r="V408" s="119">
        <f t="shared" si="165"/>
        <v>0.76397703364147185</v>
      </c>
      <c r="W408" s="119">
        <f t="shared" ref="W408:Y408" si="166">IF(W384=0,"",W384/W360)</f>
        <v>0.77526819391977952</v>
      </c>
      <c r="X408" s="119">
        <f t="shared" si="166"/>
        <v>0.78582492524772407</v>
      </c>
      <c r="Y408" s="119">
        <f t="shared" si="166"/>
        <v>0.78432128377890575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0.55510542718508971</v>
      </c>
      <c r="D409" s="124">
        <f t="shared" si="167"/>
        <v>0.56676775324690198</v>
      </c>
      <c r="E409" s="124">
        <f t="shared" si="167"/>
        <v>0.57857053345098008</v>
      </c>
      <c r="F409" s="124">
        <f t="shared" si="167"/>
        <v>0.59045545159479806</v>
      </c>
      <c r="G409" s="124">
        <f t="shared" si="167"/>
        <v>0.60245341914255279</v>
      </c>
      <c r="H409" s="124">
        <f t="shared" si="167"/>
        <v>0.61451463966651398</v>
      </c>
      <c r="I409" s="124">
        <f t="shared" si="167"/>
        <v>0.62662725247540341</v>
      </c>
      <c r="J409" s="124">
        <f t="shared" si="167"/>
        <v>0.63878018164600603</v>
      </c>
      <c r="K409" s="124">
        <f t="shared" si="167"/>
        <v>0.65089919759852422</v>
      </c>
      <c r="L409" s="124">
        <f t="shared" si="167"/>
        <v>0.66287085108169219</v>
      </c>
      <c r="M409" s="124">
        <f t="shared" si="167"/>
        <v>0.67394044698354361</v>
      </c>
      <c r="N409" s="124">
        <f t="shared" si="167"/>
        <v>0.68351776005163545</v>
      </c>
      <c r="O409" s="124">
        <f t="shared" si="167"/>
        <v>0.69133583947843946</v>
      </c>
      <c r="P409" s="124">
        <f t="shared" si="167"/>
        <v>0.69807351629716585</v>
      </c>
      <c r="Q409" s="124">
        <f t="shared" si="167"/>
        <v>0.70611717159420295</v>
      </c>
      <c r="R409" s="124">
        <f t="shared" ref="R409:V409" si="168">IF(R385=0,"",R385/R361)</f>
        <v>0.71817197674711508</v>
      </c>
      <c r="S409" s="124">
        <f t="shared" si="168"/>
        <v>0.7317372845701372</v>
      </c>
      <c r="T409" s="124">
        <f t="shared" si="168"/>
        <v>0.74542855005722064</v>
      </c>
      <c r="U409" s="124">
        <f t="shared" si="168"/>
        <v>0.75807827974611675</v>
      </c>
      <c r="V409" s="124">
        <f t="shared" si="168"/>
        <v>0.76869045642817102</v>
      </c>
      <c r="W409" s="124">
        <f t="shared" ref="W409:Y409" si="169">IF(W385=0,"",W385/W361)</f>
        <v>0.77720680838685652</v>
      </c>
      <c r="X409" s="124">
        <f t="shared" si="169"/>
        <v>0.7846427414292344</v>
      </c>
      <c r="Y409" s="124">
        <f t="shared" si="169"/>
        <v>0.79166418511795189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0.5528755048351327</v>
      </c>
      <c r="D410" s="111">
        <f t="shared" si="170"/>
        <v>0.56461991932738287</v>
      </c>
      <c r="E410" s="111">
        <f t="shared" si="170"/>
        <v>0.57647613926543029</v>
      </c>
      <c r="F410" s="111">
        <f t="shared" si="170"/>
        <v>0.58843256867471316</v>
      </c>
      <c r="G410" s="111">
        <f t="shared" si="170"/>
        <v>0.60047741071947991</v>
      </c>
      <c r="H410" s="111">
        <f t="shared" si="170"/>
        <v>0.61259677287270364</v>
      </c>
      <c r="I410" s="111">
        <f t="shared" si="170"/>
        <v>0.62477232934339089</v>
      </c>
      <c r="J410" s="111">
        <f t="shared" si="170"/>
        <v>0.63696449402923883</v>
      </c>
      <c r="K410" s="111">
        <f t="shared" si="170"/>
        <v>0.64912092237543106</v>
      </c>
      <c r="L410" s="111">
        <f t="shared" si="170"/>
        <v>0.66119515578201926</v>
      </c>
      <c r="M410" s="111">
        <f t="shared" si="170"/>
        <v>0.67228633233627777</v>
      </c>
      <c r="N410" s="111">
        <f t="shared" si="170"/>
        <v>0.68190151770057938</v>
      </c>
      <c r="O410" s="111">
        <f t="shared" si="170"/>
        <v>0.68975601534874142</v>
      </c>
      <c r="P410" s="111">
        <f t="shared" si="170"/>
        <v>0.69653026123098427</v>
      </c>
      <c r="Q410" s="111">
        <f t="shared" si="170"/>
        <v>0.7046132031110417</v>
      </c>
      <c r="R410" s="111">
        <f t="shared" ref="R410:V410" si="171">IF(R386=0,"",R386/R362)</f>
        <v>0.71672040470579668</v>
      </c>
      <c r="S410" s="111">
        <f t="shared" si="171"/>
        <v>0.73034691547380137</v>
      </c>
      <c r="T410" s="111">
        <f t="shared" si="171"/>
        <v>0.7440917105211704</v>
      </c>
      <c r="U410" s="111">
        <f t="shared" si="171"/>
        <v>0.75678845068640388</v>
      </c>
      <c r="V410" s="111">
        <f t="shared" si="171"/>
        <v>0.76743876043456893</v>
      </c>
      <c r="W410" s="111">
        <f t="shared" ref="W410:Y410" si="172">IF(W386=0,"",W386/W362)</f>
        <v>0.77599443265313872</v>
      </c>
      <c r="X410" s="111">
        <f t="shared" si="172"/>
        <v>0.78345670300845294</v>
      </c>
      <c r="Y410" s="111">
        <f t="shared" si="172"/>
        <v>0.79048917270932995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2.6803500188203695</v>
      </c>
      <c r="D412" s="124">
        <f t="shared" si="176"/>
        <v>2.805688975596027</v>
      </c>
      <c r="E412" s="124">
        <f t="shared" si="176"/>
        <v>2.9329070043480816</v>
      </c>
      <c r="F412" s="124">
        <f t="shared" si="176"/>
        <v>3.0611467921905731</v>
      </c>
      <c r="G412" s="124">
        <f t="shared" si="176"/>
        <v>3.1911512738465402</v>
      </c>
      <c r="H412" s="124">
        <f t="shared" si="176"/>
        <v>3.3228036884955054</v>
      </c>
      <c r="I412" s="124">
        <f t="shared" si="176"/>
        <v>3.456259769376647</v>
      </c>
      <c r="J412" s="124">
        <f t="shared" si="176"/>
        <v>3.5922175011594963</v>
      </c>
      <c r="K412" s="124">
        <f t="shared" si="176"/>
        <v>3.7312297459001487</v>
      </c>
      <c r="L412" s="124">
        <f t="shared" si="176"/>
        <v>3.8733698190574888</v>
      </c>
      <c r="M412" s="124">
        <f t="shared" si="176"/>
        <v>4.0362518657729458</v>
      </c>
      <c r="N412" s="124">
        <f t="shared" si="176"/>
        <v>4.225104717071595</v>
      </c>
      <c r="O412" s="124">
        <f t="shared" si="176"/>
        <v>4.439591478145485</v>
      </c>
      <c r="P412" s="124">
        <f t="shared" si="176"/>
        <v>4.6588382967267101</v>
      </c>
      <c r="Q412" s="124">
        <f t="shared" si="176"/>
        <v>4.8271068684522369</v>
      </c>
      <c r="R412" s="124">
        <f t="shared" ref="R412:V412" si="177">IF(R388=0,"",R388/R364)</f>
        <v>4.8635669860491753</v>
      </c>
      <c r="S412" s="124">
        <f t="shared" si="177"/>
        <v>4.8676181102266121</v>
      </c>
      <c r="T412" s="124">
        <f t="shared" si="177"/>
        <v>4.8721193593126548</v>
      </c>
      <c r="U412" s="124">
        <f t="shared" si="177"/>
        <v>4.8771207471860345</v>
      </c>
      <c r="V412" s="124">
        <f t="shared" si="177"/>
        <v>4.8914123955007032</v>
      </c>
      <c r="W412" s="124">
        <f t="shared" ref="W412:Y412" si="178">IF(W388=0,"",W388/W364)</f>
        <v>4.93832035661024</v>
      </c>
      <c r="X412" s="124">
        <f t="shared" si="178"/>
        <v>4.9919920033523928</v>
      </c>
      <c r="Y412" s="124" t="str">
        <f t="shared" si="178"/>
        <v/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2.6803500188203695</v>
      </c>
      <c r="D413" s="111">
        <f t="shared" si="179"/>
        <v>2.805688975596027</v>
      </c>
      <c r="E413" s="111">
        <f t="shared" si="179"/>
        <v>2.9329070043480816</v>
      </c>
      <c r="F413" s="111">
        <f t="shared" si="179"/>
        <v>3.0611467921905731</v>
      </c>
      <c r="G413" s="111">
        <f t="shared" si="179"/>
        <v>3.1911512738465402</v>
      </c>
      <c r="H413" s="111">
        <f t="shared" si="179"/>
        <v>3.3228036884955054</v>
      </c>
      <c r="I413" s="111">
        <f t="shared" si="179"/>
        <v>3.456259769376647</v>
      </c>
      <c r="J413" s="111">
        <f t="shared" si="179"/>
        <v>3.5922175011594963</v>
      </c>
      <c r="K413" s="111">
        <f t="shared" si="179"/>
        <v>3.7312297459001487</v>
      </c>
      <c r="L413" s="111">
        <f t="shared" si="179"/>
        <v>3.8733698190574888</v>
      </c>
      <c r="M413" s="111">
        <f t="shared" si="179"/>
        <v>4.0362518657729458</v>
      </c>
      <c r="N413" s="111">
        <f t="shared" si="179"/>
        <v>4.225104717071595</v>
      </c>
      <c r="O413" s="111">
        <f t="shared" si="179"/>
        <v>4.439591478145485</v>
      </c>
      <c r="P413" s="111">
        <f t="shared" si="179"/>
        <v>4.6588382967267101</v>
      </c>
      <c r="Q413" s="111">
        <f t="shared" si="179"/>
        <v>4.8271068684522369</v>
      </c>
      <c r="R413" s="111">
        <f t="shared" ref="R413:V413" si="180">IF(R389=0,"",R389/R365)</f>
        <v>4.8635669860491753</v>
      </c>
      <c r="S413" s="111">
        <f t="shared" si="180"/>
        <v>4.8676181102266121</v>
      </c>
      <c r="T413" s="111">
        <f t="shared" si="180"/>
        <v>4.8721193593126548</v>
      </c>
      <c r="U413" s="111">
        <f t="shared" si="180"/>
        <v>4.8771207471860345</v>
      </c>
      <c r="V413" s="111">
        <f t="shared" si="180"/>
        <v>4.8914123955007032</v>
      </c>
      <c r="W413" s="111">
        <f t="shared" ref="W413:Y413" si="181">IF(W389=0,"",W389/W365)</f>
        <v>4.93832035661024</v>
      </c>
      <c r="X413" s="111">
        <f t="shared" si="181"/>
        <v>4.9919920033523928</v>
      </c>
      <c r="Y413" s="111" t="str">
        <f t="shared" si="181"/>
        <v/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0.59716968962000783</v>
      </c>
      <c r="D414" s="124">
        <f t="shared" si="182"/>
        <v>0.61630271028966366</v>
      </c>
      <c r="E414" s="124">
        <f t="shared" si="182"/>
        <v>0.62405614954440658</v>
      </c>
      <c r="F414" s="124">
        <f t="shared" si="182"/>
        <v>0.63265800401630856</v>
      </c>
      <c r="G414" s="124">
        <f t="shared" si="182"/>
        <v>0.64384386292585705</v>
      </c>
      <c r="H414" s="124">
        <f t="shared" si="182"/>
        <v>0.65165680207988597</v>
      </c>
      <c r="I414" s="124">
        <f t="shared" si="182"/>
        <v>0.65902294905030856</v>
      </c>
      <c r="J414" s="124">
        <f t="shared" si="182"/>
        <v>0.66714746880013143</v>
      </c>
      <c r="K414" s="124">
        <f t="shared" si="182"/>
        <v>0.6759875308024802</v>
      </c>
      <c r="L414" s="124">
        <f t="shared" si="182"/>
        <v>0.68792104606038829</v>
      </c>
      <c r="M414" s="124">
        <f t="shared" si="182"/>
        <v>0.7178092818865216</v>
      </c>
      <c r="N414" s="124">
        <f t="shared" si="182"/>
        <v>0.71312257536277945</v>
      </c>
      <c r="O414" s="124">
        <f t="shared" si="182"/>
        <v>0.72107485086815759</v>
      </c>
      <c r="P414" s="124">
        <f t="shared" si="182"/>
        <v>0.72089465044641388</v>
      </c>
      <c r="Q414" s="124">
        <f t="shared" si="182"/>
        <v>0.74056352746046794</v>
      </c>
      <c r="R414" s="124">
        <f t="shared" ref="R414:V414" si="183">IF(R390=0,"",R390/R366)</f>
        <v>0.75524405531903438</v>
      </c>
      <c r="S414" s="124">
        <f t="shared" si="183"/>
        <v>0.78064137822404478</v>
      </c>
      <c r="T414" s="124">
        <f t="shared" si="183"/>
        <v>0.80308708624549219</v>
      </c>
      <c r="U414" s="124">
        <f t="shared" si="183"/>
        <v>0.81127363561511623</v>
      </c>
      <c r="V414" s="124">
        <f t="shared" si="183"/>
        <v>0.80720365985316522</v>
      </c>
      <c r="W414" s="124">
        <f t="shared" ref="W414:Y414" si="184">IF(W390=0,"",W390/W366)</f>
        <v>0.81993790876652872</v>
      </c>
      <c r="X414" s="124">
        <f t="shared" si="184"/>
        <v>0.83588856844877701</v>
      </c>
      <c r="Y414" s="124">
        <f t="shared" si="184"/>
        <v>0.84892341664526128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0.57574778274802296</v>
      </c>
      <c r="D415" s="111">
        <f t="shared" si="185"/>
        <v>0.58991720327643282</v>
      </c>
      <c r="E415" s="111">
        <f t="shared" si="185"/>
        <v>0.6042215150231246</v>
      </c>
      <c r="F415" s="111">
        <f t="shared" si="185"/>
        <v>0.61864672765762163</v>
      </c>
      <c r="G415" s="111">
        <f t="shared" si="185"/>
        <v>0.63317860851410812</v>
      </c>
      <c r="H415" s="111">
        <f t="shared" si="185"/>
        <v>0.64780039651370902</v>
      </c>
      <c r="I415" s="111">
        <f t="shared" si="185"/>
        <v>0.66248998192594144</v>
      </c>
      <c r="J415" s="111">
        <f t="shared" si="185"/>
        <v>0.6771996048449388</v>
      </c>
      <c r="K415" s="111">
        <f t="shared" si="185"/>
        <v>0.69186611252604502</v>
      </c>
      <c r="L415" s="111">
        <f t="shared" si="185"/>
        <v>0.70643345352112108</v>
      </c>
      <c r="M415" s="111">
        <f t="shared" si="185"/>
        <v>0.71981475446684595</v>
      </c>
      <c r="N415" s="111">
        <f t="shared" si="185"/>
        <v>0.73141529913216763</v>
      </c>
      <c r="O415" s="111">
        <f t="shared" si="185"/>
        <v>0.74089160638355556</v>
      </c>
      <c r="P415" s="111">
        <f t="shared" si="185"/>
        <v>0.74906460970625732</v>
      </c>
      <c r="Q415" s="111">
        <f t="shared" si="185"/>
        <v>0.75881653073057098</v>
      </c>
      <c r="R415" s="111">
        <f t="shared" ref="R415:V415" si="186">IF(R391=0,"",R391/R367)</f>
        <v>0.77342364723957391</v>
      </c>
      <c r="S415" s="111">
        <f t="shared" si="186"/>
        <v>0.78986378238076582</v>
      </c>
      <c r="T415" s="111">
        <f t="shared" si="186"/>
        <v>0.80644662533402567</v>
      </c>
      <c r="U415" s="111">
        <f t="shared" si="186"/>
        <v>0.82176500930794494</v>
      </c>
      <c r="V415" s="111">
        <f t="shared" si="186"/>
        <v>0.83461441254376845</v>
      </c>
      <c r="W415" s="111">
        <f t="shared" ref="W415:Y415" si="187">IF(W391=0,"",W391/W367)</f>
        <v>0.84493667404502459</v>
      </c>
      <c r="X415" s="111">
        <f t="shared" si="187"/>
        <v>0.85093023218963548</v>
      </c>
      <c r="Y415" s="111">
        <f t="shared" si="187"/>
        <v>0.85657858236263673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:Y416" si="190">IF(W392=0,"",W392/W368)</f>
        <v/>
      </c>
      <c r="X416" s="111" t="str">
        <f t="shared" si="190"/>
        <v/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:Y417" si="193">IF(W393=0,"",W393/W369)</f>
        <v/>
      </c>
      <c r="X417" s="112" t="str">
        <f t="shared" si="193"/>
        <v/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:Y418" si="196">IF(W394=0,"",W394/W370)</f>
        <v/>
      </c>
      <c r="X418" s="113" t="str">
        <f t="shared" si="196"/>
        <v/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0.57742299217192017</v>
      </c>
      <c r="D419" s="112">
        <f t="shared" si="197"/>
        <v>0.58052020817080152</v>
      </c>
      <c r="E419" s="112">
        <f t="shared" si="197"/>
        <v>0.58404795090201378</v>
      </c>
      <c r="F419" s="112">
        <f t="shared" si="197"/>
        <v>0.58763440182399862</v>
      </c>
      <c r="G419" s="112">
        <f t="shared" si="197"/>
        <v>0.59161734254328946</v>
      </c>
      <c r="H419" s="112">
        <f t="shared" si="197"/>
        <v>0.59595543289144715</v>
      </c>
      <c r="I419" s="112">
        <f t="shared" si="197"/>
        <v>0.60073190226619166</v>
      </c>
      <c r="J419" s="112">
        <f t="shared" si="197"/>
        <v>0.60628771213264754</v>
      </c>
      <c r="K419" s="112">
        <f t="shared" si="197"/>
        <v>0.61291276941970219</v>
      </c>
      <c r="L419" s="112">
        <f t="shared" si="197"/>
        <v>0.62068463611641445</v>
      </c>
      <c r="M419" s="112">
        <f t="shared" si="197"/>
        <v>0.63652807917894016</v>
      </c>
      <c r="N419" s="112">
        <f t="shared" si="197"/>
        <v>0.66264421538462892</v>
      </c>
      <c r="O419" s="112">
        <f t="shared" si="197"/>
        <v>0.70082446455807978</v>
      </c>
      <c r="P419" s="112">
        <f t="shared" si="197"/>
        <v>0.7471221354635893</v>
      </c>
      <c r="Q419" s="112">
        <f t="shared" si="197"/>
        <v>0.78880677966007817</v>
      </c>
      <c r="R419" s="112">
        <f t="shared" ref="R419:V419" si="198">IF(R395=0,"",R395/R371)</f>
        <v>0.81585085696315862</v>
      </c>
      <c r="S419" s="112">
        <f t="shared" si="198"/>
        <v>0.84103147037008041</v>
      </c>
      <c r="T419" s="112">
        <f t="shared" si="198"/>
        <v>0.86360615009298392</v>
      </c>
      <c r="U419" s="112">
        <f t="shared" si="198"/>
        <v>0.88283242634408654</v>
      </c>
      <c r="V419" s="112">
        <f t="shared" si="198"/>
        <v>0.89796782933557495</v>
      </c>
      <c r="W419" s="112">
        <f t="shared" ref="W419:Y419" si="199">IF(W395=0,"",W395/W371)</f>
        <v>0.90727085015571329</v>
      </c>
      <c r="X419" s="112">
        <f t="shared" si="199"/>
        <v>0.90904256115934334</v>
      </c>
      <c r="Y419" s="112">
        <f t="shared" si="199"/>
        <v>0.90993971224798442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0.64553977895112513</v>
      </c>
      <c r="D423" s="112">
        <f t="shared" si="209"/>
        <v>0.6470604182972306</v>
      </c>
      <c r="E423" s="112">
        <f t="shared" si="209"/>
        <v>0.64872514176635154</v>
      </c>
      <c r="F423" s="112">
        <f t="shared" si="209"/>
        <v>0.65040995092002141</v>
      </c>
      <c r="G423" s="112">
        <f t="shared" si="209"/>
        <v>0.65222857736417117</v>
      </c>
      <c r="H423" s="112">
        <f t="shared" si="209"/>
        <v>0.65416818324126103</v>
      </c>
      <c r="I423" s="112">
        <f t="shared" si="209"/>
        <v>0.65625826460141545</v>
      </c>
      <c r="J423" s="112">
        <f t="shared" si="209"/>
        <v>0.65861709166898275</v>
      </c>
      <c r="K423" s="112">
        <f t="shared" si="209"/>
        <v>0.66134914608391504</v>
      </c>
      <c r="L423" s="112">
        <f t="shared" si="209"/>
        <v>0.66449035054292394</v>
      </c>
      <c r="M423" s="112">
        <f t="shared" si="209"/>
        <v>0.67046215856021374</v>
      </c>
      <c r="N423" s="112">
        <f t="shared" si="209"/>
        <v>0.68030913214764588</v>
      </c>
      <c r="O423" s="112">
        <f t="shared" si="209"/>
        <v>0.69532448684856141</v>
      </c>
      <c r="P423" s="112">
        <f t="shared" si="209"/>
        <v>0.7147963404179265</v>
      </c>
      <c r="Q423" s="112">
        <f t="shared" si="209"/>
        <v>0.73358253629106263</v>
      </c>
      <c r="R423" s="112">
        <f t="shared" ref="R423:V423" si="210">IF(R399=0,"",R399/R375)</f>
        <v>0.74629589436911326</v>
      </c>
      <c r="S423" s="112">
        <f t="shared" si="210"/>
        <v>0.75861294696239057</v>
      </c>
      <c r="T423" s="112">
        <f t="shared" si="210"/>
        <v>0.77083441263912644</v>
      </c>
      <c r="U423" s="112">
        <f t="shared" si="210"/>
        <v>0.7830831504150626</v>
      </c>
      <c r="V423" s="112">
        <f t="shared" si="210"/>
        <v>0.79511611539672089</v>
      </c>
      <c r="W423" s="112">
        <f t="shared" ref="W423:Y423" si="211">IF(W399=0,"",W399/W375)</f>
        <v>0.80610620434418778</v>
      </c>
      <c r="X423" s="112">
        <f t="shared" si="211"/>
        <v>0.81839918648581411</v>
      </c>
      <c r="Y423" s="112">
        <f t="shared" si="211"/>
        <v>0.82986779165494351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:Y424" si="214">IF(W400=0,"",W400/W376)</f>
        <v/>
      </c>
      <c r="X424" s="113" t="str">
        <f t="shared" si="214"/>
        <v/>
      </c>
      <c r="Y424" s="113" t="str">
        <f t="shared" si="214"/>
        <v/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:Y425" si="217">IF(W401=0,"",W401/W377)</f>
        <v/>
      </c>
      <c r="X425" s="111" t="str">
        <f t="shared" si="217"/>
        <v/>
      </c>
      <c r="Y425" s="111" t="str">
        <f t="shared" si="217"/>
        <v/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:Y426" si="220">IF(W402=0,"",W402/W378)</f>
        <v/>
      </c>
      <c r="X426" s="111" t="str">
        <f t="shared" si="220"/>
        <v/>
      </c>
      <c r="Y426" s="111" t="str">
        <f t="shared" si="220"/>
        <v/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0.57731506941446076</v>
      </c>
      <c r="D427" s="124">
        <f t="shared" si="221"/>
        <v>0.57909042623106244</v>
      </c>
      <c r="E427" s="124">
        <f t="shared" si="221"/>
        <v>0.57977472088978921</v>
      </c>
      <c r="F427" s="124">
        <f t="shared" si="221"/>
        <v>0.58935276903160072</v>
      </c>
      <c r="G427" s="124">
        <f t="shared" si="221"/>
        <v>0.60111325946126937</v>
      </c>
      <c r="H427" s="124">
        <f t="shared" si="221"/>
        <v>0.61771695398637327</v>
      </c>
      <c r="I427" s="124">
        <f t="shared" si="221"/>
        <v>0.61656853036614367</v>
      </c>
      <c r="J427" s="124">
        <f t="shared" si="221"/>
        <v>0.57701493100749857</v>
      </c>
      <c r="K427" s="124">
        <f t="shared" si="221"/>
        <v>0.57654289125973368</v>
      </c>
      <c r="L427" s="124">
        <f t="shared" si="221"/>
        <v>0.57694434070214018</v>
      </c>
      <c r="M427" s="124">
        <f t="shared" si="221"/>
        <v>0.57807698279746078</v>
      </c>
      <c r="N427" s="124">
        <f t="shared" si="221"/>
        <v>0.5888145250429494</v>
      </c>
      <c r="O427" s="124">
        <f t="shared" si="221"/>
        <v>0.61625419807155901</v>
      </c>
      <c r="P427" s="124">
        <f t="shared" si="221"/>
        <v>0.61453261228018619</v>
      </c>
      <c r="Q427" s="124">
        <f t="shared" si="221"/>
        <v>0.6335925314535491</v>
      </c>
      <c r="R427" s="124">
        <f t="shared" ref="R427:V427" si="222">IF(R403=0,"",R403/R379)</f>
        <v>0.58124410008451288</v>
      </c>
      <c r="S427" s="124">
        <f t="shared" si="222"/>
        <v>0.60915559401646679</v>
      </c>
      <c r="T427" s="124">
        <f t="shared" si="222"/>
        <v>0.59344348018771698</v>
      </c>
      <c r="U427" s="124">
        <f t="shared" si="222"/>
        <v>0.61550063376054498</v>
      </c>
      <c r="V427" s="124">
        <f t="shared" si="222"/>
        <v>0.59183989355288658</v>
      </c>
      <c r="W427" s="124">
        <f t="shared" ref="W427:Y427" si="223">IF(W403=0,"",W403/W379)</f>
        <v>0.62288579950737033</v>
      </c>
      <c r="X427" s="124">
        <f t="shared" si="223"/>
        <v>0.6357786345404538</v>
      </c>
      <c r="Y427" s="124">
        <f t="shared" si="223"/>
        <v>0.62663551849841692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0.57216280853471213</v>
      </c>
      <c r="D428" s="111">
        <f t="shared" si="224"/>
        <v>0.57244863850036809</v>
      </c>
      <c r="E428" s="111">
        <f t="shared" si="224"/>
        <v>0.57273449421318767</v>
      </c>
      <c r="F428" s="111">
        <f t="shared" si="224"/>
        <v>0.57302035343698388</v>
      </c>
      <c r="G428" s="111">
        <f t="shared" si="224"/>
        <v>0.5733062363724033</v>
      </c>
      <c r="H428" s="111">
        <f t="shared" si="224"/>
        <v>0.5735921405471438</v>
      </c>
      <c r="I428" s="111">
        <f t="shared" si="224"/>
        <v>0.57387807093864529</v>
      </c>
      <c r="J428" s="111">
        <f t="shared" si="224"/>
        <v>0.57416404793772202</v>
      </c>
      <c r="K428" s="111">
        <f t="shared" si="224"/>
        <v>0.57445008888192928</v>
      </c>
      <c r="L428" s="111">
        <f t="shared" si="224"/>
        <v>0.57473619840977375</v>
      </c>
      <c r="M428" s="111">
        <f t="shared" si="224"/>
        <v>0.57495348226682674</v>
      </c>
      <c r="N428" s="111">
        <f t="shared" si="224"/>
        <v>0.57507493372224094</v>
      </c>
      <c r="O428" s="111">
        <f t="shared" si="224"/>
        <v>0.57514752206676512</v>
      </c>
      <c r="P428" s="111">
        <f t="shared" si="224"/>
        <v>0.57535006784241116</v>
      </c>
      <c r="Q428" s="111">
        <f t="shared" si="224"/>
        <v>0.57617447646489395</v>
      </c>
      <c r="R428" s="111">
        <f t="shared" ref="R428:V428" si="225">IF(R404=0,"",R404/R380)</f>
        <v>0.57833999263228453</v>
      </c>
      <c r="S428" s="111">
        <f t="shared" si="225"/>
        <v>0.58139470063884924</v>
      </c>
      <c r="T428" s="111">
        <f t="shared" si="225"/>
        <v>0.58474631426372248</v>
      </c>
      <c r="U428" s="111">
        <f t="shared" si="225"/>
        <v>0.58780254728604664</v>
      </c>
      <c r="V428" s="111">
        <f t="shared" si="225"/>
        <v>0.5899711134849599</v>
      </c>
      <c r="W428" s="111">
        <f t="shared" ref="W428:Y428" si="226">IF(W404=0,"",W404/W380)</f>
        <v>0.59101334286482821</v>
      </c>
      <c r="X428" s="111">
        <f t="shared" si="226"/>
        <v>0.59139866482155279</v>
      </c>
      <c r="Y428" s="111">
        <f t="shared" si="226"/>
        <v>0.5914371970172253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0.5885532076269534</v>
      </c>
      <c r="D429" s="111">
        <f t="shared" si="227"/>
        <v>0.58894811544936454</v>
      </c>
      <c r="E429" s="111">
        <f t="shared" si="227"/>
        <v>0.5893430588445201</v>
      </c>
      <c r="F429" s="111">
        <f t="shared" si="227"/>
        <v>0.58973800709050417</v>
      </c>
      <c r="G429" s="111">
        <f t="shared" si="227"/>
        <v>0.5901329880968933</v>
      </c>
      <c r="H429" s="111">
        <f t="shared" si="227"/>
        <v>0.59052799844791082</v>
      </c>
      <c r="I429" s="111">
        <f t="shared" si="227"/>
        <v>0.59092304502047666</v>
      </c>
      <c r="J429" s="111">
        <f t="shared" si="227"/>
        <v>0.59131815598690707</v>
      </c>
      <c r="K429" s="111">
        <f t="shared" si="227"/>
        <v>0.59171335530107994</v>
      </c>
      <c r="L429" s="111">
        <f t="shared" si="227"/>
        <v>0.59210864937163976</v>
      </c>
      <c r="M429" s="111">
        <f t="shared" si="227"/>
        <v>0.59240885265731358</v>
      </c>
      <c r="N429" s="111">
        <f t="shared" si="227"/>
        <v>0.59257665217293198</v>
      </c>
      <c r="O429" s="111">
        <f t="shared" si="227"/>
        <v>0.59267694153553507</v>
      </c>
      <c r="P429" s="111">
        <f t="shared" si="227"/>
        <v>0.59295678242280991</v>
      </c>
      <c r="Q429" s="111">
        <f t="shared" si="227"/>
        <v>0.59409580020610819</v>
      </c>
      <c r="R429" s="111">
        <f t="shared" ref="R429:V429" si="228">IF(R405=0,"",R405/R381)</f>
        <v>0.59708771629894253</v>
      </c>
      <c r="S429" s="111">
        <f t="shared" si="228"/>
        <v>0.60130815583265629</v>
      </c>
      <c r="T429" s="111">
        <f t="shared" si="228"/>
        <v>0.60593880550972834</v>
      </c>
      <c r="U429" s="111">
        <f t="shared" si="228"/>
        <v>0.61016135203264898</v>
      </c>
      <c r="V429" s="111">
        <f t="shared" si="228"/>
        <v>0.61315748210390297</v>
      </c>
      <c r="W429" s="111">
        <f t="shared" ref="W429:Y429" si="229">IF(W405=0,"",W405/W381)</f>
        <v>0.61459744496403257</v>
      </c>
      <c r="X429" s="111">
        <f t="shared" si="229"/>
        <v>0.61499426400675616</v>
      </c>
      <c r="Y429" s="111">
        <f t="shared" si="229"/>
        <v>0.61503394591102856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0.75249001577798369</v>
      </c>
      <c r="D430" s="45">
        <f t="shared" si="230"/>
        <v>0.75376124544770495</v>
      </c>
      <c r="E430" s="45">
        <f t="shared" si="230"/>
        <v>0.7550924138904278</v>
      </c>
      <c r="F430" s="45">
        <f t="shared" si="230"/>
        <v>0.75643175580219646</v>
      </c>
      <c r="G430" s="45">
        <f t="shared" si="230"/>
        <v>0.75782629779835842</v>
      </c>
      <c r="H430" s="45">
        <f t="shared" si="230"/>
        <v>0.7592702844198771</v>
      </c>
      <c r="I430" s="45">
        <f t="shared" si="230"/>
        <v>0.76077530302614893</v>
      </c>
      <c r="J430" s="45">
        <f t="shared" si="230"/>
        <v>0.76238882293864785</v>
      </c>
      <c r="K430" s="45">
        <f t="shared" si="230"/>
        <v>0.76415120556654403</v>
      </c>
      <c r="L430" s="45">
        <f t="shared" si="230"/>
        <v>0.76607324924152431</v>
      </c>
      <c r="M430" s="45">
        <f t="shared" si="230"/>
        <v>0.76882134696802751</v>
      </c>
      <c r="N430" s="45">
        <f t="shared" si="230"/>
        <v>0.7725852145007337</v>
      </c>
      <c r="O430" s="45">
        <f t="shared" si="230"/>
        <v>0.77781473176807325</v>
      </c>
      <c r="P430" s="45">
        <f t="shared" si="230"/>
        <v>0.78473055104142575</v>
      </c>
      <c r="Q430" s="45">
        <f t="shared" si="230"/>
        <v>0.79367968863573413</v>
      </c>
      <c r="R430" s="45">
        <f t="shared" ref="R430:V430" si="231">IF(R406=0,"",R406/R382)</f>
        <v>0.80585732530883569</v>
      </c>
      <c r="S430" s="45">
        <f t="shared" si="231"/>
        <v>0.82109552406173714</v>
      </c>
      <c r="T430" s="45">
        <f t="shared" si="231"/>
        <v>0.83750028181059311</v>
      </c>
      <c r="U430" s="45">
        <f t="shared" si="231"/>
        <v>0.85317759547160277</v>
      </c>
      <c r="V430" s="45">
        <f t="shared" si="231"/>
        <v>0.86623346196094431</v>
      </c>
      <c r="W430" s="45">
        <f t="shared" ref="W430:Y430" si="232">IF(W406=0,"",W406/W382)</f>
        <v>0.87600981817320833</v>
      </c>
      <c r="X430" s="45">
        <f t="shared" si="232"/>
        <v>0.88369578145773753</v>
      </c>
      <c r="Y430" s="45">
        <f t="shared" si="232"/>
        <v>0.89051166160525408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0.21285499998010593</v>
      </c>
      <c r="D432" s="117">
        <f t="shared" si="233"/>
        <v>0.18658772030697829</v>
      </c>
      <c r="E432" s="117">
        <f t="shared" si="233"/>
        <v>0.29848221801271457</v>
      </c>
      <c r="F432" s="117">
        <f t="shared" si="233"/>
        <v>0.84407801976911601</v>
      </c>
      <c r="G432" s="117">
        <f t="shared" si="233"/>
        <v>1.0059341973796974</v>
      </c>
      <c r="H432" s="117">
        <f t="shared" si="233"/>
        <v>0.87197426059879457</v>
      </c>
      <c r="I432" s="117">
        <f t="shared" si="233"/>
        <v>0.36096289058018649</v>
      </c>
      <c r="J432" s="117">
        <f t="shared" si="233"/>
        <v>2.5865082588190699E-2</v>
      </c>
      <c r="K432" s="117">
        <f t="shared" si="233"/>
        <v>9.5408590517469249E-2</v>
      </c>
      <c r="L432" s="117">
        <f t="shared" si="233"/>
        <v>0.21225091550648958</v>
      </c>
      <c r="M432" s="117">
        <f t="shared" si="233"/>
        <v>4.5927653209988185E-2</v>
      </c>
      <c r="N432" s="117">
        <f t="shared" si="233"/>
        <v>0.36312502492280196</v>
      </c>
      <c r="O432" s="117">
        <f t="shared" si="233"/>
        <v>0.59681537278570096</v>
      </c>
      <c r="P432" s="117">
        <f t="shared" si="233"/>
        <v>0.46644632188401347</v>
      </c>
      <c r="Q432" s="117">
        <f t="shared" si="233"/>
        <v>0.27603486179662645</v>
      </c>
      <c r="R432" s="117">
        <f t="shared" ref="R432:V432" si="234">R433+R436+R438+R451</f>
        <v>4.5568151965913628E-2</v>
      </c>
      <c r="S432" s="117">
        <f t="shared" si="234"/>
        <v>0.44209825038110817</v>
      </c>
      <c r="T432" s="117">
        <f t="shared" si="234"/>
        <v>0.26451561207822427</v>
      </c>
      <c r="U432" s="117">
        <f t="shared" si="234"/>
        <v>0.21986125619105298</v>
      </c>
      <c r="V432" s="117">
        <f t="shared" si="234"/>
        <v>9.2795472642594398E-2</v>
      </c>
      <c r="W432" s="117">
        <f t="shared" ref="W432:Y432" si="235">W433+W436+W438+W451</f>
        <v>0.2976434654361832</v>
      </c>
      <c r="X432" s="117">
        <f t="shared" si="235"/>
        <v>0.67404161149604125</v>
      </c>
      <c r="Y432" s="117">
        <f t="shared" si="235"/>
        <v>2.3744604583822251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0.11901655108814174</v>
      </c>
      <c r="D438" s="122">
        <v>7.5200764315304494E-2</v>
      </c>
      <c r="E438" s="122">
        <v>0.11554738805126083</v>
      </c>
      <c r="F438" s="122">
        <v>0.15875124744356678</v>
      </c>
      <c r="G438" s="122">
        <v>0.153927053432205</v>
      </c>
      <c r="H438" s="122">
        <v>0.16360118165011259</v>
      </c>
      <c r="I438" s="122">
        <v>4.2619001593181501E-2</v>
      </c>
      <c r="J438" s="122">
        <v>1.3210989067665378E-2</v>
      </c>
      <c r="K438" s="122">
        <v>5.7436064422385136E-2</v>
      </c>
      <c r="L438" s="122">
        <v>0.10511983406567663</v>
      </c>
      <c r="M438" s="122">
        <v>1.182154109722535E-3</v>
      </c>
      <c r="N438" s="122">
        <v>7.6150332173489793E-2</v>
      </c>
      <c r="O438" s="122">
        <v>7.5539950210232326E-2</v>
      </c>
      <c r="P438" s="122">
        <v>7.9668380318015181E-2</v>
      </c>
      <c r="Q438" s="122">
        <v>2.2948123953935251E-2</v>
      </c>
      <c r="R438" s="122">
        <v>3.1320593886074007E-2</v>
      </c>
      <c r="S438" s="122">
        <v>7.9094740405122002E-2</v>
      </c>
      <c r="T438" s="122">
        <v>5.9146948751590406E-2</v>
      </c>
      <c r="U438" s="122">
        <v>4.5621947368167985E-2</v>
      </c>
      <c r="V438" s="122">
        <v>6.9250450801895347E-2</v>
      </c>
      <c r="W438" s="122">
        <v>7.1931050094183394E-2</v>
      </c>
      <c r="X438" s="122">
        <v>8.4032105761147113E-2</v>
      </c>
      <c r="Y438" s="122">
        <v>0.21865769543797325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0.11901655108814174</v>
      </c>
      <c r="D443" s="101">
        <v>7.5200764315304494E-2</v>
      </c>
      <c r="E443" s="101">
        <v>0.11554738805126083</v>
      </c>
      <c r="F443" s="101">
        <v>0.15875124744356678</v>
      </c>
      <c r="G443" s="101">
        <v>0.153927053432205</v>
      </c>
      <c r="H443" s="101">
        <v>0.16360118165011259</v>
      </c>
      <c r="I443" s="101">
        <v>4.2619001593181501E-2</v>
      </c>
      <c r="J443" s="101">
        <v>1.3210989067665378E-2</v>
      </c>
      <c r="K443" s="101">
        <v>5.7436064422385136E-2</v>
      </c>
      <c r="L443" s="101">
        <v>0.10511983406567663</v>
      </c>
      <c r="M443" s="101">
        <v>1.182154109722535E-3</v>
      </c>
      <c r="N443" s="101">
        <v>7.6150332173489793E-2</v>
      </c>
      <c r="O443" s="101">
        <v>7.5539950210232326E-2</v>
      </c>
      <c r="P443" s="101">
        <v>7.9668380318015181E-2</v>
      </c>
      <c r="Q443" s="101">
        <v>2.2948123953935251E-2</v>
      </c>
      <c r="R443" s="101">
        <v>3.1320593886074007E-2</v>
      </c>
      <c r="S443" s="101">
        <v>7.9094740405122002E-2</v>
      </c>
      <c r="T443" s="101">
        <v>5.9146948751590406E-2</v>
      </c>
      <c r="U443" s="101">
        <v>4.5621947368167985E-2</v>
      </c>
      <c r="V443" s="101">
        <v>6.9250450801895347E-2</v>
      </c>
      <c r="W443" s="101">
        <v>7.1931050094183394E-2</v>
      </c>
      <c r="X443" s="101">
        <v>8.4032105761147113E-2</v>
      </c>
      <c r="Y443" s="101">
        <v>0.21865769543797325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9.3838448891964174E-2</v>
      </c>
      <c r="D451" s="122">
        <v>0.11138695599167378</v>
      </c>
      <c r="E451" s="122">
        <v>0.18293482996145377</v>
      </c>
      <c r="F451" s="122">
        <v>0.68532677232554928</v>
      </c>
      <c r="G451" s="122">
        <v>0.85200714394749244</v>
      </c>
      <c r="H451" s="122">
        <v>0.70837307894868196</v>
      </c>
      <c r="I451" s="122">
        <v>0.318343888987005</v>
      </c>
      <c r="J451" s="122">
        <v>1.2654093520525321E-2</v>
      </c>
      <c r="K451" s="122">
        <v>3.7972526095084121E-2</v>
      </c>
      <c r="L451" s="122">
        <v>0.10713108144081296</v>
      </c>
      <c r="M451" s="122">
        <v>4.4745499100265651E-2</v>
      </c>
      <c r="N451" s="122">
        <v>0.2869746927493122</v>
      </c>
      <c r="O451" s="122">
        <v>0.52127542257546866</v>
      </c>
      <c r="P451" s="122">
        <v>0.38677794156599832</v>
      </c>
      <c r="Q451" s="122">
        <v>0.2530867378426912</v>
      </c>
      <c r="R451" s="122">
        <v>1.4247558079839623E-2</v>
      </c>
      <c r="S451" s="122">
        <v>0.36300350997598618</v>
      </c>
      <c r="T451" s="122">
        <v>0.20536866332663387</v>
      </c>
      <c r="U451" s="122">
        <v>0.17423930882288499</v>
      </c>
      <c r="V451" s="122">
        <v>2.3545021840699051E-2</v>
      </c>
      <c r="W451" s="122">
        <v>0.22571241534199979</v>
      </c>
      <c r="X451" s="122">
        <v>0.59000950573489408</v>
      </c>
      <c r="Y451" s="122">
        <v>2.1558027629442518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9.3838448891964174E-2</v>
      </c>
      <c r="D453" s="98">
        <v>0.11138695599167378</v>
      </c>
      <c r="E453" s="98">
        <v>0.18293482996145377</v>
      </c>
      <c r="F453" s="98">
        <v>0.68532677232554928</v>
      </c>
      <c r="G453" s="98">
        <v>0.85200714394749244</v>
      </c>
      <c r="H453" s="98">
        <v>0.70837307894868196</v>
      </c>
      <c r="I453" s="98">
        <v>0.318343888987005</v>
      </c>
      <c r="J453" s="98">
        <v>1.2654093520525321E-2</v>
      </c>
      <c r="K453" s="98">
        <v>3.7972526095084121E-2</v>
      </c>
      <c r="L453" s="98">
        <v>0.10713108144081296</v>
      </c>
      <c r="M453" s="98">
        <v>4.4745499100265651E-2</v>
      </c>
      <c r="N453" s="98">
        <v>0.2869746927493122</v>
      </c>
      <c r="O453" s="98">
        <v>0.52127542257546866</v>
      </c>
      <c r="P453" s="98">
        <v>0.38677794156599832</v>
      </c>
      <c r="Q453" s="98">
        <v>0.2530867378426912</v>
      </c>
      <c r="R453" s="98">
        <v>1.4247558079839623E-2</v>
      </c>
      <c r="S453" s="98">
        <v>0.36300350997598618</v>
      </c>
      <c r="T453" s="98">
        <v>0.20536866332663387</v>
      </c>
      <c r="U453" s="98">
        <v>0.17423930882288499</v>
      </c>
      <c r="V453" s="98">
        <v>2.3545021840699051E-2</v>
      </c>
      <c r="W453" s="98">
        <v>0.22571241534199979</v>
      </c>
      <c r="X453" s="98">
        <v>0.59000950573489408</v>
      </c>
      <c r="Y453" s="98">
        <v>2.1558027629442518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17570.1859204635</v>
      </c>
      <c r="D456" s="117">
        <f t="shared" si="240"/>
        <v>17358.474470603385</v>
      </c>
      <c r="E456" s="117">
        <f t="shared" si="240"/>
        <v>18204.835647975622</v>
      </c>
      <c r="F456" s="117">
        <f t="shared" si="240"/>
        <v>17857.594186974431</v>
      </c>
      <c r="G456" s="117">
        <f t="shared" si="240"/>
        <v>17586.768200452996</v>
      </c>
      <c r="H456" s="117">
        <f t="shared" si="240"/>
        <v>17468.86067432136</v>
      </c>
      <c r="I456" s="117">
        <f t="shared" si="240"/>
        <v>16879.017690369405</v>
      </c>
      <c r="J456" s="117">
        <f t="shared" si="240"/>
        <v>17167.659416218256</v>
      </c>
      <c r="K456" s="117">
        <f t="shared" si="240"/>
        <v>18793.790585067753</v>
      </c>
      <c r="L456" s="117">
        <f t="shared" si="240"/>
        <v>14293.333034406156</v>
      </c>
      <c r="M456" s="117">
        <f t="shared" si="240"/>
        <v>14883.175236160554</v>
      </c>
      <c r="N456" s="117">
        <f t="shared" si="240"/>
        <v>15776.946805438818</v>
      </c>
      <c r="O456" s="117">
        <f t="shared" si="240"/>
        <v>14071.956695531622</v>
      </c>
      <c r="P456" s="117">
        <f t="shared" si="240"/>
        <v>13432.915610530374</v>
      </c>
      <c r="Q456" s="117">
        <f t="shared" si="240"/>
        <v>11432.199587524945</v>
      </c>
      <c r="R456" s="117">
        <f t="shared" ref="R456:V456" si="241">R457+R460+R462+R475</f>
        <v>11164.219854826248</v>
      </c>
      <c r="S456" s="117">
        <f t="shared" si="241"/>
        <v>11470.124323549404</v>
      </c>
      <c r="T456" s="117">
        <f t="shared" si="241"/>
        <v>11702.59102967207</v>
      </c>
      <c r="U456" s="117">
        <f t="shared" si="241"/>
        <v>10724.190654969341</v>
      </c>
      <c r="V456" s="117">
        <f t="shared" si="241"/>
        <v>9717.7526368131748</v>
      </c>
      <c r="W456" s="117">
        <f t="shared" ref="W456:Y456" si="242">W457+W460+W462+W475</f>
        <v>8937.4339749833107</v>
      </c>
      <c r="X456" s="117">
        <f t="shared" si="242"/>
        <v>7165.8671805221738</v>
      </c>
      <c r="Y456" s="117">
        <f t="shared" si="242"/>
        <v>5707.4535423206489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14501.278644901769</v>
      </c>
      <c r="D457" s="122">
        <f t="shared" si="243"/>
        <v>14274.000628747663</v>
      </c>
      <c r="E457" s="122">
        <f t="shared" si="243"/>
        <v>14978.989404438677</v>
      </c>
      <c r="F457" s="122">
        <f t="shared" si="243"/>
        <v>14737.102808210411</v>
      </c>
      <c r="G457" s="122">
        <f t="shared" si="243"/>
        <v>14468.091552563286</v>
      </c>
      <c r="H457" s="122">
        <f t="shared" si="243"/>
        <v>14166.633618598886</v>
      </c>
      <c r="I457" s="122">
        <f t="shared" si="243"/>
        <v>13694.400636800292</v>
      </c>
      <c r="J457" s="122">
        <f t="shared" si="243"/>
        <v>13656.865716513021</v>
      </c>
      <c r="K457" s="122">
        <f t="shared" si="243"/>
        <v>15154.217749441086</v>
      </c>
      <c r="L457" s="122">
        <f t="shared" si="243"/>
        <v>10889.859056869202</v>
      </c>
      <c r="M457" s="122">
        <f t="shared" si="243"/>
        <v>11542.679732517043</v>
      </c>
      <c r="N457" s="122">
        <f t="shared" si="243"/>
        <v>12299.225516829913</v>
      </c>
      <c r="O457" s="122">
        <f t="shared" si="243"/>
        <v>10800.788663371151</v>
      </c>
      <c r="P457" s="122">
        <f t="shared" si="243"/>
        <v>10387.024928906894</v>
      </c>
      <c r="Q457" s="122">
        <f t="shared" si="243"/>
        <v>8333.4837283322177</v>
      </c>
      <c r="R457" s="122">
        <f t="shared" ref="R457:V457" si="244">SUM(R458:R459)</f>
        <v>7974.7223347906302</v>
      </c>
      <c r="S457" s="122">
        <f t="shared" si="244"/>
        <v>8584.2125081133927</v>
      </c>
      <c r="T457" s="122">
        <f t="shared" si="244"/>
        <v>8673.1624551853256</v>
      </c>
      <c r="U457" s="122">
        <f t="shared" si="244"/>
        <v>7904.6035801623439</v>
      </c>
      <c r="V457" s="122">
        <f t="shared" si="244"/>
        <v>6749.2328961468056</v>
      </c>
      <c r="W457" s="122">
        <f t="shared" ref="W457:Y457" si="245">SUM(W458:W459)</f>
        <v>5914.0285177542537</v>
      </c>
      <c r="X457" s="122">
        <f t="shared" si="245"/>
        <v>4450.3690540066091</v>
      </c>
      <c r="Y457" s="122">
        <f t="shared" si="245"/>
        <v>2982.4354021840168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14428.957119906147</v>
      </c>
      <c r="D458" s="98">
        <v>14203.583574595123</v>
      </c>
      <c r="E458" s="98">
        <v>14904.915872289492</v>
      </c>
      <c r="F458" s="98">
        <v>14664.668909672157</v>
      </c>
      <c r="G458" s="98">
        <v>14396.533469138916</v>
      </c>
      <c r="H458" s="98">
        <v>14096.500707216966</v>
      </c>
      <c r="I458" s="98">
        <v>13626.702909509027</v>
      </c>
      <c r="J458" s="98">
        <v>13588.562199205478</v>
      </c>
      <c r="K458" s="98">
        <v>15077.415307609481</v>
      </c>
      <c r="L458" s="98">
        <v>10835.998889439141</v>
      </c>
      <c r="M458" s="98">
        <v>11484.418764183411</v>
      </c>
      <c r="N458" s="98">
        <v>12236.73377206648</v>
      </c>
      <c r="O458" s="98">
        <v>10745.788897398756</v>
      </c>
      <c r="P458" s="98">
        <v>10334.203092670068</v>
      </c>
      <c r="Q458" s="98">
        <v>8291.0536095376356</v>
      </c>
      <c r="R458" s="98">
        <v>7933.8585233098283</v>
      </c>
      <c r="S458" s="98">
        <v>8539.9511053238384</v>
      </c>
      <c r="T458" s="98">
        <v>8627.854714289977</v>
      </c>
      <c r="U458" s="98">
        <v>7862.6829253580072</v>
      </c>
      <c r="V458" s="98">
        <v>6712.9070329385568</v>
      </c>
      <c r="W458" s="98">
        <v>5882.020274618324</v>
      </c>
      <c r="X458" s="98">
        <v>4425.9937500464275</v>
      </c>
      <c r="Y458" s="98">
        <v>2965.7088269955302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72.321524995623079</v>
      </c>
      <c r="D459" s="98">
        <v>70.417054152539976</v>
      </c>
      <c r="E459" s="98">
        <v>74.073532149185297</v>
      </c>
      <c r="F459" s="98">
        <v>72.433898538254212</v>
      </c>
      <c r="G459" s="98">
        <v>71.558083424369713</v>
      </c>
      <c r="H459" s="98">
        <v>70.132911381918532</v>
      </c>
      <c r="I459" s="98">
        <v>67.697727291263845</v>
      </c>
      <c r="J459" s="98">
        <v>68.30351730754208</v>
      </c>
      <c r="K459" s="98">
        <v>76.802441831604767</v>
      </c>
      <c r="L459" s="98">
        <v>53.860167430060542</v>
      </c>
      <c r="M459" s="98">
        <v>58.260968333632555</v>
      </c>
      <c r="N459" s="98">
        <v>62.491744763432187</v>
      </c>
      <c r="O459" s="98">
        <v>54.99976597239624</v>
      </c>
      <c r="P459" s="98">
        <v>52.821836236826663</v>
      </c>
      <c r="Q459" s="98">
        <v>42.430118794582029</v>
      </c>
      <c r="R459" s="98">
        <v>40.863811480801367</v>
      </c>
      <c r="S459" s="98">
        <v>44.261402789554111</v>
      </c>
      <c r="T459" s="98">
        <v>45.307740895347834</v>
      </c>
      <c r="U459" s="98">
        <v>41.920654804336692</v>
      </c>
      <c r="V459" s="98">
        <v>36.325863208248691</v>
      </c>
      <c r="W459" s="98">
        <v>32.008243135929618</v>
      </c>
      <c r="X459" s="98">
        <v>24.375303960181117</v>
      </c>
      <c r="Y459" s="98">
        <v>16.726575188486557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5.4570455596230473E-3</v>
      </c>
      <c r="D460" s="122">
        <f t="shared" si="246"/>
        <v>2.9501573037496211E-2</v>
      </c>
      <c r="E460" s="122">
        <f t="shared" si="246"/>
        <v>6.1442525551689525E-2</v>
      </c>
      <c r="F460" s="122">
        <f t="shared" si="246"/>
        <v>9.1256263063810794E-2</v>
      </c>
      <c r="G460" s="122">
        <f t="shared" si="246"/>
        <v>0.14019189618989333</v>
      </c>
      <c r="H460" s="122">
        <f t="shared" si="246"/>
        <v>0.51292544935817996</v>
      </c>
      <c r="I460" s="122">
        <f t="shared" si="246"/>
        <v>0.56925885531639409</v>
      </c>
      <c r="J460" s="122">
        <f t="shared" si="246"/>
        <v>0.77788802739633878</v>
      </c>
      <c r="K460" s="122">
        <f t="shared" si="246"/>
        <v>0.73569157206273905</v>
      </c>
      <c r="L460" s="122">
        <f t="shared" si="246"/>
        <v>2.5091027658025111</v>
      </c>
      <c r="M460" s="122">
        <f t="shared" si="246"/>
        <v>1.3390091568018787</v>
      </c>
      <c r="N460" s="122">
        <f t="shared" si="246"/>
        <v>1.1943142625101903</v>
      </c>
      <c r="O460" s="122">
        <f t="shared" si="246"/>
        <v>1.1627261378647964</v>
      </c>
      <c r="P460" s="122">
        <f t="shared" si="246"/>
        <v>1.2542048818674276</v>
      </c>
      <c r="Q460" s="122">
        <f t="shared" si="246"/>
        <v>0.79381573089327195</v>
      </c>
      <c r="R460" s="122">
        <f t="shared" si="246"/>
        <v>1.0508997304211385</v>
      </c>
      <c r="S460" s="122">
        <f t="shared" si="246"/>
        <v>0.80130365029058803</v>
      </c>
      <c r="T460" s="122">
        <f t="shared" si="246"/>
        <v>1.043941390971159</v>
      </c>
      <c r="U460" s="122">
        <f t="shared" si="246"/>
        <v>0.8220816294282246</v>
      </c>
      <c r="V460" s="122">
        <f t="shared" si="246"/>
        <v>1.8224966952687336</v>
      </c>
      <c r="W460" s="122">
        <f t="shared" si="246"/>
        <v>1.9915009912863342</v>
      </c>
      <c r="X460" s="122">
        <f t="shared" si="246"/>
        <v>4.584597413055068</v>
      </c>
      <c r="Y460" s="122">
        <f t="shared" si="246"/>
        <v>0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5.4570455596230473E-3</v>
      </c>
      <c r="D461" s="98">
        <f>RES_hhdet_in_fech!D86</f>
        <v>2.9501573037496211E-2</v>
      </c>
      <c r="E461" s="98">
        <f>RES_hhdet_in_fech!E86</f>
        <v>6.1442525551689525E-2</v>
      </c>
      <c r="F461" s="98">
        <f>RES_hhdet_in_fech!F86</f>
        <v>9.1256263063810794E-2</v>
      </c>
      <c r="G461" s="98">
        <f>RES_hhdet_in_fech!G86</f>
        <v>0.14019189618989333</v>
      </c>
      <c r="H461" s="98">
        <f>RES_hhdet_in_fech!H86</f>
        <v>0.51292544935817996</v>
      </c>
      <c r="I461" s="98">
        <f>RES_hhdet_in_fech!I86</f>
        <v>0.56925885531639409</v>
      </c>
      <c r="J461" s="98">
        <f>RES_hhdet_in_fech!J86</f>
        <v>0.77788802739633878</v>
      </c>
      <c r="K461" s="98">
        <f>RES_hhdet_in_fech!K86</f>
        <v>0.73569157206273905</v>
      </c>
      <c r="L461" s="98">
        <f>RES_hhdet_in_fech!L86</f>
        <v>2.5091027658025111</v>
      </c>
      <c r="M461" s="98">
        <f>RES_hhdet_in_fech!M86</f>
        <v>1.3390091568018787</v>
      </c>
      <c r="N461" s="98">
        <f>RES_hhdet_in_fech!N86</f>
        <v>1.1943142625101903</v>
      </c>
      <c r="O461" s="98">
        <f>RES_hhdet_in_fech!O86</f>
        <v>1.1627261378647964</v>
      </c>
      <c r="P461" s="98">
        <f>RES_hhdet_in_fech!P86</f>
        <v>1.2542048818674276</v>
      </c>
      <c r="Q461" s="98">
        <f>RES_hhdet_in_fech!Q86</f>
        <v>0.79381573089327195</v>
      </c>
      <c r="R461" s="98">
        <f>RES_hhdet_in_fech!R86</f>
        <v>1.0508997304211385</v>
      </c>
      <c r="S461" s="98">
        <f>RES_hhdet_in_fech!S86</f>
        <v>0.80130365029058803</v>
      </c>
      <c r="T461" s="98">
        <f>RES_hhdet_in_fech!T86</f>
        <v>1.043941390971159</v>
      </c>
      <c r="U461" s="98">
        <f>RES_hhdet_in_fech!U86</f>
        <v>0.8220816294282246</v>
      </c>
      <c r="V461" s="98">
        <f>RES_hhdet_in_fech!V86</f>
        <v>1.8224966952687336</v>
      </c>
      <c r="W461" s="98">
        <f>RES_hhdet_in_fech!W86</f>
        <v>1.9915009912863342</v>
      </c>
      <c r="X461" s="98">
        <f>RES_hhdet_in_fech!X86</f>
        <v>4.584597413055068</v>
      </c>
      <c r="Y461" s="98">
        <f>RES_hhdet_in_fech!Y86</f>
        <v>0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2300.6044957352228</v>
      </c>
      <c r="D462" s="122">
        <v>2248.4391019238174</v>
      </c>
      <c r="E462" s="122">
        <v>2314.0578506835618</v>
      </c>
      <c r="F462" s="122">
        <v>2159.2988203616237</v>
      </c>
      <c r="G462" s="122">
        <v>2199.5556507682572</v>
      </c>
      <c r="H462" s="122">
        <v>2366.8635714923507</v>
      </c>
      <c r="I462" s="122">
        <v>2292.247784777996</v>
      </c>
      <c r="J462" s="122">
        <v>2582.2535587422267</v>
      </c>
      <c r="K462" s="122">
        <v>2593.6912944207129</v>
      </c>
      <c r="L462" s="122">
        <v>2436.1789979005512</v>
      </c>
      <c r="M462" s="122">
        <v>2360.6041085197289</v>
      </c>
      <c r="N462" s="122">
        <v>2473.9302946934886</v>
      </c>
      <c r="O462" s="122">
        <v>2381.0657717266863</v>
      </c>
      <c r="P462" s="122">
        <v>2164.3489331203887</v>
      </c>
      <c r="Q462" s="122">
        <v>2322.6975200040456</v>
      </c>
      <c r="R462" s="122">
        <v>2389.0213611541858</v>
      </c>
      <c r="S462" s="122">
        <v>2089.9861413215749</v>
      </c>
      <c r="T462" s="122">
        <v>2176.9496397199628</v>
      </c>
      <c r="U462" s="122">
        <v>2046.4957122120827</v>
      </c>
      <c r="V462" s="122">
        <v>2188.5972824060077</v>
      </c>
      <c r="W462" s="122">
        <v>2236.2336088016446</v>
      </c>
      <c r="X462" s="122">
        <v>1962.621661884672</v>
      </c>
      <c r="Y462" s="122">
        <v>1834.5436045868362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2429.9606157851399</v>
      </c>
      <c r="D463" s="98">
        <v>2365.7699214473591</v>
      </c>
      <c r="E463" s="98">
        <v>2324.9221891543702</v>
      </c>
      <c r="F463" s="98">
        <v>2276.009040026639</v>
      </c>
      <c r="G463" s="98">
        <v>2373.706521196867</v>
      </c>
      <c r="H463" s="98">
        <v>2276.7257456710649</v>
      </c>
      <c r="I463" s="98">
        <v>2214.944612417713</v>
      </c>
      <c r="J463" s="98">
        <v>2089.6669678782482</v>
      </c>
      <c r="K463" s="98">
        <v>2383.6749661156045</v>
      </c>
      <c r="L463" s="98">
        <v>2290.7157076780868</v>
      </c>
      <c r="M463" s="98">
        <v>2365.0069481025989</v>
      </c>
      <c r="N463" s="98">
        <v>2568.5324010725217</v>
      </c>
      <c r="O463" s="98">
        <v>2283.9486646880009</v>
      </c>
      <c r="P463" s="98">
        <v>2311.6327061751099</v>
      </c>
      <c r="Q463" s="98">
        <v>1932.9684864449348</v>
      </c>
      <c r="R463" s="98">
        <v>1927.1953745294929</v>
      </c>
      <c r="S463" s="98">
        <v>2133.7103448251432</v>
      </c>
      <c r="T463" s="98">
        <v>2189.2850813009686</v>
      </c>
      <c r="U463" s="98">
        <v>2087.0868617330143</v>
      </c>
      <c r="V463" s="98">
        <v>1952.8942530890497</v>
      </c>
      <c r="W463" s="98">
        <v>2036.5406803767271</v>
      </c>
      <c r="X463" s="98">
        <v>1928.6922089381717</v>
      </c>
      <c r="Y463" s="98">
        <v>1815.256705239814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X464" s="98">
        <v>0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0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0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2248.6381777027655</v>
      </c>
      <c r="D467" s="101">
        <v>2252.0242352270652</v>
      </c>
      <c r="E467" s="101">
        <v>2376.9196410463865</v>
      </c>
      <c r="F467" s="101">
        <v>2360.9868898747218</v>
      </c>
      <c r="G467" s="101">
        <v>2547.4253090499128</v>
      </c>
      <c r="H467" s="101">
        <v>2697.3873395529849</v>
      </c>
      <c r="I467" s="101">
        <v>2535.3603361591481</v>
      </c>
      <c r="J467" s="101">
        <v>2769.3903746604819</v>
      </c>
      <c r="K467" s="101">
        <v>2689.8307886083262</v>
      </c>
      <c r="L467" s="101">
        <v>2132.5198030434021</v>
      </c>
      <c r="M467" s="101">
        <v>2602.0296480950319</v>
      </c>
      <c r="N467" s="101">
        <v>2558.9903398448614</v>
      </c>
      <c r="O467" s="101">
        <v>2409.7153704543407</v>
      </c>
      <c r="P467" s="101">
        <v>2487.3392053470347</v>
      </c>
      <c r="Q467" s="101">
        <v>1942.7279276158492</v>
      </c>
      <c r="R467" s="101">
        <v>1998.2463925110569</v>
      </c>
      <c r="S467" s="101">
        <v>2110.2397563890886</v>
      </c>
      <c r="T467" s="101">
        <v>1914.5273592981366</v>
      </c>
      <c r="U467" s="101">
        <v>1793.1802068463378</v>
      </c>
      <c r="V467" s="101">
        <v>1917.3156648486295</v>
      </c>
      <c r="W467" s="101">
        <v>1799.1686400000247</v>
      </c>
      <c r="X467" s="101">
        <v>1608.3684696698574</v>
      </c>
      <c r="Y467" s="101">
        <v>1997.035882343456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2063.5430997821754</v>
      </c>
      <c r="D471" s="101">
        <v>2129.2438896124227</v>
      </c>
      <c r="E471" s="101">
        <v>2299.2694413130425</v>
      </c>
      <c r="F471" s="101">
        <v>2034.9201464310777</v>
      </c>
      <c r="G471" s="101">
        <v>2097.6265840252026</v>
      </c>
      <c r="H471" s="101">
        <v>2366.8629717860481</v>
      </c>
      <c r="I471" s="101">
        <v>2376.7254373687001</v>
      </c>
      <c r="J471" s="101">
        <v>3250.3992135444851</v>
      </c>
      <c r="K471" s="101">
        <v>2837.8206677632861</v>
      </c>
      <c r="L471" s="101">
        <v>2704.5445583887404</v>
      </c>
      <c r="M471" s="101">
        <v>2258.6388400111296</v>
      </c>
      <c r="N471" s="101">
        <v>2308.5571361962861</v>
      </c>
      <c r="O471" s="101">
        <v>2523.4591352546536</v>
      </c>
      <c r="P471" s="101">
        <v>2131.2926570502614</v>
      </c>
      <c r="Q471" s="101">
        <v>2511.0270184269471</v>
      </c>
      <c r="R471" s="101">
        <v>2689.1926112323868</v>
      </c>
      <c r="S471" s="101">
        <v>2001.0842406995648</v>
      </c>
      <c r="T471" s="101">
        <v>2106.2159445645666</v>
      </c>
      <c r="U471" s="101">
        <v>1963.3593178945594</v>
      </c>
      <c r="V471" s="101">
        <v>2297.2039581545578</v>
      </c>
      <c r="W471" s="101">
        <v>2357.2948464408005</v>
      </c>
      <c r="X471" s="101">
        <v>2014.0737769278244</v>
      </c>
      <c r="Y471" s="101">
        <v>1858.2091688533108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X472" s="104">
        <v>0</v>
      </c>
      <c r="Y472" s="104">
        <v>0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X473" s="98">
        <v>0</v>
      </c>
      <c r="Y473" s="98">
        <v>0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X474" s="98">
        <v>0</v>
      </c>
      <c r="Y474" s="98">
        <v>0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768.29732278094787</v>
      </c>
      <c r="D475" s="122">
        <v>836.00523835886656</v>
      </c>
      <c r="E475" s="122">
        <v>911.72695032783349</v>
      </c>
      <c r="F475" s="122">
        <v>961.10130213933246</v>
      </c>
      <c r="G475" s="122">
        <v>918.98080522526129</v>
      </c>
      <c r="H475" s="122">
        <v>934.85055878076764</v>
      </c>
      <c r="I475" s="122">
        <v>891.80000993580006</v>
      </c>
      <c r="J475" s="122">
        <v>927.76225293561095</v>
      </c>
      <c r="K475" s="122">
        <v>1045.1458496338901</v>
      </c>
      <c r="L475" s="122">
        <v>964.78587687060065</v>
      </c>
      <c r="M475" s="122">
        <v>978.55238596698155</v>
      </c>
      <c r="N475" s="122">
        <v>1002.5966796529081</v>
      </c>
      <c r="O475" s="122">
        <v>888.93953429591932</v>
      </c>
      <c r="P475" s="122">
        <v>880.28754362122322</v>
      </c>
      <c r="Q475" s="122">
        <v>775.22452345778856</v>
      </c>
      <c r="R475" s="122">
        <v>799.42525915101021</v>
      </c>
      <c r="S475" s="122">
        <v>795.12437046414641</v>
      </c>
      <c r="T475" s="122">
        <v>851.43499337581068</v>
      </c>
      <c r="U475" s="122">
        <v>772.26928096548772</v>
      </c>
      <c r="V475" s="122">
        <v>778.09996156509249</v>
      </c>
      <c r="W475" s="122">
        <v>785.180347436126</v>
      </c>
      <c r="X475" s="122">
        <v>748.29186721783731</v>
      </c>
      <c r="Y475" s="122">
        <v>890.47453554979586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774.71019990129957</v>
      </c>
      <c r="D476" s="98">
        <v>844.21901206231223</v>
      </c>
      <c r="E476" s="98">
        <v>924.03855984493521</v>
      </c>
      <c r="F476" s="98">
        <v>1010.2230467899881</v>
      </c>
      <c r="G476" s="98">
        <v>957.14400452047687</v>
      </c>
      <c r="H476" s="98">
        <v>980.01049533897003</v>
      </c>
      <c r="I476" s="98">
        <v>981.91340733980667</v>
      </c>
      <c r="J476" s="98">
        <v>928.27777626981526</v>
      </c>
      <c r="K476" s="98">
        <v>1050.88365695776</v>
      </c>
      <c r="L476" s="98">
        <v>968.96661358828248</v>
      </c>
      <c r="M476" s="98">
        <v>985.45175234667022</v>
      </c>
      <c r="N476" s="98">
        <v>1046.7017215043913</v>
      </c>
      <c r="O476" s="98">
        <v>941.03101904007383</v>
      </c>
      <c r="P476" s="98">
        <v>950.05367538191138</v>
      </c>
      <c r="Q476" s="98">
        <v>810.2784030738419</v>
      </c>
      <c r="R476" s="98">
        <v>800.12915063093317</v>
      </c>
      <c r="S476" s="98">
        <v>844.60197699498667</v>
      </c>
      <c r="T476" s="98">
        <v>875.82506385499687</v>
      </c>
      <c r="U476" s="98">
        <v>844.68980051101653</v>
      </c>
      <c r="V476" s="98">
        <v>779.92268132493825</v>
      </c>
      <c r="W476" s="98">
        <v>834.00232533189921</v>
      </c>
      <c r="X476" s="98">
        <v>841.33422831741564</v>
      </c>
      <c r="Y476" s="98">
        <v>874.84373909197586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760.76255945350783</v>
      </c>
      <c r="D477" s="98">
        <v>822.72788236415681</v>
      </c>
      <c r="E477" s="98">
        <v>861.29699136161537</v>
      </c>
      <c r="F477" s="98">
        <v>928.00190636555612</v>
      </c>
      <c r="G477" s="98">
        <v>969.17100167702972</v>
      </c>
      <c r="H477" s="98">
        <v>1008.8606496134279</v>
      </c>
      <c r="I477" s="98">
        <v>926.85728175594522</v>
      </c>
      <c r="J477" s="98">
        <v>960.44209462913273</v>
      </c>
      <c r="K477" s="98">
        <v>893.91458387087323</v>
      </c>
      <c r="L477" s="98">
        <v>898.30605187711558</v>
      </c>
      <c r="M477" s="98">
        <v>933.54453591525873</v>
      </c>
      <c r="N477" s="98">
        <v>939.96670570103765</v>
      </c>
      <c r="O477" s="98">
        <v>918.26732907543817</v>
      </c>
      <c r="P477" s="98">
        <v>995.71196839386278</v>
      </c>
      <c r="Q477" s="98">
        <v>796.37902580368996</v>
      </c>
      <c r="R477" s="98">
        <v>825.26795858238222</v>
      </c>
      <c r="S477" s="98">
        <v>935.60190625881762</v>
      </c>
      <c r="T477" s="98">
        <v>790.27144897189714</v>
      </c>
      <c r="U477" s="98">
        <v>736.82363822359241</v>
      </c>
      <c r="V477" s="98">
        <v>762.12872245719029</v>
      </c>
      <c r="W477" s="98">
        <v>745.40695178416809</v>
      </c>
      <c r="X477" s="98">
        <v>715.91237623032293</v>
      </c>
      <c r="Y477" s="98">
        <v>967.89794142328128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591.10795875789961</v>
      </c>
      <c r="D478" s="33">
        <v>667.13400121753455</v>
      </c>
      <c r="E478" s="33">
        <v>729.70779926211014</v>
      </c>
      <c r="F478" s="33">
        <v>692.01624279098121</v>
      </c>
      <c r="G478" s="33">
        <v>694.02215217939795</v>
      </c>
      <c r="H478" s="33">
        <v>763.03625800381042</v>
      </c>
      <c r="I478" s="33">
        <v>686.88455804243415</v>
      </c>
      <c r="J478" s="33">
        <v>883.05764180784411</v>
      </c>
      <c r="K478" s="33">
        <v>788.79144217840621</v>
      </c>
      <c r="L478" s="33">
        <v>935.98107074675522</v>
      </c>
      <c r="M478" s="33">
        <v>700.37611088840811</v>
      </c>
      <c r="N478" s="33">
        <v>696.23318142466303</v>
      </c>
      <c r="O478" s="33">
        <v>729.91338495314665</v>
      </c>
      <c r="P478" s="33">
        <v>616.99146974411622</v>
      </c>
      <c r="Q478" s="33">
        <v>692.96706883488559</v>
      </c>
      <c r="R478" s="33">
        <v>728.48981843086415</v>
      </c>
      <c r="S478" s="33">
        <v>489.93176394337394</v>
      </c>
      <c r="T478" s="33">
        <v>510.59678403463943</v>
      </c>
      <c r="U478" s="33">
        <v>463.99906501341957</v>
      </c>
      <c r="V478" s="33">
        <v>572.21125328666926</v>
      </c>
      <c r="W478" s="33">
        <v>585.42758814869012</v>
      </c>
      <c r="X478" s="33">
        <v>555.26071412373312</v>
      </c>
      <c r="Y478" s="33">
        <v>574.44667109061265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9867.1539985892086</v>
      </c>
      <c r="D480" s="117">
        <f t="shared" si="247"/>
        <v>9959.9677806879554</v>
      </c>
      <c r="E480" s="117">
        <f t="shared" si="247"/>
        <v>10639.280365770825</v>
      </c>
      <c r="F480" s="117">
        <f t="shared" si="247"/>
        <v>10634.40743813824</v>
      </c>
      <c r="G480" s="117">
        <f t="shared" si="247"/>
        <v>10685.380551979679</v>
      </c>
      <c r="H480" s="117">
        <f t="shared" si="247"/>
        <v>10827.163889556467</v>
      </c>
      <c r="I480" s="117">
        <f t="shared" si="247"/>
        <v>10643.751868400635</v>
      </c>
      <c r="J480" s="117">
        <f t="shared" si="247"/>
        <v>10984.606103979264</v>
      </c>
      <c r="K480" s="117">
        <f t="shared" si="247"/>
        <v>12222.487591337383</v>
      </c>
      <c r="L480" s="117">
        <f t="shared" si="247"/>
        <v>9460.8153803884743</v>
      </c>
      <c r="M480" s="117">
        <f t="shared" si="247"/>
        <v>10044.625467271824</v>
      </c>
      <c r="N480" s="117">
        <f t="shared" si="247"/>
        <v>10766.344209216983</v>
      </c>
      <c r="O480" s="117">
        <f t="shared" si="247"/>
        <v>9736.8736927707214</v>
      </c>
      <c r="P480" s="117">
        <f t="shared" si="247"/>
        <v>9357.9831250490915</v>
      </c>
      <c r="Q480" s="117">
        <f t="shared" si="247"/>
        <v>8099.5293300435078</v>
      </c>
      <c r="R480" s="117">
        <f t="shared" ref="R480:V480" si="248">R481+R484+R486+R499</f>
        <v>8001.2886208024247</v>
      </c>
      <c r="S480" s="117">
        <f t="shared" si="248"/>
        <v>8401.1729110573287</v>
      </c>
      <c r="T480" s="117">
        <f t="shared" si="248"/>
        <v>8723.8678091288839</v>
      </c>
      <c r="U480" s="117">
        <f t="shared" si="248"/>
        <v>8131.9179240803314</v>
      </c>
      <c r="V480" s="117">
        <f t="shared" si="248"/>
        <v>7424.1398331341225</v>
      </c>
      <c r="W480" s="117">
        <f t="shared" ref="W480:Y480" si="249">W481+W484+W486+W499</f>
        <v>6928.9082960625874</v>
      </c>
      <c r="X480" s="117">
        <f t="shared" si="249"/>
        <v>5631.1170414689559</v>
      </c>
      <c r="Y480" s="117">
        <f t="shared" si="249"/>
        <v>4476.4772894213938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8049.7384769082155</v>
      </c>
      <c r="D481" s="122">
        <f t="shared" si="250"/>
        <v>8090.0432662001786</v>
      </c>
      <c r="E481" s="122">
        <f t="shared" si="250"/>
        <v>8666.4018902826629</v>
      </c>
      <c r="F481" s="122">
        <f t="shared" si="250"/>
        <v>8701.602693820847</v>
      </c>
      <c r="G481" s="122">
        <f t="shared" si="250"/>
        <v>8716.3512243092373</v>
      </c>
      <c r="H481" s="122">
        <f t="shared" si="250"/>
        <v>8705.603753420819</v>
      </c>
      <c r="I481" s="122">
        <f t="shared" si="250"/>
        <v>8581.2846453355814</v>
      </c>
      <c r="J481" s="122">
        <f t="shared" si="250"/>
        <v>8723.7351631092988</v>
      </c>
      <c r="K481" s="122">
        <f t="shared" si="250"/>
        <v>9863.8681733445155</v>
      </c>
      <c r="L481" s="122">
        <f t="shared" si="250"/>
        <v>7218.5701411865612</v>
      </c>
      <c r="M481" s="122">
        <f t="shared" si="250"/>
        <v>7779.0787383204261</v>
      </c>
      <c r="N481" s="122">
        <f t="shared" si="250"/>
        <v>8406.7390756335008</v>
      </c>
      <c r="O481" s="122">
        <f t="shared" si="250"/>
        <v>7466.9722976209077</v>
      </c>
      <c r="P481" s="122">
        <f t="shared" si="250"/>
        <v>7250.9070159883559</v>
      </c>
      <c r="Q481" s="122">
        <f t="shared" si="250"/>
        <v>5884.4159597762591</v>
      </c>
      <c r="R481" s="122">
        <f t="shared" ref="R481:V481" si="251">SUM(R482:R483)</f>
        <v>5727.2221031859563</v>
      </c>
      <c r="S481" s="122">
        <f t="shared" si="251"/>
        <v>6281.3883508599001</v>
      </c>
      <c r="T481" s="122">
        <f t="shared" si="251"/>
        <v>6465.2229133795199</v>
      </c>
      <c r="U481" s="122">
        <f t="shared" si="251"/>
        <v>5992.308284124465</v>
      </c>
      <c r="V481" s="122">
        <f t="shared" si="251"/>
        <v>5188.0709154791148</v>
      </c>
      <c r="W481" s="122">
        <f t="shared" ref="W481:Y481" si="252">SUM(W482:W483)</f>
        <v>4596.4232289926349</v>
      </c>
      <c r="X481" s="122">
        <f t="shared" si="252"/>
        <v>3491.949774907574</v>
      </c>
      <c r="Y481" s="122">
        <f t="shared" si="252"/>
        <v>2361.0872923369407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7977.4169519125926</v>
      </c>
      <c r="D482" s="98">
        <v>8019.6262120476385</v>
      </c>
      <c r="E482" s="98">
        <v>8592.3283581334781</v>
      </c>
      <c r="F482" s="98">
        <v>8629.1687952825923</v>
      </c>
      <c r="G482" s="98">
        <v>8644.7931408848672</v>
      </c>
      <c r="H482" s="98">
        <v>8635.4708420388997</v>
      </c>
      <c r="I482" s="98">
        <v>8513.5869180443169</v>
      </c>
      <c r="J482" s="98">
        <v>8655.4316458017565</v>
      </c>
      <c r="K482" s="98">
        <v>9787.0657315129101</v>
      </c>
      <c r="L482" s="98">
        <v>7164.7099737565004</v>
      </c>
      <c r="M482" s="98">
        <v>7720.8177699867938</v>
      </c>
      <c r="N482" s="98">
        <v>8344.2473308700683</v>
      </c>
      <c r="O482" s="98">
        <v>7411.9725316485119</v>
      </c>
      <c r="P482" s="98">
        <v>7198.0851797515288</v>
      </c>
      <c r="Q482" s="98">
        <v>5841.985840981677</v>
      </c>
      <c r="R482" s="98">
        <v>5686.3582917051544</v>
      </c>
      <c r="S482" s="98">
        <v>6237.1269480703459</v>
      </c>
      <c r="T482" s="98">
        <v>6419.9151724841722</v>
      </c>
      <c r="U482" s="98">
        <v>5950.3876293201283</v>
      </c>
      <c r="V482" s="98">
        <v>5151.7450522708659</v>
      </c>
      <c r="W482" s="98">
        <v>4564.4149858567052</v>
      </c>
      <c r="X482" s="98">
        <v>3467.5744709473929</v>
      </c>
      <c r="Y482" s="98">
        <v>2344.3607171484541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72.321524995623079</v>
      </c>
      <c r="D483" s="98">
        <v>70.417054152539976</v>
      </c>
      <c r="E483" s="98">
        <v>74.073532149185297</v>
      </c>
      <c r="F483" s="98">
        <v>72.433898538254212</v>
      </c>
      <c r="G483" s="98">
        <v>71.558083424369713</v>
      </c>
      <c r="H483" s="98">
        <v>70.132911381918532</v>
      </c>
      <c r="I483" s="98">
        <v>67.697727291263845</v>
      </c>
      <c r="J483" s="98">
        <v>68.30351730754208</v>
      </c>
      <c r="K483" s="98">
        <v>76.802441831604767</v>
      </c>
      <c r="L483" s="98">
        <v>53.860167430060542</v>
      </c>
      <c r="M483" s="98">
        <v>58.260968333632555</v>
      </c>
      <c r="N483" s="98">
        <v>62.491744763432187</v>
      </c>
      <c r="O483" s="98">
        <v>54.99976597239624</v>
      </c>
      <c r="P483" s="98">
        <v>52.821836236826663</v>
      </c>
      <c r="Q483" s="98">
        <v>42.430118794582029</v>
      </c>
      <c r="R483" s="98">
        <v>40.863811480801367</v>
      </c>
      <c r="S483" s="98">
        <v>44.261402789554111</v>
      </c>
      <c r="T483" s="98">
        <v>45.307740895347834</v>
      </c>
      <c r="U483" s="98">
        <v>41.920654804336692</v>
      </c>
      <c r="V483" s="98">
        <v>36.325863208248691</v>
      </c>
      <c r="W483" s="98">
        <v>32.008243135929618</v>
      </c>
      <c r="X483" s="98">
        <v>24.375303960181117</v>
      </c>
      <c r="Y483" s="98">
        <v>16.726575188486557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1.4626792168439248E-2</v>
      </c>
      <c r="D484" s="122">
        <f t="shared" si="253"/>
        <v>8.2772238234044129E-2</v>
      </c>
      <c r="E484" s="122">
        <f t="shared" si="253"/>
        <v>0.18020521355538618</v>
      </c>
      <c r="F484" s="122">
        <f t="shared" si="253"/>
        <v>0.27934881694508346</v>
      </c>
      <c r="G484" s="122">
        <f t="shared" si="253"/>
        <v>0.44737354810933999</v>
      </c>
      <c r="H484" s="122">
        <f t="shared" si="253"/>
        <v>1.7043505750505747</v>
      </c>
      <c r="I484" s="122">
        <f t="shared" si="253"/>
        <v>1.9675064799914543</v>
      </c>
      <c r="J484" s="122">
        <f t="shared" si="253"/>
        <v>2.7943429859555655</v>
      </c>
      <c r="K484" s="122">
        <f t="shared" si="253"/>
        <v>2.7450342774885343</v>
      </c>
      <c r="L484" s="122">
        <f t="shared" si="253"/>
        <v>9.7186829259731162</v>
      </c>
      <c r="M484" s="122">
        <f t="shared" si="253"/>
        <v>5.404578207428643</v>
      </c>
      <c r="N484" s="122">
        <f t="shared" si="253"/>
        <v>5.0461028241976882</v>
      </c>
      <c r="O484" s="122">
        <f t="shared" si="253"/>
        <v>5.1620290530815627</v>
      </c>
      <c r="P484" s="122">
        <f t="shared" si="253"/>
        <v>5.8431377355855725</v>
      </c>
      <c r="Q484" s="122">
        <f t="shared" si="253"/>
        <v>3.8318333668803461</v>
      </c>
      <c r="R484" s="122">
        <f t="shared" si="253"/>
        <v>5.1111212345242265</v>
      </c>
      <c r="S484" s="122">
        <f t="shared" si="253"/>
        <v>3.9004401599451586</v>
      </c>
      <c r="T484" s="122">
        <f t="shared" si="253"/>
        <v>5.0862070609383654</v>
      </c>
      <c r="U484" s="122">
        <f t="shared" si="253"/>
        <v>4.009391370764896</v>
      </c>
      <c r="V484" s="122">
        <f t="shared" si="253"/>
        <v>8.9145829259965499</v>
      </c>
      <c r="W484" s="122">
        <f t="shared" si="253"/>
        <v>9.8346698854787764</v>
      </c>
      <c r="X484" s="122">
        <f t="shared" si="253"/>
        <v>22.88627362456096</v>
      </c>
      <c r="Y484" s="122">
        <f t="shared" si="253"/>
        <v>0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1.4626792168439248E-2</v>
      </c>
      <c r="D485" s="98">
        <f>RES_hhdet_in_tesh!D86</f>
        <v>8.2772238234044129E-2</v>
      </c>
      <c r="E485" s="98">
        <f>RES_hhdet_in_tesh!E86</f>
        <v>0.18020521355538618</v>
      </c>
      <c r="F485" s="98">
        <f>RES_hhdet_in_tesh!F86</f>
        <v>0.27934881694508346</v>
      </c>
      <c r="G485" s="98">
        <f>RES_hhdet_in_tesh!G86</f>
        <v>0.44737354810933999</v>
      </c>
      <c r="H485" s="98">
        <f>RES_hhdet_in_tesh!H86</f>
        <v>1.7043505750505747</v>
      </c>
      <c r="I485" s="98">
        <f>RES_hhdet_in_tesh!I86</f>
        <v>1.9675064799914543</v>
      </c>
      <c r="J485" s="98">
        <f>RES_hhdet_in_tesh!J86</f>
        <v>2.7943429859555655</v>
      </c>
      <c r="K485" s="98">
        <f>RES_hhdet_in_tesh!K86</f>
        <v>2.7450342774885343</v>
      </c>
      <c r="L485" s="98">
        <f>RES_hhdet_in_tesh!L86</f>
        <v>9.7186829259731162</v>
      </c>
      <c r="M485" s="98">
        <f>RES_hhdet_in_tesh!M86</f>
        <v>5.404578207428643</v>
      </c>
      <c r="N485" s="98">
        <f>RES_hhdet_in_tesh!N86</f>
        <v>5.0461028241976882</v>
      </c>
      <c r="O485" s="98">
        <f>RES_hhdet_in_tesh!O86</f>
        <v>5.1620290530815627</v>
      </c>
      <c r="P485" s="98">
        <f>RES_hhdet_in_tesh!P86</f>
        <v>5.8431377355855725</v>
      </c>
      <c r="Q485" s="98">
        <f>RES_hhdet_in_tesh!Q86</f>
        <v>3.8318333668803461</v>
      </c>
      <c r="R485" s="98">
        <f>RES_hhdet_in_tesh!R86</f>
        <v>5.1111212345242265</v>
      </c>
      <c r="S485" s="98">
        <f>RES_hhdet_in_tesh!S86</f>
        <v>3.9004401599451586</v>
      </c>
      <c r="T485" s="98">
        <f>RES_hhdet_in_tesh!T86</f>
        <v>5.0862070609383654</v>
      </c>
      <c r="U485" s="98">
        <f>RES_hhdet_in_tesh!U86</f>
        <v>4.009391370764896</v>
      </c>
      <c r="V485" s="98">
        <f>RES_hhdet_in_tesh!V86</f>
        <v>8.9145829259965499</v>
      </c>
      <c r="W485" s="98">
        <f>RES_hhdet_in_tesh!W86</f>
        <v>9.8346698854787764</v>
      </c>
      <c r="X485" s="98">
        <f>RES_hhdet_in_tesh!X86</f>
        <v>22.88627362456096</v>
      </c>
      <c r="Y485" s="98">
        <f>RES_hhdet_in_tesh!Y86</f>
        <v>0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1373.851272656598</v>
      </c>
      <c r="D486" s="122">
        <v>1385.719112436906</v>
      </c>
      <c r="E486" s="122">
        <v>1444.1020321205888</v>
      </c>
      <c r="F486" s="122">
        <v>1366.0976817647545</v>
      </c>
      <c r="G486" s="122">
        <v>1416.1704069110322</v>
      </c>
      <c r="H486" s="122">
        <v>1542.3827459580828</v>
      </c>
      <c r="I486" s="122">
        <v>1510.643895078432</v>
      </c>
      <c r="J486" s="122">
        <v>1722.743925515008</v>
      </c>
      <c r="K486" s="122">
        <v>1753.3029737793463</v>
      </c>
      <c r="L486" s="122">
        <v>1675.8988046260956</v>
      </c>
      <c r="M486" s="122">
        <v>1694.463539954919</v>
      </c>
      <c r="N486" s="122">
        <v>1764.2155430198204</v>
      </c>
      <c r="O486" s="122">
        <v>1716.9266462550947</v>
      </c>
      <c r="P486" s="122">
        <v>1560.2675675858911</v>
      </c>
      <c r="Q486" s="122">
        <v>1720.1050686378769</v>
      </c>
      <c r="R486" s="122">
        <v>1804.294181041887</v>
      </c>
      <c r="S486" s="122">
        <v>1631.5296618304276</v>
      </c>
      <c r="T486" s="122">
        <v>1748.2801430658787</v>
      </c>
      <c r="U486" s="122">
        <v>1660.2680167170429</v>
      </c>
      <c r="V486" s="122">
        <v>1766.643736302821</v>
      </c>
      <c r="W486" s="122">
        <v>1833.5727087142482</v>
      </c>
      <c r="X486" s="122">
        <v>1640.5330113593382</v>
      </c>
      <c r="Y486" s="122">
        <v>1557.38702479057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1399.0444367033147</v>
      </c>
      <c r="D487" s="98">
        <v>1395.6083756557323</v>
      </c>
      <c r="E487" s="98">
        <v>1404.7680074417331</v>
      </c>
      <c r="F487" s="98">
        <v>1408.0455447316449</v>
      </c>
      <c r="G487" s="98">
        <v>1502.9801921122967</v>
      </c>
      <c r="H487" s="98">
        <v>1474.8638407986855</v>
      </c>
      <c r="I487" s="98">
        <v>1467.3786162475722</v>
      </c>
      <c r="J487" s="98">
        <v>1415.1216449046713</v>
      </c>
      <c r="K487" s="98">
        <v>1649.1839323320555</v>
      </c>
      <c r="L487" s="98">
        <v>1618.2382084101096</v>
      </c>
      <c r="M487" s="98">
        <v>1702.3668956608567</v>
      </c>
      <c r="N487" s="98">
        <v>1878.6638944611232</v>
      </c>
      <c r="O487" s="98">
        <v>1692.1583950782699</v>
      </c>
      <c r="P487" s="98">
        <v>1731.5622508352783</v>
      </c>
      <c r="Q487" s="98">
        <v>1466.7684408956679</v>
      </c>
      <c r="R487" s="98">
        <v>1490.5384755118373</v>
      </c>
      <c r="S487" s="98">
        <v>1685.3405234685556</v>
      </c>
      <c r="T487" s="98">
        <v>1765.541565709294</v>
      </c>
      <c r="U487" s="98">
        <v>1715.0949543585205</v>
      </c>
      <c r="V487" s="98">
        <v>1629.9136898020188</v>
      </c>
      <c r="W487" s="98">
        <v>1720.7479090349036</v>
      </c>
      <c r="X487" s="98">
        <v>1641.1825091740991</v>
      </c>
      <c r="Y487" s="98">
        <v>1554.9100151985901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X488" s="98">
        <v>0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X489" s="101">
        <v>0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X490" s="104">
        <v>0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1298.4153848811447</v>
      </c>
      <c r="D491" s="101">
        <v>1307.3455778397058</v>
      </c>
      <c r="E491" s="101">
        <v>1388.2350458118922</v>
      </c>
      <c r="F491" s="101">
        <v>1387.3971187458351</v>
      </c>
      <c r="G491" s="101">
        <v>1507.1009916676273</v>
      </c>
      <c r="H491" s="101">
        <v>1607.5226396192077</v>
      </c>
      <c r="I491" s="101">
        <v>1523.0718376711361</v>
      </c>
      <c r="J491" s="101">
        <v>1679.0473542550792</v>
      </c>
      <c r="K491" s="101">
        <v>1648.6316379163106</v>
      </c>
      <c r="L491" s="101">
        <v>1323.6222779630418</v>
      </c>
      <c r="M491" s="101">
        <v>1656.2649338685842</v>
      </c>
      <c r="N491" s="101">
        <v>1695.7001459233429</v>
      </c>
      <c r="O491" s="101">
        <v>1688.7874842360384</v>
      </c>
      <c r="P491" s="101">
        <v>1858.3461787211836</v>
      </c>
      <c r="Q491" s="101">
        <v>1532.4369603383554</v>
      </c>
      <c r="R491" s="101">
        <v>1630.2710317536857</v>
      </c>
      <c r="S491" s="101">
        <v>1774.7780451493154</v>
      </c>
      <c r="T491" s="101">
        <v>1653.3976020111504</v>
      </c>
      <c r="U491" s="101">
        <v>1583.0776328823433</v>
      </c>
      <c r="V491" s="101">
        <v>1721.6877857152188</v>
      </c>
      <c r="W491" s="101">
        <v>1632.333261586321</v>
      </c>
      <c r="X491" s="101">
        <v>1462.0753929566208</v>
      </c>
      <c r="Y491" s="101">
        <v>1817.1822561285039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1332.099156489505</v>
      </c>
      <c r="D495" s="101">
        <v>1377.7494418694366</v>
      </c>
      <c r="E495" s="101">
        <v>1491.5938942748435</v>
      </c>
      <c r="F495" s="101">
        <v>1323.5323125663999</v>
      </c>
      <c r="G495" s="101">
        <v>1368.1320027400238</v>
      </c>
      <c r="H495" s="101">
        <v>1548.3264502342913</v>
      </c>
      <c r="I495" s="101">
        <v>1559.7457109616232</v>
      </c>
      <c r="J495" s="101">
        <v>2140.7684767878177</v>
      </c>
      <c r="K495" s="101">
        <v>1876.7902753645349</v>
      </c>
      <c r="L495" s="101">
        <v>1797.1437616626913</v>
      </c>
      <c r="M495" s="101">
        <v>1514.331872081799</v>
      </c>
      <c r="N495" s="101">
        <v>1570.5325018389503</v>
      </c>
      <c r="O495" s="101">
        <v>1754.6229283042564</v>
      </c>
      <c r="P495" s="101">
        <v>1523.4401916191255</v>
      </c>
      <c r="Q495" s="101">
        <v>1842.0455688730249</v>
      </c>
      <c r="R495" s="101">
        <v>2006.9334049304853</v>
      </c>
      <c r="S495" s="101">
        <v>1518.0484129570946</v>
      </c>
      <c r="T495" s="101">
        <v>1623.5437305195908</v>
      </c>
      <c r="U495" s="101">
        <v>1537.4736000536398</v>
      </c>
      <c r="V495" s="101">
        <v>1826.5438874818233</v>
      </c>
      <c r="W495" s="101">
        <v>1900.2300011845082</v>
      </c>
      <c r="X495" s="101">
        <v>1648.3163405601424</v>
      </c>
      <c r="Y495" s="101">
        <v>1542.0679393892649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X496" s="104">
        <v>0</v>
      </c>
      <c r="Y496" s="104">
        <v>0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X497" s="98">
        <v>0</v>
      </c>
      <c r="Y497" s="98">
        <v>0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X498" s="98">
        <v>0</v>
      </c>
      <c r="Y498" s="98">
        <v>0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443.54962223222719</v>
      </c>
      <c r="D499" s="122">
        <v>484.12262981263689</v>
      </c>
      <c r="E499" s="122">
        <v>528.59623815401835</v>
      </c>
      <c r="F499" s="122">
        <v>566.42771373569281</v>
      </c>
      <c r="G499" s="122">
        <v>552.41154721129874</v>
      </c>
      <c r="H499" s="122">
        <v>577.47303960251463</v>
      </c>
      <c r="I499" s="122">
        <v>549.85582150662867</v>
      </c>
      <c r="J499" s="122">
        <v>535.33267236900292</v>
      </c>
      <c r="K499" s="122">
        <v>602.57140993603389</v>
      </c>
      <c r="L499" s="122">
        <v>556.62775164984498</v>
      </c>
      <c r="M499" s="122">
        <v>565.678610789049</v>
      </c>
      <c r="N499" s="122">
        <v>590.3434877394651</v>
      </c>
      <c r="O499" s="122">
        <v>547.81271984163698</v>
      </c>
      <c r="P499" s="122">
        <v>540.96540373925859</v>
      </c>
      <c r="Q499" s="122">
        <v>491.1764682624916</v>
      </c>
      <c r="R499" s="122">
        <v>464.66121534005742</v>
      </c>
      <c r="S499" s="122">
        <v>484.35445820705633</v>
      </c>
      <c r="T499" s="122">
        <v>505.27854562254686</v>
      </c>
      <c r="U499" s="122">
        <v>475.33223186805805</v>
      </c>
      <c r="V499" s="122">
        <v>460.51059842618952</v>
      </c>
      <c r="W499" s="122">
        <v>489.07768847022618</v>
      </c>
      <c r="X499" s="122">
        <v>475.74798157748319</v>
      </c>
      <c r="Y499" s="122">
        <v>558.00297229388332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443.26036377601588</v>
      </c>
      <c r="D500" s="98">
        <v>483.27202405119635</v>
      </c>
      <c r="E500" s="98">
        <v>529.22875720627133</v>
      </c>
      <c r="F500" s="98">
        <v>578.8783673217855</v>
      </c>
      <c r="G500" s="98">
        <v>548.73662689804507</v>
      </c>
      <c r="H500" s="98">
        <v>562.12631778014668</v>
      </c>
      <c r="I500" s="98">
        <v>563.4985720329604</v>
      </c>
      <c r="J500" s="98">
        <v>532.98372563370424</v>
      </c>
      <c r="K500" s="98">
        <v>603.68021014395208</v>
      </c>
      <c r="L500" s="98">
        <v>556.90018787972167</v>
      </c>
      <c r="M500" s="98">
        <v>566.58891661766449</v>
      </c>
      <c r="N500" s="98">
        <v>601.93192312109329</v>
      </c>
      <c r="O500" s="98">
        <v>541.2316587888613</v>
      </c>
      <c r="P500" s="98">
        <v>546.61344658491475</v>
      </c>
      <c r="Q500" s="98">
        <v>466.86173468188127</v>
      </c>
      <c r="R500" s="98">
        <v>462.74668708076996</v>
      </c>
      <c r="S500" s="98">
        <v>491.04711357398043</v>
      </c>
      <c r="T500" s="98">
        <v>512.13547802899882</v>
      </c>
      <c r="U500" s="98">
        <v>496.51081640691808</v>
      </c>
      <c r="V500" s="98">
        <v>460.13185273344936</v>
      </c>
      <c r="W500" s="98">
        <v>492.90650225144583</v>
      </c>
      <c r="X500" s="98">
        <v>497.56393929559113</v>
      </c>
      <c r="Y500" s="98">
        <v>517.41512887662691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447.74924460885296</v>
      </c>
      <c r="D501" s="98">
        <v>484.5440358460167</v>
      </c>
      <c r="E501" s="98">
        <v>507.59940346263653</v>
      </c>
      <c r="F501" s="98">
        <v>547.27799483621175</v>
      </c>
      <c r="G501" s="98">
        <v>571.93977919652468</v>
      </c>
      <c r="H501" s="98">
        <v>595.76046012907659</v>
      </c>
      <c r="I501" s="98">
        <v>547.70132723462507</v>
      </c>
      <c r="J501" s="98">
        <v>567.92684832830128</v>
      </c>
      <c r="K501" s="98">
        <v>528.94119777480307</v>
      </c>
      <c r="L501" s="98">
        <v>531.89478309932917</v>
      </c>
      <c r="M501" s="98">
        <v>553.04004742606264</v>
      </c>
      <c r="N501" s="98">
        <v>557.00232361834048</v>
      </c>
      <c r="O501" s="98">
        <v>544.23587210843539</v>
      </c>
      <c r="P501" s="98">
        <v>590.41416499870752</v>
      </c>
      <c r="Q501" s="98">
        <v>473.12543460220411</v>
      </c>
      <c r="R501" s="98">
        <v>492.75736072464497</v>
      </c>
      <c r="S501" s="98">
        <v>562.58505684600732</v>
      </c>
      <c r="T501" s="98">
        <v>478.8561378184736</v>
      </c>
      <c r="U501" s="98">
        <v>449.58130730812258</v>
      </c>
      <c r="V501" s="98">
        <v>467.30492850091508</v>
      </c>
      <c r="W501" s="98">
        <v>458.12520802497761</v>
      </c>
      <c r="X501" s="98">
        <v>440.28200491309536</v>
      </c>
      <c r="Y501" s="98">
        <v>595.29009015272209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444.80283721222366</v>
      </c>
      <c r="D502" s="33">
        <v>502.85975563823962</v>
      </c>
      <c r="E502" s="33">
        <v>550.9968235794986</v>
      </c>
      <c r="F502" s="33">
        <v>523.46306157802098</v>
      </c>
      <c r="G502" s="33">
        <v>525.94823817616214</v>
      </c>
      <c r="H502" s="33">
        <v>579.35075663723194</v>
      </c>
      <c r="I502" s="33">
        <v>522.56480778871526</v>
      </c>
      <c r="J502" s="33">
        <v>673.23327612486037</v>
      </c>
      <c r="K502" s="33">
        <v>602.75593148120208</v>
      </c>
      <c r="L502" s="33">
        <v>717.03006009552792</v>
      </c>
      <c r="M502" s="33">
        <v>538.46410495745465</v>
      </c>
      <c r="N502" s="33">
        <v>537.89946181350149</v>
      </c>
      <c r="O502" s="33">
        <v>567.73738373125821</v>
      </c>
      <c r="P502" s="33">
        <v>484.17205604015953</v>
      </c>
      <c r="Q502" s="33">
        <v>549.99388742768929</v>
      </c>
      <c r="R502" s="33">
        <v>587.05885659541559</v>
      </c>
      <c r="S502" s="33">
        <v>402.28077846957592</v>
      </c>
      <c r="T502" s="33">
        <v>427.62495052059307</v>
      </c>
      <c r="U502" s="33">
        <v>395.8736065892212</v>
      </c>
      <c r="V502" s="33">
        <v>495.66853490752226</v>
      </c>
      <c r="W502" s="33">
        <v>512.84031504771383</v>
      </c>
      <c r="X502" s="33">
        <v>490.68155068035378</v>
      </c>
      <c r="Y502" s="33">
        <v>511.55145957650831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21.106098163619823</v>
      </c>
      <c r="D504" s="117">
        <f t="shared" si="254"/>
        <v>16.411972935788395</v>
      </c>
      <c r="E504" s="117">
        <f t="shared" si="254"/>
        <v>22.408574925879474</v>
      </c>
      <c r="F504" s="117">
        <f t="shared" si="254"/>
        <v>58.535230219772266</v>
      </c>
      <c r="G504" s="117">
        <f t="shared" si="254"/>
        <v>81.869797133531179</v>
      </c>
      <c r="H504" s="117">
        <f t="shared" si="254"/>
        <v>92.360370786865218</v>
      </c>
      <c r="I504" s="117">
        <f t="shared" si="254"/>
        <v>33.35762781445213</v>
      </c>
      <c r="J504" s="117">
        <f t="shared" si="254"/>
        <v>2.4832068537049441</v>
      </c>
      <c r="K504" s="117">
        <f t="shared" si="254"/>
        <v>7.4865497895063751</v>
      </c>
      <c r="L504" s="117">
        <f t="shared" si="254"/>
        <v>22.594306526132591</v>
      </c>
      <c r="M504" s="117">
        <f t="shared" si="254"/>
        <v>5.930740342198888</v>
      </c>
      <c r="N504" s="117">
        <f t="shared" si="254"/>
        <v>37.509040896891022</v>
      </c>
      <c r="O504" s="117">
        <f t="shared" si="254"/>
        <v>66.952588376228519</v>
      </c>
      <c r="P504" s="117">
        <f t="shared" si="254"/>
        <v>57.522052273278263</v>
      </c>
      <c r="Q504" s="117">
        <f t="shared" si="254"/>
        <v>28.943573639155545</v>
      </c>
      <c r="R504" s="117">
        <f t="shared" ref="R504:V504" si="255">R505+R508+R510+R523</f>
        <v>5.6438137188399349</v>
      </c>
      <c r="S504" s="117">
        <f t="shared" si="255"/>
        <v>30.206220988050575</v>
      </c>
      <c r="T504" s="117">
        <f t="shared" si="255"/>
        <v>20.80670275137452</v>
      </c>
      <c r="U504" s="117">
        <f t="shared" si="255"/>
        <v>23.327454237777506</v>
      </c>
      <c r="V504" s="117">
        <f t="shared" si="255"/>
        <v>11.056293654544787</v>
      </c>
      <c r="W504" s="117">
        <f t="shared" ref="W504:Y504" si="256">W505+W508+W510+W523</f>
        <v>41.282034041079498</v>
      </c>
      <c r="X504" s="117">
        <f t="shared" si="256"/>
        <v>67.028799870330275</v>
      </c>
      <c r="Y504" s="117">
        <f t="shared" si="256"/>
        <v>128.2590859602563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11.801343687470673</v>
      </c>
      <c r="D510" s="122">
        <v>6.6145451944150313</v>
      </c>
      <c r="E510" s="122">
        <v>8.6747288326772392</v>
      </c>
      <c r="F510" s="122">
        <v>11.009101764463715</v>
      </c>
      <c r="G510" s="122">
        <v>12.527635178009685</v>
      </c>
      <c r="H510" s="122">
        <v>17.3287979716251</v>
      </c>
      <c r="I510" s="122">
        <v>3.9385455681712873</v>
      </c>
      <c r="J510" s="122">
        <v>1.2683361240078128</v>
      </c>
      <c r="K510" s="122">
        <v>4.5069102654100073</v>
      </c>
      <c r="L510" s="122">
        <v>11.19010369019338</v>
      </c>
      <c r="M510" s="122">
        <v>0.15265419805301328</v>
      </c>
      <c r="N510" s="122">
        <v>7.8659572537433933</v>
      </c>
      <c r="O510" s="122">
        <v>8.4743044884712067</v>
      </c>
      <c r="P510" s="122">
        <v>9.8246861904075935</v>
      </c>
      <c r="Q510" s="122">
        <v>2.4062203999093268</v>
      </c>
      <c r="R510" s="122">
        <v>3.8791917124193716</v>
      </c>
      <c r="S510" s="122">
        <v>5.404122738803089</v>
      </c>
      <c r="T510" s="122">
        <v>4.6524776804523249</v>
      </c>
      <c r="U510" s="122">
        <v>4.8405249196995213</v>
      </c>
      <c r="V510" s="122">
        <v>8.2509771001900809</v>
      </c>
      <c r="W510" s="122">
        <v>9.9765672807466554</v>
      </c>
      <c r="X510" s="122">
        <v>8.3564146540520206</v>
      </c>
      <c r="Y510" s="122">
        <v>11.811035242152718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510.80064844696028</v>
      </c>
      <c r="D515" s="101">
        <v>511.56982527418023</v>
      </c>
      <c r="E515" s="101">
        <v>539.94106566009737</v>
      </c>
      <c r="F515" s="101">
        <v>536.32178190394177</v>
      </c>
      <c r="G515" s="101">
        <v>578.67313320377821</v>
      </c>
      <c r="H515" s="101">
        <v>612.7385080528561</v>
      </c>
      <c r="I515" s="101">
        <v>575.93245396191219</v>
      </c>
      <c r="J515" s="101">
        <v>629.09471750787509</v>
      </c>
      <c r="K515" s="101">
        <v>611.02196194026737</v>
      </c>
      <c r="L515" s="101">
        <v>484.42319845933929</v>
      </c>
      <c r="M515" s="101">
        <v>591.07705486126747</v>
      </c>
      <c r="N515" s="101">
        <v>581.30024559915876</v>
      </c>
      <c r="O515" s="101">
        <v>547.3909435524082</v>
      </c>
      <c r="P515" s="101">
        <v>565.02397388663246</v>
      </c>
      <c r="Q515" s="101">
        <v>441.31007603721633</v>
      </c>
      <c r="R515" s="101">
        <v>453.92165052281166</v>
      </c>
      <c r="S515" s="101">
        <v>479.36206306134551</v>
      </c>
      <c r="T515" s="101">
        <v>434.90403493816473</v>
      </c>
      <c r="U515" s="101">
        <v>407.33881578721417</v>
      </c>
      <c r="V515" s="101">
        <v>435.53742642701479</v>
      </c>
      <c r="W515" s="101">
        <v>408.69914826240563</v>
      </c>
      <c r="X515" s="101">
        <v>365.35698157020488</v>
      </c>
      <c r="Y515" s="101">
        <v>453.64667103313951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9.3047544761491494</v>
      </c>
      <c r="D523" s="122">
        <v>9.7974277413733635</v>
      </c>
      <c r="E523" s="122">
        <v>13.733846093202235</v>
      </c>
      <c r="F523" s="122">
        <v>47.526128455308552</v>
      </c>
      <c r="G523" s="122">
        <v>69.34216195552149</v>
      </c>
      <c r="H523" s="122">
        <v>75.031572815240111</v>
      </c>
      <c r="I523" s="122">
        <v>29.419082246280841</v>
      </c>
      <c r="J523" s="122">
        <v>1.2148707296971315</v>
      </c>
      <c r="K523" s="122">
        <v>2.9796395240963682</v>
      </c>
      <c r="L523" s="122">
        <v>11.404202835939211</v>
      </c>
      <c r="M523" s="122">
        <v>5.7780861441458748</v>
      </c>
      <c r="N523" s="122">
        <v>29.64308364314763</v>
      </c>
      <c r="O523" s="122">
        <v>58.478283887757307</v>
      </c>
      <c r="P523" s="122">
        <v>47.697366082870673</v>
      </c>
      <c r="Q523" s="122">
        <v>26.537353239246219</v>
      </c>
      <c r="R523" s="122">
        <v>1.7646220064205629</v>
      </c>
      <c r="S523" s="122">
        <v>24.802098249247486</v>
      </c>
      <c r="T523" s="122">
        <v>16.154225070922195</v>
      </c>
      <c r="U523" s="122">
        <v>18.486929318077983</v>
      </c>
      <c r="V523" s="122">
        <v>2.8053165543547061</v>
      </c>
      <c r="W523" s="122">
        <v>31.305466760332841</v>
      </c>
      <c r="X523" s="122">
        <v>58.672385216278251</v>
      </c>
      <c r="Y523" s="122">
        <v>116.44805071810359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172.81482300545889</v>
      </c>
      <c r="D525" s="98">
        <v>186.89086575784191</v>
      </c>
      <c r="E525" s="98">
        <v>195.65222455770456</v>
      </c>
      <c r="F525" s="98">
        <v>210.80491304999978</v>
      </c>
      <c r="G525" s="98">
        <v>220.15688474095413</v>
      </c>
      <c r="H525" s="98">
        <v>229.17278516618632</v>
      </c>
      <c r="I525" s="98">
        <v>210.54490012368055</v>
      </c>
      <c r="J525" s="98">
        <v>218.1740262159538</v>
      </c>
      <c r="K525" s="98">
        <v>203.06163687210758</v>
      </c>
      <c r="L525" s="98">
        <v>204.05920274440561</v>
      </c>
      <c r="M525" s="98">
        <v>212.06397677851021</v>
      </c>
      <c r="N525" s="98">
        <v>213.52283686704777</v>
      </c>
      <c r="O525" s="98">
        <v>208.59360647277657</v>
      </c>
      <c r="P525" s="98">
        <v>226.18593074034987</v>
      </c>
      <c r="Q525" s="98">
        <v>180.90545950156624</v>
      </c>
      <c r="R525" s="98">
        <v>187.46786947157401</v>
      </c>
      <c r="S525" s="98">
        <v>212.53132902575305</v>
      </c>
      <c r="T525" s="98">
        <v>179.51806234845617</v>
      </c>
      <c r="U525" s="98">
        <v>167.37685765887127</v>
      </c>
      <c r="V525" s="98">
        <v>173.12516059337537</v>
      </c>
      <c r="W525" s="98">
        <v>169.32664316729168</v>
      </c>
      <c r="X525" s="98">
        <v>162.62665538448019</v>
      </c>
      <c r="Y525" s="98">
        <v>219.86769637371256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280.11547572619855</v>
      </c>
      <c r="D528" s="118">
        <f t="shared" si="261"/>
        <v>265.69052655961696</v>
      </c>
      <c r="E528" s="118">
        <f t="shared" si="261"/>
        <v>271.92145333263807</v>
      </c>
      <c r="F528" s="118">
        <f t="shared" si="261"/>
        <v>259.77077123910226</v>
      </c>
      <c r="G528" s="118">
        <f t="shared" si="261"/>
        <v>253.30899969045234</v>
      </c>
      <c r="H528" s="118">
        <f t="shared" si="261"/>
        <v>249.3078316095004</v>
      </c>
      <c r="I528" s="118">
        <f t="shared" si="261"/>
        <v>237.75256542704633</v>
      </c>
      <c r="J528" s="118">
        <f t="shared" si="261"/>
        <v>237.32633834928015</v>
      </c>
      <c r="K528" s="118">
        <f t="shared" si="261"/>
        <v>255.74573639994929</v>
      </c>
      <c r="L528" s="118">
        <f t="shared" si="261"/>
        <v>191.61167075749321</v>
      </c>
      <c r="M528" s="118">
        <f t="shared" si="261"/>
        <v>196.44410831213867</v>
      </c>
      <c r="N528" s="118">
        <f t="shared" si="261"/>
        <v>206.31828514500592</v>
      </c>
      <c r="O528" s="118">
        <f t="shared" si="261"/>
        <v>181.15700092543057</v>
      </c>
      <c r="P528" s="118">
        <f t="shared" si="261"/>
        <v>170.92163064399111</v>
      </c>
      <c r="Q528" s="118">
        <f t="shared" si="261"/>
        <v>143.31285370852004</v>
      </c>
      <c r="R528" s="118">
        <f t="shared" ref="R528:V528" si="262">R529+R532+R534+R547</f>
        <v>138.00791872585921</v>
      </c>
      <c r="S528" s="118">
        <f t="shared" si="262"/>
        <v>140.04644165072676</v>
      </c>
      <c r="T528" s="118">
        <f t="shared" si="262"/>
        <v>141.05706349920632</v>
      </c>
      <c r="U528" s="118">
        <f t="shared" si="262"/>
        <v>127.89624088314729</v>
      </c>
      <c r="V528" s="118">
        <f t="shared" si="262"/>
        <v>114.83999074020606</v>
      </c>
      <c r="W528" s="118">
        <f t="shared" ref="W528:Y528" si="263">W529+W532+W534+W547</f>
        <v>103.8000067273598</v>
      </c>
      <c r="X528" s="118">
        <f t="shared" si="263"/>
        <v>81.956159260082089</v>
      </c>
      <c r="Y528" s="118">
        <f t="shared" si="263"/>
        <v>64.593700443398319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231.18893474677969</v>
      </c>
      <c r="D529" s="123">
        <f t="shared" si="264"/>
        <v>218.47926495999525</v>
      </c>
      <c r="E529" s="123">
        <f t="shared" si="264"/>
        <v>223.7377280998459</v>
      </c>
      <c r="F529" s="123">
        <f t="shared" si="264"/>
        <v>214.37762120897273</v>
      </c>
      <c r="G529" s="123">
        <f t="shared" si="264"/>
        <v>208.38949810661009</v>
      </c>
      <c r="H529" s="123">
        <f t="shared" si="264"/>
        <v>202.17991170144501</v>
      </c>
      <c r="I529" s="123">
        <f t="shared" si="264"/>
        <v>192.89504538186134</v>
      </c>
      <c r="J529" s="123">
        <f t="shared" si="264"/>
        <v>188.79300056278848</v>
      </c>
      <c r="K529" s="123">
        <f t="shared" si="264"/>
        <v>206.21846137709431</v>
      </c>
      <c r="L529" s="123">
        <f t="shared" si="264"/>
        <v>145.98583011936515</v>
      </c>
      <c r="M529" s="123">
        <f t="shared" si="264"/>
        <v>152.35266612179294</v>
      </c>
      <c r="N529" s="123">
        <f t="shared" si="264"/>
        <v>160.83942910736508</v>
      </c>
      <c r="O529" s="123">
        <f t="shared" si="264"/>
        <v>139.04523189067334</v>
      </c>
      <c r="P529" s="123">
        <f t="shared" si="264"/>
        <v>132.16544269784592</v>
      </c>
      <c r="Q529" s="123">
        <f t="shared" si="264"/>
        <v>104.46767704651057</v>
      </c>
      <c r="R529" s="123">
        <f t="shared" ref="R529:V529" si="265">SUM(R530:R531)</f>
        <v>98.58054088439556</v>
      </c>
      <c r="S529" s="123">
        <f t="shared" si="265"/>
        <v>104.81040852074447</v>
      </c>
      <c r="T529" s="123">
        <f t="shared" si="265"/>
        <v>104.54187658767488</v>
      </c>
      <c r="U529" s="123">
        <f t="shared" si="265"/>
        <v>94.269965548008201</v>
      </c>
      <c r="V529" s="123">
        <f t="shared" si="265"/>
        <v>79.759371560950996</v>
      </c>
      <c r="W529" s="123">
        <f t="shared" ref="W529:Y529" si="266">SUM(W530:W531)</f>
        <v>68.685956354696941</v>
      </c>
      <c r="X529" s="123">
        <f t="shared" si="266"/>
        <v>50.898955530142615</v>
      </c>
      <c r="Y529" s="123">
        <f t="shared" si="266"/>
        <v>33.753501019673756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230.03593736410551</v>
      </c>
      <c r="D530" s="99">
        <v>217.40145456667702</v>
      </c>
      <c r="E530" s="99">
        <v>222.6313087448473</v>
      </c>
      <c r="F530" s="99">
        <v>213.32394009772528</v>
      </c>
      <c r="G530" s="99">
        <v>207.35881945517224</v>
      </c>
      <c r="H530" s="99">
        <v>201.17900589613458</v>
      </c>
      <c r="I530" s="99">
        <v>191.94147636307525</v>
      </c>
      <c r="J530" s="99">
        <v>187.84877029435353</v>
      </c>
      <c r="K530" s="99">
        <v>205.17333442653947</v>
      </c>
      <c r="L530" s="99">
        <v>145.26379862092389</v>
      </c>
      <c r="M530" s="99">
        <v>151.58367537942129</v>
      </c>
      <c r="N530" s="99">
        <v>160.02221207707973</v>
      </c>
      <c r="O530" s="99">
        <v>138.33718589033825</v>
      </c>
      <c r="P530" s="99">
        <v>131.49333288602438</v>
      </c>
      <c r="Q530" s="99">
        <v>103.93577753224049</v>
      </c>
      <c r="R530" s="99">
        <v>98.07539769956</v>
      </c>
      <c r="S530" s="99">
        <v>104.26999136498443</v>
      </c>
      <c r="T530" s="99">
        <v>103.99576018761644</v>
      </c>
      <c r="U530" s="99">
        <v>93.770021604699963</v>
      </c>
      <c r="V530" s="99">
        <v>79.330088994253217</v>
      </c>
      <c r="W530" s="99">
        <v>68.314210296248802</v>
      </c>
      <c r="X530" s="99">
        <v>50.620174715058077</v>
      </c>
      <c r="Y530" s="99">
        <v>33.564199191957123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1.1529973826741786</v>
      </c>
      <c r="D531" s="99">
        <v>1.0778103933182255</v>
      </c>
      <c r="E531" s="99">
        <v>1.1064193549985806</v>
      </c>
      <c r="F531" s="99">
        <v>1.0536811112474476</v>
      </c>
      <c r="G531" s="99">
        <v>1.0306786514378543</v>
      </c>
      <c r="H531" s="99">
        <v>1.0009058053104321</v>
      </c>
      <c r="I531" s="99">
        <v>0.95356901878608658</v>
      </c>
      <c r="J531" s="99">
        <v>0.94423026843495517</v>
      </c>
      <c r="K531" s="99">
        <v>1.0451269505548353</v>
      </c>
      <c r="L531" s="99">
        <v>0.72203149844125869</v>
      </c>
      <c r="M531" s="99">
        <v>0.76899074237163201</v>
      </c>
      <c r="N531" s="99">
        <v>0.81721703028535531</v>
      </c>
      <c r="O531" s="99">
        <v>0.70804600033509679</v>
      </c>
      <c r="P531" s="99">
        <v>0.67210981182154561</v>
      </c>
      <c r="Q531" s="99">
        <v>0.5318995142700742</v>
      </c>
      <c r="R531" s="99">
        <v>0.50514318483555498</v>
      </c>
      <c r="S531" s="99">
        <v>0.54041715576003846</v>
      </c>
      <c r="T531" s="99">
        <v>0.54611640005843687</v>
      </c>
      <c r="U531" s="99">
        <v>0.49994394330823633</v>
      </c>
      <c r="V531" s="99">
        <v>0.42928256669777926</v>
      </c>
      <c r="W531" s="99">
        <v>0.37174605844813158</v>
      </c>
      <c r="X531" s="99">
        <v>0.27878081508453828</v>
      </c>
      <c r="Y531" s="99">
        <v>0.18930182771663465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8.6999814339643879E-5</v>
      </c>
      <c r="D532" s="123">
        <f t="shared" si="267"/>
        <v>4.5155399386873112E-4</v>
      </c>
      <c r="E532" s="123">
        <f t="shared" si="267"/>
        <v>9.1775290738760622E-4</v>
      </c>
      <c r="F532" s="123">
        <f t="shared" si="267"/>
        <v>1.3274861993322589E-3</v>
      </c>
      <c r="G532" s="123">
        <f t="shared" si="267"/>
        <v>2.0192379056690425E-3</v>
      </c>
      <c r="H532" s="123">
        <f t="shared" si="267"/>
        <v>7.3202445162774904E-3</v>
      </c>
      <c r="I532" s="123">
        <f t="shared" si="267"/>
        <v>8.0184022391752395E-3</v>
      </c>
      <c r="J532" s="123">
        <f t="shared" si="267"/>
        <v>1.0753551938088532E-2</v>
      </c>
      <c r="K532" s="123">
        <f t="shared" si="267"/>
        <v>1.0011284419116204E-2</v>
      </c>
      <c r="L532" s="123">
        <f t="shared" si="267"/>
        <v>3.3636197512530781E-2</v>
      </c>
      <c r="M532" s="123">
        <f t="shared" si="267"/>
        <v>1.7673678879399583E-2</v>
      </c>
      <c r="N532" s="123">
        <f t="shared" si="267"/>
        <v>1.5618286199734155E-2</v>
      </c>
      <c r="O532" s="123">
        <f t="shared" si="267"/>
        <v>1.4968492626194631E-2</v>
      </c>
      <c r="P532" s="123">
        <f t="shared" si="267"/>
        <v>1.5958616117738786E-2</v>
      </c>
      <c r="Q532" s="123">
        <f t="shared" si="267"/>
        <v>9.9511906560108571E-3</v>
      </c>
      <c r="R532" s="123">
        <f t="shared" si="267"/>
        <v>1.2990830212134426E-2</v>
      </c>
      <c r="S532" s="123">
        <f t="shared" si="267"/>
        <v>9.7836537546969714E-3</v>
      </c>
      <c r="T532" s="123">
        <f t="shared" si="267"/>
        <v>1.2583137076421865E-2</v>
      </c>
      <c r="U532" s="123">
        <f t="shared" si="267"/>
        <v>9.8041104905424673E-3</v>
      </c>
      <c r="V532" s="123">
        <f t="shared" si="267"/>
        <v>2.1537438894653073E-2</v>
      </c>
      <c r="W532" s="123">
        <f t="shared" si="267"/>
        <v>2.3129437025402051E-2</v>
      </c>
      <c r="X532" s="123">
        <f t="shared" si="267"/>
        <v>5.243412782600889E-2</v>
      </c>
      <c r="Y532" s="123">
        <f t="shared" si="267"/>
        <v>0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8.6999814339643879E-5</v>
      </c>
      <c r="D533" s="99">
        <f>RES_hhdet_in_fecs!D86</f>
        <v>4.5155399386873112E-4</v>
      </c>
      <c r="E533" s="99">
        <f>RES_hhdet_in_fecs!E86</f>
        <v>9.1775290738760622E-4</v>
      </c>
      <c r="F533" s="99">
        <f>RES_hhdet_in_fecs!F86</f>
        <v>1.3274861993322589E-3</v>
      </c>
      <c r="G533" s="99">
        <f>RES_hhdet_in_fecs!G86</f>
        <v>2.0192379056690425E-3</v>
      </c>
      <c r="H533" s="99">
        <f>RES_hhdet_in_fecs!H86</f>
        <v>7.3202445162774904E-3</v>
      </c>
      <c r="I533" s="99">
        <f>RES_hhdet_in_fecs!I86</f>
        <v>8.0184022391752395E-3</v>
      </c>
      <c r="J533" s="99">
        <f>RES_hhdet_in_fecs!J86</f>
        <v>1.0753551938088532E-2</v>
      </c>
      <c r="K533" s="99">
        <f>RES_hhdet_in_fecs!K86</f>
        <v>1.0011284419116204E-2</v>
      </c>
      <c r="L533" s="99">
        <f>RES_hhdet_in_fecs!L86</f>
        <v>3.3636197512530781E-2</v>
      </c>
      <c r="M533" s="99">
        <f>RES_hhdet_in_fecs!M86</f>
        <v>1.7673678879399583E-2</v>
      </c>
      <c r="N533" s="99">
        <f>RES_hhdet_in_fecs!N86</f>
        <v>1.5618286199734155E-2</v>
      </c>
      <c r="O533" s="99">
        <f>RES_hhdet_in_fecs!O86</f>
        <v>1.4968492626194631E-2</v>
      </c>
      <c r="P533" s="99">
        <f>RES_hhdet_in_fecs!P86</f>
        <v>1.5958616117738786E-2</v>
      </c>
      <c r="Q533" s="99">
        <f>RES_hhdet_in_fecs!Q86</f>
        <v>9.9511906560108571E-3</v>
      </c>
      <c r="R533" s="99">
        <f>RES_hhdet_in_fecs!R86</f>
        <v>1.2990830212134426E-2</v>
      </c>
      <c r="S533" s="99">
        <f>RES_hhdet_in_fecs!S86</f>
        <v>9.7836537546969714E-3</v>
      </c>
      <c r="T533" s="99">
        <f>RES_hhdet_in_fecs!T86</f>
        <v>1.2583137076421865E-2</v>
      </c>
      <c r="U533" s="99">
        <f>RES_hhdet_in_fecs!U86</f>
        <v>9.8041104905424673E-3</v>
      </c>
      <c r="V533" s="99">
        <f>RES_hhdet_in_fecs!V86</f>
        <v>2.1537438894653073E-2</v>
      </c>
      <c r="W533" s="99">
        <f>RES_hhdet_in_fecs!W86</f>
        <v>2.3129437025402051E-2</v>
      </c>
      <c r="X533" s="99">
        <f>RES_hhdet_in_fecs!X86</f>
        <v>5.243412782600889E-2</v>
      </c>
      <c r="Y533" s="99">
        <f>RES_hhdet_in_fecs!Y86</f>
        <v>0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36.677752056689847</v>
      </c>
      <c r="D534" s="123">
        <v>34.41483120760703</v>
      </c>
      <c r="E534" s="123">
        <v>34.564551200639187</v>
      </c>
      <c r="F534" s="123">
        <v>31.410878421135095</v>
      </c>
      <c r="G534" s="123">
        <v>31.681047666576845</v>
      </c>
      <c r="H534" s="123">
        <v>33.778827121317072</v>
      </c>
      <c r="I534" s="123">
        <v>32.287885552509621</v>
      </c>
      <c r="J534" s="123">
        <v>35.697165637311329</v>
      </c>
      <c r="K534" s="123">
        <v>35.294928241500976</v>
      </c>
      <c r="L534" s="123">
        <v>32.658605723968165</v>
      </c>
      <c r="M534" s="123">
        <v>31.15778466744424</v>
      </c>
      <c r="N534" s="123">
        <v>32.352080682270078</v>
      </c>
      <c r="O534" s="123">
        <v>30.6529321788754</v>
      </c>
      <c r="P534" s="123">
        <v>27.539371172816676</v>
      </c>
      <c r="Q534" s="123">
        <v>29.117092239775051</v>
      </c>
      <c r="R534" s="123">
        <v>29.532190348435208</v>
      </c>
      <c r="S534" s="123">
        <v>25.51804269379058</v>
      </c>
      <c r="T534" s="123">
        <v>26.239840628965219</v>
      </c>
      <c r="U534" s="123">
        <v>24.406420679785352</v>
      </c>
      <c r="V534" s="123">
        <v>25.863849496787527</v>
      </c>
      <c r="W534" s="123">
        <v>25.971779404165304</v>
      </c>
      <c r="X534" s="123">
        <v>22.446541281970312</v>
      </c>
      <c r="Y534" s="123">
        <v>20.762317058975523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38.740032516891254</v>
      </c>
      <c r="D535" s="99">
        <v>36.210708332274521</v>
      </c>
      <c r="E535" s="99">
        <v>34.726829331769054</v>
      </c>
      <c r="F535" s="99">
        <v>33.108638122493993</v>
      </c>
      <c r="G535" s="99">
        <v>34.189409764756796</v>
      </c>
      <c r="H535" s="99">
        <v>32.49242004987407</v>
      </c>
      <c r="I535" s="99">
        <v>31.199017237927968</v>
      </c>
      <c r="J535" s="99">
        <v>28.88763097125987</v>
      </c>
      <c r="K535" s="99">
        <v>32.437027899614741</v>
      </c>
      <c r="L535" s="99">
        <v>30.708573215363252</v>
      </c>
      <c r="M535" s="99">
        <v>31.215898066109123</v>
      </c>
      <c r="N535" s="99">
        <v>33.589211326109165</v>
      </c>
      <c r="O535" s="99">
        <v>29.402683600774754</v>
      </c>
      <c r="P535" s="99">
        <v>29.413423194566739</v>
      </c>
      <c r="Q535" s="99">
        <v>24.231489994572133</v>
      </c>
      <c r="R535" s="99">
        <v>23.823269881409679</v>
      </c>
      <c r="S535" s="99">
        <v>26.051900823132296</v>
      </c>
      <c r="T535" s="99">
        <v>26.388525750232031</v>
      </c>
      <c r="U535" s="99">
        <v>24.89050899972279</v>
      </c>
      <c r="V535" s="99">
        <v>23.078418058487955</v>
      </c>
      <c r="W535" s="99">
        <v>23.65253124278783</v>
      </c>
      <c r="X535" s="99">
        <v>22.058489483180455</v>
      </c>
      <c r="Y535" s="99">
        <v>20.544038944284644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X536" s="99">
        <v>0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X537" s="102">
        <v>0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X538" s="105">
        <v>0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35.84927078942863</v>
      </c>
      <c r="D539" s="102">
        <v>34.469705612425237</v>
      </c>
      <c r="E539" s="102">
        <v>35.503503340888344</v>
      </c>
      <c r="F539" s="102">
        <v>34.344793528544081</v>
      </c>
      <c r="G539" s="102">
        <v>36.691548411092029</v>
      </c>
      <c r="H539" s="102">
        <v>38.495915742427123</v>
      </c>
      <c r="I539" s="102">
        <v>35.712292934425136</v>
      </c>
      <c r="J539" s="102">
        <v>38.284151679815551</v>
      </c>
      <c r="K539" s="102">
        <v>36.603193629839673</v>
      </c>
      <c r="L539" s="102">
        <v>28.587851510979878</v>
      </c>
      <c r="M539" s="102">
        <v>34.344377856941762</v>
      </c>
      <c r="N539" s="102">
        <v>33.464427885211663</v>
      </c>
      <c r="O539" s="102">
        <v>31.02175618079028</v>
      </c>
      <c r="P539" s="102">
        <v>31.649128548784084</v>
      </c>
      <c r="Q539" s="102">
        <v>24.353833324400838</v>
      </c>
      <c r="R539" s="102">
        <v>24.701576045431548</v>
      </c>
      <c r="S539" s="102">
        <v>25.765332665612881</v>
      </c>
      <c r="T539" s="102">
        <v>23.076736306237699</v>
      </c>
      <c r="U539" s="102">
        <v>21.385390754447258</v>
      </c>
      <c r="V539" s="102">
        <v>22.657966448246167</v>
      </c>
      <c r="W539" s="102">
        <v>20.895675141030182</v>
      </c>
      <c r="X539" s="102">
        <v>18.394940783643161</v>
      </c>
      <c r="Y539" s="102">
        <v>22.601311881438665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32.898363152992189</v>
      </c>
      <c r="D543" s="102">
        <v>32.590417502587542</v>
      </c>
      <c r="E543" s="102">
        <v>34.343660122781159</v>
      </c>
      <c r="F543" s="102">
        <v>29.601567283568645</v>
      </c>
      <c r="G543" s="102">
        <v>30.212924038530193</v>
      </c>
      <c r="H543" s="102">
        <v>33.778818562574706</v>
      </c>
      <c r="I543" s="102">
        <v>33.477811352288498</v>
      </c>
      <c r="J543" s="102">
        <v>44.933635088027643</v>
      </c>
      <c r="K543" s="102">
        <v>38.617038599161404</v>
      </c>
      <c r="L543" s="102">
        <v>36.256225208180332</v>
      </c>
      <c r="M543" s="102">
        <v>29.81193770043998</v>
      </c>
      <c r="N543" s="102">
        <v>30.189462851905461</v>
      </c>
      <c r="O543" s="102">
        <v>32.486050006519243</v>
      </c>
      <c r="P543" s="102">
        <v>27.118760132537755</v>
      </c>
      <c r="Q543" s="102">
        <v>31.477971058399973</v>
      </c>
      <c r="R543" s="102">
        <v>33.242795300981321</v>
      </c>
      <c r="S543" s="102">
        <v>24.432579756607151</v>
      </c>
      <c r="T543" s="102">
        <v>25.387252744472789</v>
      </c>
      <c r="U543" s="102">
        <v>23.41493958290059</v>
      </c>
      <c r="V543" s="102">
        <v>27.147313905012908</v>
      </c>
      <c r="W543" s="102">
        <v>27.37779340287463</v>
      </c>
      <c r="X543" s="102">
        <v>23.035000100493569</v>
      </c>
      <c r="Y543" s="102">
        <v>21.0301504031662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X544" s="105">
        <v>0</v>
      </c>
      <c r="Y544" s="105">
        <v>0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X545" s="99">
        <v>0</v>
      </c>
      <c r="Y545" s="99">
        <v>0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X546" s="99">
        <v>0</v>
      </c>
      <c r="Y546" s="99">
        <v>0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12.248701922914695</v>
      </c>
      <c r="D547" s="123">
        <v>12.795978838020806</v>
      </c>
      <c r="E547" s="123">
        <v>13.618256279245612</v>
      </c>
      <c r="F547" s="123">
        <v>13.980944122795083</v>
      </c>
      <c r="G547" s="123">
        <v>13.236434679359755</v>
      </c>
      <c r="H547" s="123">
        <v>13.34177254222203</v>
      </c>
      <c r="I547" s="123">
        <v>12.561616090436219</v>
      </c>
      <c r="J547" s="123">
        <v>12.825418597242288</v>
      </c>
      <c r="K547" s="123">
        <v>14.222335496934894</v>
      </c>
      <c r="L547" s="123">
        <v>12.933598716647369</v>
      </c>
      <c r="M547" s="123">
        <v>12.915983844022094</v>
      </c>
      <c r="N547" s="123">
        <v>13.111157069171057</v>
      </c>
      <c r="O547" s="123">
        <v>11.443868363255637</v>
      </c>
      <c r="P547" s="123">
        <v>11.200858157210762</v>
      </c>
      <c r="Q547" s="123">
        <v>9.718133231578415</v>
      </c>
      <c r="R547" s="123">
        <v>9.8821966628163125</v>
      </c>
      <c r="S547" s="123">
        <v>9.7082067824369993</v>
      </c>
      <c r="T547" s="123">
        <v>10.262763145489799</v>
      </c>
      <c r="U547" s="123">
        <v>9.210050544863174</v>
      </c>
      <c r="V547" s="123">
        <v>9.1952322435728835</v>
      </c>
      <c r="W547" s="123">
        <v>9.119141531472156</v>
      </c>
      <c r="X547" s="123">
        <v>8.5582283201431597</v>
      </c>
      <c r="Y547" s="123">
        <v>10.077882364749051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12.350940233509281</v>
      </c>
      <c r="D548" s="99">
        <v>12.921699670459498</v>
      </c>
      <c r="E548" s="99">
        <v>13.802151965946113</v>
      </c>
      <c r="F548" s="99">
        <v>14.695508098149539</v>
      </c>
      <c r="G548" s="99">
        <v>13.78611394551449</v>
      </c>
      <c r="H548" s="99">
        <v>13.986275127069936</v>
      </c>
      <c r="I548" s="99">
        <v>13.830925229461158</v>
      </c>
      <c r="J548" s="99">
        <v>12.832545210269382</v>
      </c>
      <c r="K548" s="99">
        <v>14.300415528353891</v>
      </c>
      <c r="L548" s="99">
        <v>12.989644283174359</v>
      </c>
      <c r="M548" s="99">
        <v>13.007049080765643</v>
      </c>
      <c r="N548" s="99">
        <v>13.687927512354005</v>
      </c>
      <c r="O548" s="99">
        <v>12.114474260799394</v>
      </c>
      <c r="P548" s="99">
        <v>12.088568714620386</v>
      </c>
      <c r="Q548" s="99">
        <v>10.157564985972684</v>
      </c>
      <c r="R548" s="99">
        <v>9.8908979065589318</v>
      </c>
      <c r="S548" s="99">
        <v>10.312312068533386</v>
      </c>
      <c r="T548" s="99">
        <v>10.556748615169935</v>
      </c>
      <c r="U548" s="99">
        <v>10.073734575730873</v>
      </c>
      <c r="V548" s="99">
        <v>9.216772318543482</v>
      </c>
      <c r="W548" s="99">
        <v>9.6861635255041438</v>
      </c>
      <c r="X548" s="99">
        <v>9.6223555739859314</v>
      </c>
      <c r="Y548" s="99">
        <v>9.9009819350562616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12.128577763528764</v>
      </c>
      <c r="D549" s="99">
        <v>12.592754314372256</v>
      </c>
      <c r="E549" s="99">
        <v>12.864995552328573</v>
      </c>
      <c r="F549" s="99">
        <v>13.499453980412195</v>
      </c>
      <c r="G549" s="99">
        <v>13.959343420326574</v>
      </c>
      <c r="H549" s="99">
        <v>14.398011733014563</v>
      </c>
      <c r="I549" s="99">
        <v>13.055421859528366</v>
      </c>
      <c r="J549" s="99">
        <v>13.277185898708602</v>
      </c>
      <c r="K549" s="99">
        <v>12.164381767260528</v>
      </c>
      <c r="L549" s="99">
        <v>12.042392284389447</v>
      </c>
      <c r="M549" s="99">
        <v>12.321921970116616</v>
      </c>
      <c r="N549" s="99">
        <v>12.292132388174364</v>
      </c>
      <c r="O549" s="99">
        <v>11.821423202356385</v>
      </c>
      <c r="P549" s="99">
        <v>12.669528955888197</v>
      </c>
      <c r="Q549" s="99">
        <v>9.9833238518754026</v>
      </c>
      <c r="R549" s="99">
        <v>10.201654467227053</v>
      </c>
      <c r="S549" s="99">
        <v>11.42339124469385</v>
      </c>
      <c r="T549" s="99">
        <v>9.5255289770100084</v>
      </c>
      <c r="U549" s="99">
        <v>8.7873273195655379</v>
      </c>
      <c r="V549" s="99">
        <v>9.0064913875530515</v>
      </c>
      <c r="W549" s="99">
        <v>8.6572104282271791</v>
      </c>
      <c r="X549" s="99">
        <v>8.1879034657631848</v>
      </c>
      <c r="Y549" s="99">
        <v>10.95411626647366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9.4238323841620044</v>
      </c>
      <c r="D550" s="110">
        <v>10.211218985256231</v>
      </c>
      <c r="E550" s="110">
        <v>10.899477980488033</v>
      </c>
      <c r="F550" s="110">
        <v>10.06661878512854</v>
      </c>
      <c r="G550" s="110">
        <v>9.9962685086763088</v>
      </c>
      <c r="H550" s="110">
        <v>10.889715046041344</v>
      </c>
      <c r="I550" s="110">
        <v>9.6752411083726741</v>
      </c>
      <c r="J550" s="110">
        <v>12.207420452646145</v>
      </c>
      <c r="K550" s="110">
        <v>10.733866982969115</v>
      </c>
      <c r="L550" s="110">
        <v>12.54745106207654</v>
      </c>
      <c r="M550" s="110">
        <v>9.2443150338186779</v>
      </c>
      <c r="N550" s="110">
        <v>9.1047804004174644</v>
      </c>
      <c r="O550" s="110">
        <v>9.3966263977652105</v>
      </c>
      <c r="P550" s="110">
        <v>7.8506551488663199</v>
      </c>
      <c r="Q550" s="110">
        <v>8.6869624170248247</v>
      </c>
      <c r="R550" s="110">
        <v>9.0053192217601072</v>
      </c>
      <c r="S550" s="110">
        <v>5.9819055361992062</v>
      </c>
      <c r="T550" s="110">
        <v>6.1544732107145084</v>
      </c>
      <c r="U550" s="110">
        <v>5.5336330822329147</v>
      </c>
      <c r="V550" s="110">
        <v>6.762132921550938</v>
      </c>
      <c r="W550" s="110">
        <v>6.7991984901157867</v>
      </c>
      <c r="X550" s="110">
        <v>6.3505273501699921</v>
      </c>
      <c r="Y550" s="110">
        <v>6.5012594352274418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157.30866758554859</v>
      </c>
      <c r="D552" s="118">
        <f t="shared" si="268"/>
        <v>152.44825163923622</v>
      </c>
      <c r="E552" s="118">
        <f t="shared" si="268"/>
        <v>158.91648985007512</v>
      </c>
      <c r="F552" s="118">
        <f t="shared" si="268"/>
        <v>154.69655055164299</v>
      </c>
      <c r="G552" s="118">
        <f t="shared" si="268"/>
        <v>153.90565384628582</v>
      </c>
      <c r="H552" s="118">
        <f t="shared" si="268"/>
        <v>154.5204808779477</v>
      </c>
      <c r="I552" s="118">
        <f t="shared" si="268"/>
        <v>149.92456071214565</v>
      </c>
      <c r="J552" s="118">
        <f t="shared" si="268"/>
        <v>151.85158801576549</v>
      </c>
      <c r="K552" s="118">
        <f t="shared" si="268"/>
        <v>166.32350326226398</v>
      </c>
      <c r="L552" s="118">
        <f t="shared" si="268"/>
        <v>126.82854568635192</v>
      </c>
      <c r="M552" s="118">
        <f t="shared" si="268"/>
        <v>132.57973933233384</v>
      </c>
      <c r="N552" s="118">
        <f t="shared" si="268"/>
        <v>140.7936340230774</v>
      </c>
      <c r="O552" s="118">
        <f t="shared" si="268"/>
        <v>125.34879652750581</v>
      </c>
      <c r="P552" s="118">
        <f t="shared" si="268"/>
        <v>119.07182190726124</v>
      </c>
      <c r="Q552" s="118">
        <f t="shared" si="268"/>
        <v>101.53484927354187</v>
      </c>
      <c r="R552" s="118">
        <f t="shared" ref="R552:V552" si="269">R553+R556+R558+R571</f>
        <v>98.908943396029954</v>
      </c>
      <c r="S552" s="118">
        <f t="shared" si="269"/>
        <v>102.57555530330767</v>
      </c>
      <c r="T552" s="118">
        <f t="shared" si="269"/>
        <v>105.15305306242577</v>
      </c>
      <c r="U552" s="118">
        <f t="shared" si="269"/>
        <v>96.980906729612229</v>
      </c>
      <c r="V552" s="118">
        <f t="shared" si="269"/>
        <v>87.735115469116735</v>
      </c>
      <c r="W552" s="118">
        <f t="shared" ref="W552:Y552" si="270">W553+W556+W558+W571</f>
        <v>80.472843744381208</v>
      </c>
      <c r="X552" s="118">
        <f t="shared" si="270"/>
        <v>64.403192724144589</v>
      </c>
      <c r="Y552" s="118">
        <f t="shared" si="270"/>
        <v>50.662214055796248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128.33423238307697</v>
      </c>
      <c r="D553" s="123">
        <f t="shared" si="271"/>
        <v>123.8270021324111</v>
      </c>
      <c r="E553" s="123">
        <f t="shared" si="271"/>
        <v>129.44805669983816</v>
      </c>
      <c r="F553" s="123">
        <f t="shared" si="271"/>
        <v>126.58043514276257</v>
      </c>
      <c r="G553" s="123">
        <f t="shared" si="271"/>
        <v>125.54496564772778</v>
      </c>
      <c r="H553" s="123">
        <f t="shared" si="271"/>
        <v>124.24251558702112</v>
      </c>
      <c r="I553" s="123">
        <f t="shared" si="271"/>
        <v>120.87329230375401</v>
      </c>
      <c r="J553" s="123">
        <f t="shared" si="271"/>
        <v>120.59722719299253</v>
      </c>
      <c r="K553" s="123">
        <f t="shared" si="271"/>
        <v>134.22743104035294</v>
      </c>
      <c r="L553" s="123">
        <f t="shared" si="271"/>
        <v>96.769751457090891</v>
      </c>
      <c r="M553" s="123">
        <f t="shared" si="271"/>
        <v>102.67662390525571</v>
      </c>
      <c r="N553" s="123">
        <f t="shared" si="271"/>
        <v>109.93660631145001</v>
      </c>
      <c r="O553" s="123">
        <f t="shared" si="271"/>
        <v>96.126952114612962</v>
      </c>
      <c r="P553" s="123">
        <f t="shared" si="271"/>
        <v>92.261195317056888</v>
      </c>
      <c r="Q553" s="123">
        <f t="shared" si="271"/>
        <v>73.766420639098698</v>
      </c>
      <c r="R553" s="123">
        <f t="shared" ref="R553:V553" si="272">SUM(R554:R555)</f>
        <v>70.797781915746157</v>
      </c>
      <c r="S553" s="123">
        <f t="shared" si="272"/>
        <v>76.693683725656328</v>
      </c>
      <c r="T553" s="123">
        <f t="shared" si="272"/>
        <v>77.928499485011372</v>
      </c>
      <c r="U553" s="123">
        <f t="shared" si="272"/>
        <v>71.464013314359747</v>
      </c>
      <c r="V553" s="123">
        <f t="shared" si="272"/>
        <v>61.31026772961151</v>
      </c>
      <c r="W553" s="123">
        <f t="shared" ref="W553:Y553" si="273">SUM(W554:W555)</f>
        <v>53.383192919432929</v>
      </c>
      <c r="X553" s="123">
        <f t="shared" si="273"/>
        <v>39.937496003055792</v>
      </c>
      <c r="Y553" s="123">
        <f t="shared" si="273"/>
        <v>26.72143787961798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127.18123500040279</v>
      </c>
      <c r="D554" s="99">
        <v>122.74919173909286</v>
      </c>
      <c r="E554" s="99">
        <v>128.34163734483957</v>
      </c>
      <c r="F554" s="99">
        <v>125.52675403151513</v>
      </c>
      <c r="G554" s="99">
        <v>124.51428699628993</v>
      </c>
      <c r="H554" s="99">
        <v>123.24160978171068</v>
      </c>
      <c r="I554" s="99">
        <v>119.91972328496793</v>
      </c>
      <c r="J554" s="99">
        <v>119.65299692455758</v>
      </c>
      <c r="K554" s="99">
        <v>133.18230408979809</v>
      </c>
      <c r="L554" s="99">
        <v>96.047719958649637</v>
      </c>
      <c r="M554" s="99">
        <v>101.90763316288408</v>
      </c>
      <c r="N554" s="99">
        <v>109.11938928116466</v>
      </c>
      <c r="O554" s="99">
        <v>95.41890611427786</v>
      </c>
      <c r="P554" s="99">
        <v>91.589085505235346</v>
      </c>
      <c r="Q554" s="99">
        <v>73.234521124828618</v>
      </c>
      <c r="R554" s="99">
        <v>70.292638730910596</v>
      </c>
      <c r="S554" s="99">
        <v>76.153266569896289</v>
      </c>
      <c r="T554" s="99">
        <v>77.382383084952934</v>
      </c>
      <c r="U554" s="99">
        <v>70.964069371051508</v>
      </c>
      <c r="V554" s="99">
        <v>60.880985162913731</v>
      </c>
      <c r="W554" s="99">
        <v>53.011446860984798</v>
      </c>
      <c r="X554" s="99">
        <v>39.658715187971254</v>
      </c>
      <c r="Y554" s="99">
        <v>26.532136051901347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1.1529973826741786</v>
      </c>
      <c r="D555" s="99">
        <v>1.0778103933182255</v>
      </c>
      <c r="E555" s="99">
        <v>1.1064193549985806</v>
      </c>
      <c r="F555" s="99">
        <v>1.0536811112474476</v>
      </c>
      <c r="G555" s="99">
        <v>1.0306786514378543</v>
      </c>
      <c r="H555" s="99">
        <v>1.0009058053104321</v>
      </c>
      <c r="I555" s="99">
        <v>0.95356901878608658</v>
      </c>
      <c r="J555" s="99">
        <v>0.94423026843495517</v>
      </c>
      <c r="K555" s="99">
        <v>1.0451269505548353</v>
      </c>
      <c r="L555" s="99">
        <v>0.72203149844125869</v>
      </c>
      <c r="M555" s="99">
        <v>0.76899074237163201</v>
      </c>
      <c r="N555" s="99">
        <v>0.81721703028535531</v>
      </c>
      <c r="O555" s="99">
        <v>0.70804600033509679</v>
      </c>
      <c r="P555" s="99">
        <v>0.67210981182154561</v>
      </c>
      <c r="Q555" s="99">
        <v>0.5318995142700742</v>
      </c>
      <c r="R555" s="99">
        <v>0.50514318483555498</v>
      </c>
      <c r="S555" s="99">
        <v>0.54041715576003846</v>
      </c>
      <c r="T555" s="99">
        <v>0.54611640005843687</v>
      </c>
      <c r="U555" s="99">
        <v>0.49994394330823633</v>
      </c>
      <c r="V555" s="99">
        <v>0.42928256669777926</v>
      </c>
      <c r="W555" s="99">
        <v>0.37174605844813158</v>
      </c>
      <c r="X555" s="99">
        <v>0.27878081508453828</v>
      </c>
      <c r="Y555" s="99">
        <v>0.18930182771663465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2.3318995400263312E-4</v>
      </c>
      <c r="D556" s="123">
        <f t="shared" si="274"/>
        <v>1.2669200624838551E-3</v>
      </c>
      <c r="E556" s="123">
        <f t="shared" si="274"/>
        <v>2.6916839303379263E-3</v>
      </c>
      <c r="F556" s="123">
        <f t="shared" si="274"/>
        <v>4.0636301207632002E-3</v>
      </c>
      <c r="G556" s="123">
        <f t="shared" si="274"/>
        <v>6.4436936148749837E-3</v>
      </c>
      <c r="H556" s="123">
        <f t="shared" si="274"/>
        <v>2.4323735479375837E-2</v>
      </c>
      <c r="I556" s="123">
        <f t="shared" si="274"/>
        <v>2.7713681073941003E-2</v>
      </c>
      <c r="J556" s="123">
        <f t="shared" si="274"/>
        <v>3.8629097471629237E-2</v>
      </c>
      <c r="K556" s="123">
        <f t="shared" si="274"/>
        <v>3.735440221927306E-2</v>
      </c>
      <c r="L556" s="123">
        <f t="shared" si="274"/>
        <v>0.13028543227289327</v>
      </c>
      <c r="M556" s="123">
        <f t="shared" si="274"/>
        <v>7.1335419352048499E-2</v>
      </c>
      <c r="N556" s="123">
        <f t="shared" si="274"/>
        <v>6.5988894695070965E-2</v>
      </c>
      <c r="O556" s="123">
        <f t="shared" si="274"/>
        <v>6.6453992303937212E-2</v>
      </c>
      <c r="P556" s="123">
        <f t="shared" si="274"/>
        <v>7.4348611932081601E-2</v>
      </c>
      <c r="Q556" s="123">
        <f t="shared" si="274"/>
        <v>4.8035460764907729E-2</v>
      </c>
      <c r="R556" s="123">
        <f t="shared" si="274"/>
        <v>6.3181772941107189E-2</v>
      </c>
      <c r="S556" s="123">
        <f t="shared" si="274"/>
        <v>4.7623090200549577E-2</v>
      </c>
      <c r="T556" s="123">
        <f t="shared" si="274"/>
        <v>6.1306545750919816E-2</v>
      </c>
      <c r="U556" s="123">
        <f t="shared" si="274"/>
        <v>4.7815830681128921E-2</v>
      </c>
      <c r="V556" s="123">
        <f t="shared" si="274"/>
        <v>0.105348495576645</v>
      </c>
      <c r="W556" s="123">
        <f t="shared" si="274"/>
        <v>0.11422056969947754</v>
      </c>
      <c r="X556" s="123">
        <f t="shared" si="274"/>
        <v>0.2617507468101935</v>
      </c>
      <c r="Y556" s="123">
        <f t="shared" si="274"/>
        <v>0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2.3318995400263312E-4</v>
      </c>
      <c r="D557" s="99">
        <f>RES_hhdet_in_tess!D86</f>
        <v>1.2669200624838551E-3</v>
      </c>
      <c r="E557" s="99">
        <f>RES_hhdet_in_tess!E86</f>
        <v>2.6916839303379263E-3</v>
      </c>
      <c r="F557" s="99">
        <f>RES_hhdet_in_tess!F86</f>
        <v>4.0636301207632002E-3</v>
      </c>
      <c r="G557" s="99">
        <f>RES_hhdet_in_tess!G86</f>
        <v>6.4436936148749837E-3</v>
      </c>
      <c r="H557" s="99">
        <f>RES_hhdet_in_tess!H86</f>
        <v>2.4323735479375837E-2</v>
      </c>
      <c r="I557" s="99">
        <f>RES_hhdet_in_tess!I86</f>
        <v>2.7713681073941003E-2</v>
      </c>
      <c r="J557" s="99">
        <f>RES_hhdet_in_tess!J86</f>
        <v>3.8629097471629237E-2</v>
      </c>
      <c r="K557" s="99">
        <f>RES_hhdet_in_tess!K86</f>
        <v>3.735440221927306E-2</v>
      </c>
      <c r="L557" s="99">
        <f>RES_hhdet_in_tess!L86</f>
        <v>0.13028543227289327</v>
      </c>
      <c r="M557" s="99">
        <f>RES_hhdet_in_tess!M86</f>
        <v>7.1335419352048499E-2</v>
      </c>
      <c r="N557" s="99">
        <f>RES_hhdet_in_tess!N86</f>
        <v>6.5988894695070965E-2</v>
      </c>
      <c r="O557" s="99">
        <f>RES_hhdet_in_tess!O86</f>
        <v>6.6453992303937212E-2</v>
      </c>
      <c r="P557" s="99">
        <f>RES_hhdet_in_tess!P86</f>
        <v>7.4348611932081601E-2</v>
      </c>
      <c r="Q557" s="99">
        <f>RES_hhdet_in_tess!Q86</f>
        <v>4.8035460764907729E-2</v>
      </c>
      <c r="R557" s="99">
        <f>RES_hhdet_in_tess!R86</f>
        <v>6.3181772941107189E-2</v>
      </c>
      <c r="S557" s="99">
        <f>RES_hhdet_in_tess!S86</f>
        <v>4.7623090200549577E-2</v>
      </c>
      <c r="T557" s="99">
        <f>RES_hhdet_in_tess!T86</f>
        <v>6.1306545750919816E-2</v>
      </c>
      <c r="U557" s="99">
        <f>RES_hhdet_in_tess!U86</f>
        <v>4.7815830681128921E-2</v>
      </c>
      <c r="V557" s="99">
        <f>RES_hhdet_in_tess!V86</f>
        <v>0.105348495576645</v>
      </c>
      <c r="W557" s="99">
        <f>RES_hhdet_in_tess!W86</f>
        <v>0.11422056969947754</v>
      </c>
      <c r="X557" s="99">
        <f>RES_hhdet_in_tess!X86</f>
        <v>0.2617507468101935</v>
      </c>
      <c r="Y557" s="99">
        <f>RES_hhdet_in_tess!Y86</f>
        <v>0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21.902841811653083</v>
      </c>
      <c r="D558" s="123">
        <v>21.209953747409514</v>
      </c>
      <c r="E558" s="123">
        <v>21.570220733001381</v>
      </c>
      <c r="F558" s="123">
        <v>19.872343646314267</v>
      </c>
      <c r="G558" s="123">
        <v>20.397648111187046</v>
      </c>
      <c r="H558" s="123">
        <v>22.012202459886801</v>
      </c>
      <c r="I558" s="123">
        <v>21.278457555413745</v>
      </c>
      <c r="J558" s="123">
        <v>23.815273698271284</v>
      </c>
      <c r="K558" s="123">
        <v>23.858931391822967</v>
      </c>
      <c r="L558" s="123">
        <v>22.466542212505964</v>
      </c>
      <c r="M558" s="123">
        <v>22.365347037313022</v>
      </c>
      <c r="N558" s="123">
        <v>23.070999094484861</v>
      </c>
      <c r="O558" s="123">
        <v>22.103058499554326</v>
      </c>
      <c r="P558" s="123">
        <v>19.852985355141719</v>
      </c>
      <c r="Q558" s="123">
        <v>21.563056538479628</v>
      </c>
      <c r="R558" s="123">
        <v>22.304011201205856</v>
      </c>
      <c r="S558" s="123">
        <v>19.920440018060695</v>
      </c>
      <c r="T558" s="123">
        <v>21.072877154261761</v>
      </c>
      <c r="U558" s="123">
        <v>19.800285637241416</v>
      </c>
      <c r="V558" s="123">
        <v>20.877393971698339</v>
      </c>
      <c r="W558" s="123">
        <v>21.295246491596902</v>
      </c>
      <c r="X558" s="123">
        <v>18.76280725881254</v>
      </c>
      <c r="Y558" s="123">
        <v>17.625617135177691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22.304487825186449</v>
      </c>
      <c r="D559" s="99">
        <v>21.361319788034006</v>
      </c>
      <c r="E559" s="99">
        <v>20.982697430790981</v>
      </c>
      <c r="F559" s="99">
        <v>20.482550631681288</v>
      </c>
      <c r="G559" s="99">
        <v>21.64800290076737</v>
      </c>
      <c r="H559" s="99">
        <v>21.048602591998407</v>
      </c>
      <c r="I559" s="99">
        <v>20.669036366062038</v>
      </c>
      <c r="J559" s="99">
        <v>19.562692278643603</v>
      </c>
      <c r="K559" s="99">
        <v>22.442080394805316</v>
      </c>
      <c r="L559" s="99">
        <v>21.693563429235258</v>
      </c>
      <c r="M559" s="99">
        <v>22.469664001918424</v>
      </c>
      <c r="N559" s="99">
        <v>24.567663049699725</v>
      </c>
      <c r="O559" s="99">
        <v>21.784201484965436</v>
      </c>
      <c r="P559" s="99">
        <v>22.032554365363115</v>
      </c>
      <c r="Q559" s="99">
        <v>18.387255172113765</v>
      </c>
      <c r="R559" s="99">
        <v>18.425480280852568</v>
      </c>
      <c r="S559" s="99">
        <v>20.577452922367861</v>
      </c>
      <c r="T559" s="99">
        <v>21.280937538814658</v>
      </c>
      <c r="U559" s="99">
        <v>20.454149359836691</v>
      </c>
      <c r="V559" s="99">
        <v>19.261580330324424</v>
      </c>
      <c r="W559" s="99">
        <v>19.984891081027186</v>
      </c>
      <c r="X559" s="99">
        <v>18.770235577675372</v>
      </c>
      <c r="Y559" s="99">
        <v>17.597583754898135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0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X561" s="102">
        <v>0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X562" s="105">
        <v>0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20.700193206413296</v>
      </c>
      <c r="D563" s="102">
        <v>20.01036067771134</v>
      </c>
      <c r="E563" s="102">
        <v>20.735748376088637</v>
      </c>
      <c r="F563" s="102">
        <v>20.182182200914742</v>
      </c>
      <c r="G563" s="102">
        <v>21.707356364768721</v>
      </c>
      <c r="H563" s="102">
        <v>22.941850130830826</v>
      </c>
      <c r="I563" s="102">
        <v>21.453513668784687</v>
      </c>
      <c r="J563" s="102">
        <v>23.211210732894628</v>
      </c>
      <c r="K563" s="102">
        <v>22.434564777270634</v>
      </c>
      <c r="L563" s="102">
        <v>17.744040212442634</v>
      </c>
      <c r="M563" s="102">
        <v>21.861160867874862</v>
      </c>
      <c r="N563" s="102">
        <v>22.175009559291574</v>
      </c>
      <c r="O563" s="102">
        <v>21.740805665053653</v>
      </c>
      <c r="P563" s="102">
        <v>23.645764506929208</v>
      </c>
      <c r="Q563" s="102">
        <v>19.21046883699892</v>
      </c>
      <c r="R563" s="102">
        <v>20.152801985005958</v>
      </c>
      <c r="S563" s="102">
        <v>21.669455616334666</v>
      </c>
      <c r="T563" s="102">
        <v>19.929211398140922</v>
      </c>
      <c r="U563" s="102">
        <v>18.879716408065068</v>
      </c>
      <c r="V563" s="102">
        <v>20.346124948689901</v>
      </c>
      <c r="W563" s="102">
        <v>18.958036949780059</v>
      </c>
      <c r="X563" s="102">
        <v>16.72178408233744</v>
      </c>
      <c r="Y563" s="102">
        <v>20.565831229823246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21.237202077636415</v>
      </c>
      <c r="D567" s="102">
        <v>21.087969181705681</v>
      </c>
      <c r="E567" s="102">
        <v>22.279595781926599</v>
      </c>
      <c r="F567" s="102">
        <v>19.253153924061593</v>
      </c>
      <c r="G567" s="102">
        <v>19.705732463662315</v>
      </c>
      <c r="H567" s="102">
        <v>22.097028371115684</v>
      </c>
      <c r="I567" s="102">
        <v>21.970090380706417</v>
      </c>
      <c r="J567" s="102">
        <v>29.594060059792124</v>
      </c>
      <c r="K567" s="102">
        <v>25.539345501844981</v>
      </c>
      <c r="L567" s="102">
        <v>24.091911797946942</v>
      </c>
      <c r="M567" s="102">
        <v>19.987776101499602</v>
      </c>
      <c r="N567" s="102">
        <v>20.538167272783401</v>
      </c>
      <c r="O567" s="102">
        <v>22.588346050519696</v>
      </c>
      <c r="P567" s="102">
        <v>19.384390499409548</v>
      </c>
      <c r="Q567" s="102">
        <v>23.09168984631772</v>
      </c>
      <c r="R567" s="102">
        <v>24.808961650475212</v>
      </c>
      <c r="S567" s="102">
        <v>18.534871331053399</v>
      </c>
      <c r="T567" s="102">
        <v>19.569368057806734</v>
      </c>
      <c r="U567" s="102">
        <v>18.335844655356144</v>
      </c>
      <c r="V567" s="102">
        <v>21.585266775609249</v>
      </c>
      <c r="W567" s="102">
        <v>22.06940912331061</v>
      </c>
      <c r="X567" s="102">
        <v>18.851825342944583</v>
      </c>
      <c r="Y567" s="102">
        <v>17.45224447324685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X568" s="105">
        <v>0</v>
      </c>
      <c r="Y568" s="105">
        <v>0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X569" s="99">
        <v>0</v>
      </c>
      <c r="Y569" s="99">
        <v>0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X570" s="99">
        <v>0</v>
      </c>
      <c r="Y570" s="99">
        <v>0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7.0713602008645342</v>
      </c>
      <c r="D571" s="123">
        <v>7.4100288393531226</v>
      </c>
      <c r="E571" s="123">
        <v>7.8955207333052435</v>
      </c>
      <c r="F571" s="123">
        <v>8.2397081324453687</v>
      </c>
      <c r="G571" s="123">
        <v>7.9565963937561239</v>
      </c>
      <c r="H571" s="123">
        <v>8.2414390955604215</v>
      </c>
      <c r="I571" s="123">
        <v>7.7450971719039643</v>
      </c>
      <c r="J571" s="123">
        <v>7.4004580270300471</v>
      </c>
      <c r="K571" s="123">
        <v>8.1997864278687853</v>
      </c>
      <c r="L571" s="123">
        <v>7.4619665844821643</v>
      </c>
      <c r="M571" s="123">
        <v>7.4664329704130417</v>
      </c>
      <c r="N571" s="123">
        <v>7.7200397224474635</v>
      </c>
      <c r="O571" s="123">
        <v>7.0523319210345887</v>
      </c>
      <c r="P571" s="123">
        <v>6.8832926231305613</v>
      </c>
      <c r="Q571" s="123">
        <v>6.1573366351986287</v>
      </c>
      <c r="R571" s="123">
        <v>5.7439685061368442</v>
      </c>
      <c r="S571" s="123">
        <v>5.9138084693901023</v>
      </c>
      <c r="T571" s="123">
        <v>6.0903698774017077</v>
      </c>
      <c r="U571" s="123">
        <v>5.668791947329936</v>
      </c>
      <c r="V571" s="123">
        <v>5.442105272230247</v>
      </c>
      <c r="W571" s="123">
        <v>5.6801837636518995</v>
      </c>
      <c r="X571" s="123">
        <v>5.4411387154660602</v>
      </c>
      <c r="Y571" s="123">
        <v>6.315159041000574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7.0667486520490437</v>
      </c>
      <c r="D572" s="99">
        <v>7.3970093834651927</v>
      </c>
      <c r="E572" s="99">
        <v>7.9049685252697008</v>
      </c>
      <c r="F572" s="99">
        <v>8.4208252443377045</v>
      </c>
      <c r="G572" s="99">
        <v>7.9036651003040141</v>
      </c>
      <c r="H572" s="99">
        <v>8.0224174884173216</v>
      </c>
      <c r="I572" s="99">
        <v>7.9372646899798092</v>
      </c>
      <c r="J572" s="99">
        <v>7.367986103272095</v>
      </c>
      <c r="K572" s="99">
        <v>8.2148749713114135</v>
      </c>
      <c r="L572" s="99">
        <v>7.4656187740068809</v>
      </c>
      <c r="M572" s="99">
        <v>7.4784481630017332</v>
      </c>
      <c r="N572" s="99">
        <v>7.8715840069618164</v>
      </c>
      <c r="O572" s="99">
        <v>6.9676098522403773</v>
      </c>
      <c r="P572" s="99">
        <v>6.9551588300744882</v>
      </c>
      <c r="Q572" s="99">
        <v>5.8525296879509501</v>
      </c>
      <c r="R572" s="99">
        <v>5.720301822405971</v>
      </c>
      <c r="S572" s="99">
        <v>5.9955235879793589</v>
      </c>
      <c r="T572" s="99">
        <v>6.1730198433292758</v>
      </c>
      <c r="U572" s="99">
        <v>5.9213668442981291</v>
      </c>
      <c r="V572" s="99">
        <v>5.4376294275084538</v>
      </c>
      <c r="W572" s="99">
        <v>5.7246518847435741</v>
      </c>
      <c r="X572" s="99">
        <v>5.6906482388935071</v>
      </c>
      <c r="Y572" s="99">
        <v>5.8558090033878578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7.1383133466777959</v>
      </c>
      <c r="D573" s="99">
        <v>7.4164789217663953</v>
      </c>
      <c r="E573" s="99">
        <v>7.5818958308304669</v>
      </c>
      <c r="F573" s="99">
        <v>7.9611410872182624</v>
      </c>
      <c r="G573" s="99">
        <v>8.2378690445080274</v>
      </c>
      <c r="H573" s="99">
        <v>8.502429050326624</v>
      </c>
      <c r="I573" s="99">
        <v>7.7147496392593959</v>
      </c>
      <c r="J573" s="99">
        <v>7.8510410823197363</v>
      </c>
      <c r="K573" s="99">
        <v>7.1978271506690081</v>
      </c>
      <c r="L573" s="99">
        <v>7.1304046307132918</v>
      </c>
      <c r="M573" s="99">
        <v>7.2996156568497286</v>
      </c>
      <c r="N573" s="99">
        <v>7.2840306586508321</v>
      </c>
      <c r="O573" s="99">
        <v>7.0062849481697933</v>
      </c>
      <c r="P573" s="99">
        <v>7.5124831244960886</v>
      </c>
      <c r="Q573" s="99">
        <v>5.9310507724966444</v>
      </c>
      <c r="R573" s="99">
        <v>6.0912825683075082</v>
      </c>
      <c r="S573" s="99">
        <v>6.8689783227017696</v>
      </c>
      <c r="T573" s="99">
        <v>5.7718876501777485</v>
      </c>
      <c r="U573" s="99">
        <v>5.3616875180595418</v>
      </c>
      <c r="V573" s="99">
        <v>5.5223975817825162</v>
      </c>
      <c r="W573" s="99">
        <v>5.320699409704404</v>
      </c>
      <c r="X573" s="99">
        <v>5.0355136656853974</v>
      </c>
      <c r="Y573" s="99">
        <v>6.7371533513374775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7.0913397794471411</v>
      </c>
      <c r="D574" s="110">
        <v>7.696821139865988</v>
      </c>
      <c r="E574" s="110">
        <v>8.2301131384322765</v>
      </c>
      <c r="F574" s="110">
        <v>7.6147101226261551</v>
      </c>
      <c r="G574" s="110">
        <v>7.5754351557284858</v>
      </c>
      <c r="H574" s="110">
        <v>8.2682370402592262</v>
      </c>
      <c r="I574" s="110">
        <v>7.360684486073275</v>
      </c>
      <c r="J574" s="110">
        <v>9.3068009100100699</v>
      </c>
      <c r="K574" s="110">
        <v>8.2022973954267719</v>
      </c>
      <c r="L574" s="110">
        <v>9.6122666048239918</v>
      </c>
      <c r="M574" s="110">
        <v>7.1072267360972647</v>
      </c>
      <c r="N574" s="110">
        <v>7.0342187186386029</v>
      </c>
      <c r="O574" s="110">
        <v>7.3088344411025448</v>
      </c>
      <c r="P574" s="110">
        <v>6.1606489410060741</v>
      </c>
      <c r="Q574" s="110">
        <v>6.8946656263345867</v>
      </c>
      <c r="R574" s="110">
        <v>7.2570024615998463</v>
      </c>
      <c r="S574" s="110">
        <v>4.9117158611332936</v>
      </c>
      <c r="T574" s="110">
        <v>5.1543730483691466</v>
      </c>
      <c r="U574" s="110">
        <v>4.721171767321592</v>
      </c>
      <c r="V574" s="110">
        <v>5.8575858108751433</v>
      </c>
      <c r="W574" s="110">
        <v>5.9561646330498812</v>
      </c>
      <c r="X574" s="110">
        <v>5.6119342293772068</v>
      </c>
      <c r="Y574" s="110">
        <v>5.7894473421912238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0.33648731747001631</v>
      </c>
      <c r="D576" s="118">
        <f t="shared" si="275"/>
        <v>0.25120328048275942</v>
      </c>
      <c r="E576" s="118">
        <f t="shared" si="275"/>
        <v>0.33471174246146196</v>
      </c>
      <c r="F576" s="118">
        <f t="shared" si="275"/>
        <v>0.85150002512320033</v>
      </c>
      <c r="G576" s="118">
        <f t="shared" si="275"/>
        <v>1.1792022377494504</v>
      </c>
      <c r="H576" s="118">
        <f t="shared" si="275"/>
        <v>1.3181262474301199</v>
      </c>
      <c r="I576" s="118">
        <f t="shared" si="275"/>
        <v>0.46986511507548639</v>
      </c>
      <c r="J576" s="118">
        <f t="shared" si="275"/>
        <v>3.4327940441135033E-2</v>
      </c>
      <c r="K576" s="118">
        <f t="shared" si="275"/>
        <v>0.10187690345626416</v>
      </c>
      <c r="L576" s="118">
        <f t="shared" si="275"/>
        <v>0.30289176168062809</v>
      </c>
      <c r="M576" s="118">
        <f t="shared" si="275"/>
        <v>7.8280271492297604E-2</v>
      </c>
      <c r="N576" s="118">
        <f t="shared" si="275"/>
        <v>0.49051322101261313</v>
      </c>
      <c r="O576" s="118">
        <f t="shared" si="275"/>
        <v>0.8619220750077915</v>
      </c>
      <c r="P576" s="118">
        <f t="shared" si="275"/>
        <v>0.73191578489708298</v>
      </c>
      <c r="Q576" s="118">
        <f t="shared" si="275"/>
        <v>0.36283360021779582</v>
      </c>
      <c r="R576" s="118">
        <f t="shared" ref="R576:V576" si="276">R577+R580+R582+R595</f>
        <v>6.9766718601196265E-2</v>
      </c>
      <c r="S576" s="118">
        <f t="shared" si="276"/>
        <v>0.36880801338890229</v>
      </c>
      <c r="T576" s="118">
        <f t="shared" si="276"/>
        <v>0.25079338274474328</v>
      </c>
      <c r="U576" s="118">
        <f t="shared" si="276"/>
        <v>0.27820222545212808</v>
      </c>
      <c r="V576" s="118">
        <f t="shared" si="276"/>
        <v>0.13065826105708608</v>
      </c>
      <c r="W576" s="118">
        <f t="shared" ref="W576:Y576" si="277">W577+W580+W582+W595</f>
        <v>0.47945253897007389</v>
      </c>
      <c r="X576" s="118">
        <f t="shared" si="277"/>
        <v>0.76660965920731106</v>
      </c>
      <c r="Y576" s="118">
        <f t="shared" si="277"/>
        <v>1.4515631036205163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0.18814479346938026</v>
      </c>
      <c r="D582" s="123">
        <v>0.10124288275635694</v>
      </c>
      <c r="E582" s="123">
        <v>0.12957243432793292</v>
      </c>
      <c r="F582" s="123">
        <v>0.1601471523017646</v>
      </c>
      <c r="G582" s="123">
        <v>0.18044035716276838</v>
      </c>
      <c r="H582" s="123">
        <v>0.24730891883839445</v>
      </c>
      <c r="I582" s="123">
        <v>5.5477121362241665E-2</v>
      </c>
      <c r="J582" s="123">
        <v>1.7533523983038111E-2</v>
      </c>
      <c r="K582" s="123">
        <v>6.1329995111873176E-2</v>
      </c>
      <c r="L582" s="123">
        <v>0.15001080985563328</v>
      </c>
      <c r="M582" s="123">
        <v>2.0148938207600439E-3</v>
      </c>
      <c r="N582" s="123">
        <v>0.10286469439427881</v>
      </c>
      <c r="O582" s="123">
        <v>0.10909496236211673</v>
      </c>
      <c r="P582" s="123">
        <v>0.12501019383413403</v>
      </c>
      <c r="Q582" s="123">
        <v>3.016412629280555E-2</v>
      </c>
      <c r="R582" s="123">
        <v>4.7953120014755504E-2</v>
      </c>
      <c r="S582" s="123">
        <v>6.5982559426954288E-2</v>
      </c>
      <c r="T582" s="123">
        <v>5.6078593017241718E-2</v>
      </c>
      <c r="U582" s="123">
        <v>5.7727893978078183E-2</v>
      </c>
      <c r="V582" s="123">
        <v>9.750630307196384E-2</v>
      </c>
      <c r="W582" s="123">
        <v>0.11586857634485566</v>
      </c>
      <c r="X582" s="123">
        <v>9.5572473362653912E-2</v>
      </c>
      <c r="Y582" s="123">
        <v>0.13367055319872667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8.1435203525266093</v>
      </c>
      <c r="D587" s="102">
        <v>7.8301383269185179</v>
      </c>
      <c r="E587" s="102">
        <v>8.0649758189161993</v>
      </c>
      <c r="F587" s="102">
        <v>7.8017632979440732</v>
      </c>
      <c r="G587" s="102">
        <v>8.334852137063665</v>
      </c>
      <c r="H587" s="102">
        <v>8.7447322200497464</v>
      </c>
      <c r="I587" s="102">
        <v>8.1124044629840153</v>
      </c>
      <c r="J587" s="102">
        <v>8.6966278955869019</v>
      </c>
      <c r="K587" s="102">
        <v>8.3147814649543808</v>
      </c>
      <c r="L587" s="102">
        <v>6.4940163492341902</v>
      </c>
      <c r="M587" s="102">
        <v>7.8016688739828899</v>
      </c>
      <c r="N587" s="102">
        <v>7.6017794384046811</v>
      </c>
      <c r="O587" s="102">
        <v>7.0469021340283229</v>
      </c>
      <c r="P587" s="102">
        <v>7.1894160411417927</v>
      </c>
      <c r="Q587" s="102">
        <v>5.5322167779708948</v>
      </c>
      <c r="R587" s="102">
        <v>5.6112100144802302</v>
      </c>
      <c r="S587" s="102">
        <v>5.8528529683206241</v>
      </c>
      <c r="T587" s="102">
        <v>5.2421114193249556</v>
      </c>
      <c r="U587" s="102">
        <v>4.8579053637802403</v>
      </c>
      <c r="V587" s="102">
        <v>5.1469836583836015</v>
      </c>
      <c r="W587" s="102">
        <v>4.7466615650364172</v>
      </c>
      <c r="X587" s="102">
        <v>4.1785947484123813</v>
      </c>
      <c r="Y587" s="102">
        <v>5.1341140069876072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0.14834252400063605</v>
      </c>
      <c r="D595" s="123">
        <v>0.14996039772640249</v>
      </c>
      <c r="E595" s="123">
        <v>0.20513930813352904</v>
      </c>
      <c r="F595" s="123">
        <v>0.69135287282143576</v>
      </c>
      <c r="G595" s="123">
        <v>0.99876188058668203</v>
      </c>
      <c r="H595" s="123">
        <v>1.0708173285917255</v>
      </c>
      <c r="I595" s="123">
        <v>0.41438799371324475</v>
      </c>
      <c r="J595" s="123">
        <v>1.6794416458096918E-2</v>
      </c>
      <c r="K595" s="123">
        <v>4.0546908344390981E-2</v>
      </c>
      <c r="L595" s="123">
        <v>0.15288095182499481</v>
      </c>
      <c r="M595" s="123">
        <v>7.6265377671537557E-2</v>
      </c>
      <c r="N595" s="123">
        <v>0.38764852661833432</v>
      </c>
      <c r="O595" s="123">
        <v>0.75282711264567481</v>
      </c>
      <c r="P595" s="123">
        <v>0.60690559106294895</v>
      </c>
      <c r="Q595" s="123">
        <v>0.33266947392499024</v>
      </c>
      <c r="R595" s="123">
        <v>2.1813598586440757E-2</v>
      </c>
      <c r="S595" s="123">
        <v>0.30282545396194799</v>
      </c>
      <c r="T595" s="123">
        <v>0.19471478972750153</v>
      </c>
      <c r="U595" s="123">
        <v>0.22047433147404991</v>
      </c>
      <c r="V595" s="123">
        <v>3.3151957985122243E-2</v>
      </c>
      <c r="W595" s="123">
        <v>0.36358396262521825</v>
      </c>
      <c r="X595" s="123">
        <v>0.6710371858446571</v>
      </c>
      <c r="Y595" s="123">
        <v>1.3178925504217898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2.7551277247631947</v>
      </c>
      <c r="D597" s="99">
        <v>2.8605700700528023</v>
      </c>
      <c r="E597" s="99">
        <v>2.9224123896669587</v>
      </c>
      <c r="F597" s="99">
        <v>3.0665359661904348</v>
      </c>
      <c r="G597" s="99">
        <v>3.1710044513613851</v>
      </c>
      <c r="H597" s="99">
        <v>3.2706523452715888</v>
      </c>
      <c r="I597" s="99">
        <v>2.9656696296104643</v>
      </c>
      <c r="J597" s="99">
        <v>3.0160455487506459</v>
      </c>
      <c r="K597" s="99">
        <v>2.7632609622509019</v>
      </c>
      <c r="L597" s="99">
        <v>2.7355498313219071</v>
      </c>
      <c r="M597" s="99">
        <v>2.799047794731691</v>
      </c>
      <c r="N597" s="99">
        <v>2.7922807932976896</v>
      </c>
      <c r="O597" s="99">
        <v>2.6853544946472772</v>
      </c>
      <c r="P597" s="99">
        <v>2.8780101976195631</v>
      </c>
      <c r="Q597" s="99">
        <v>2.2678118461920169</v>
      </c>
      <c r="R597" s="99">
        <v>2.3174078287752984</v>
      </c>
      <c r="S597" s="99">
        <v>2.5949375551446554</v>
      </c>
      <c r="T597" s="99">
        <v>2.1638191624175933</v>
      </c>
      <c r="U597" s="99">
        <v>1.9961292739125076</v>
      </c>
      <c r="V597" s="99">
        <v>2.0459145835965513</v>
      </c>
      <c r="W597" s="99">
        <v>1.9665719208760868</v>
      </c>
      <c r="X597" s="99">
        <v>1.8599641512827654</v>
      </c>
      <c r="Y597" s="99">
        <v>2.4883370510921567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432615</v>
      </c>
      <c r="C5" s="120">
        <v>428124</v>
      </c>
      <c r="D5" s="120">
        <v>415767</v>
      </c>
      <c r="E5" s="120">
        <v>405092</v>
      </c>
      <c r="F5" s="120">
        <v>389104</v>
      </c>
      <c r="G5" s="120">
        <v>376907</v>
      </c>
      <c r="H5" s="120">
        <v>363915</v>
      </c>
      <c r="I5" s="120">
        <v>350930</v>
      </c>
      <c r="J5" s="120">
        <v>347309</v>
      </c>
      <c r="K5" s="120">
        <v>352409</v>
      </c>
      <c r="L5" s="120">
        <v>340438</v>
      </c>
      <c r="M5" s="120">
        <v>342756</v>
      </c>
      <c r="N5" s="120">
        <v>336533</v>
      </c>
      <c r="O5" s="120">
        <v>335228</v>
      </c>
      <c r="P5" s="120">
        <v>338951</v>
      </c>
      <c r="Q5" s="120">
        <v>326523</v>
      </c>
      <c r="R5" s="120">
        <v>326360</v>
      </c>
      <c r="S5" s="120">
        <v>339816</v>
      </c>
      <c r="T5" s="120">
        <v>345830</v>
      </c>
      <c r="U5" s="120">
        <v>358451</v>
      </c>
      <c r="V5" s="120">
        <v>352964</v>
      </c>
      <c r="W5" s="120">
        <v>361831</v>
      </c>
      <c r="X5" s="120">
        <v>360841</v>
      </c>
      <c r="Y5" s="120">
        <v>360853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432615</v>
      </c>
      <c r="C7" s="52">
        <v>428124</v>
      </c>
      <c r="D7" s="52">
        <v>415767</v>
      </c>
      <c r="E7" s="52">
        <v>405092</v>
      </c>
      <c r="F7" s="52">
        <v>389104</v>
      </c>
      <c r="G7" s="52">
        <v>376907</v>
      </c>
      <c r="H7" s="52">
        <v>363915</v>
      </c>
      <c r="I7" s="52">
        <v>350930</v>
      </c>
      <c r="J7" s="52">
        <v>347309</v>
      </c>
      <c r="K7" s="52">
        <v>352409</v>
      </c>
      <c r="L7" s="52">
        <v>340438</v>
      </c>
      <c r="M7" s="52">
        <v>342756</v>
      </c>
      <c r="N7" s="52">
        <v>336533</v>
      </c>
      <c r="O7" s="52">
        <v>335228</v>
      </c>
      <c r="P7" s="52">
        <v>338951</v>
      </c>
      <c r="Q7" s="52">
        <v>326523</v>
      </c>
      <c r="R7" s="52">
        <v>326360</v>
      </c>
      <c r="S7" s="52">
        <v>339816</v>
      </c>
      <c r="T7" s="52">
        <v>345830</v>
      </c>
      <c r="U7" s="52">
        <v>358451</v>
      </c>
      <c r="V7" s="52">
        <v>352964</v>
      </c>
      <c r="W7" s="52">
        <v>361831</v>
      </c>
      <c r="X7" s="52">
        <v>360841</v>
      </c>
      <c r="Y7" s="52">
        <v>360853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49</v>
      </c>
      <c r="C9" s="52">
        <v>49</v>
      </c>
      <c r="D9" s="52">
        <v>53</v>
      </c>
      <c r="E9" s="52">
        <v>76</v>
      </c>
      <c r="F9" s="52">
        <v>113</v>
      </c>
      <c r="G9" s="52">
        <v>159</v>
      </c>
      <c r="H9" s="52">
        <v>396</v>
      </c>
      <c r="I9" s="52">
        <v>626</v>
      </c>
      <c r="J9" s="52">
        <v>930</v>
      </c>
      <c r="K9" s="52">
        <v>1228</v>
      </c>
      <c r="L9" s="52">
        <v>1496</v>
      </c>
      <c r="M9" s="52">
        <v>1871</v>
      </c>
      <c r="N9" s="52">
        <v>2182</v>
      </c>
      <c r="O9" s="52">
        <v>2580</v>
      </c>
      <c r="P9" s="52">
        <v>2903</v>
      </c>
      <c r="Q9" s="52">
        <v>3082</v>
      </c>
      <c r="R9" s="52">
        <v>3251</v>
      </c>
      <c r="S9" s="52">
        <v>3512</v>
      </c>
      <c r="T9" s="52">
        <v>3796</v>
      </c>
      <c r="U9" s="52">
        <v>4145</v>
      </c>
      <c r="V9" s="52">
        <v>4752</v>
      </c>
      <c r="W9" s="52">
        <v>5293</v>
      </c>
      <c r="X9" s="52">
        <v>6819</v>
      </c>
      <c r="Y9" s="52">
        <v>6759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415037</v>
      </c>
      <c r="C11" s="52">
        <v>409753</v>
      </c>
      <c r="D11" s="52">
        <v>399808</v>
      </c>
      <c r="E11" s="52">
        <v>389760</v>
      </c>
      <c r="F11" s="52">
        <v>377410</v>
      </c>
      <c r="G11" s="52">
        <v>368893</v>
      </c>
      <c r="H11" s="52">
        <v>347500</v>
      </c>
      <c r="I11" s="52">
        <v>332283</v>
      </c>
      <c r="J11" s="52">
        <v>324810</v>
      </c>
      <c r="K11" s="52">
        <v>327191</v>
      </c>
      <c r="L11" s="52">
        <v>320283</v>
      </c>
      <c r="M11" s="52">
        <v>322726</v>
      </c>
      <c r="N11" s="52">
        <v>322547</v>
      </c>
      <c r="O11" s="52">
        <v>323664</v>
      </c>
      <c r="P11" s="52">
        <v>332652</v>
      </c>
      <c r="Q11" s="52">
        <v>325993</v>
      </c>
      <c r="R11" s="52">
        <v>326109</v>
      </c>
      <c r="S11" s="52">
        <v>339732</v>
      </c>
      <c r="T11" s="52">
        <v>338834</v>
      </c>
      <c r="U11" s="52">
        <v>344768</v>
      </c>
      <c r="V11" s="52">
        <v>333505</v>
      </c>
      <c r="W11" s="52">
        <v>343942</v>
      </c>
      <c r="X11" s="52">
        <v>345570</v>
      </c>
      <c r="Y11" s="52">
        <v>350029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17578</v>
      </c>
      <c r="C13" s="52">
        <v>18371</v>
      </c>
      <c r="D13" s="52">
        <v>15959</v>
      </c>
      <c r="E13" s="52">
        <v>15332</v>
      </c>
      <c r="F13" s="52">
        <v>11694</v>
      </c>
      <c r="G13" s="52">
        <v>8014</v>
      </c>
      <c r="H13" s="52">
        <v>16415</v>
      </c>
      <c r="I13" s="52">
        <v>18647</v>
      </c>
      <c r="J13" s="52">
        <v>22499</v>
      </c>
      <c r="K13" s="52">
        <v>25218</v>
      </c>
      <c r="L13" s="52">
        <v>20155</v>
      </c>
      <c r="M13" s="52">
        <v>20030</v>
      </c>
      <c r="N13" s="52">
        <v>13986</v>
      </c>
      <c r="O13" s="52">
        <v>11564</v>
      </c>
      <c r="P13" s="52">
        <v>6299</v>
      </c>
      <c r="Q13" s="52">
        <v>530</v>
      </c>
      <c r="R13" s="52">
        <v>251</v>
      </c>
      <c r="S13" s="52">
        <v>84</v>
      </c>
      <c r="T13" s="52">
        <v>6996</v>
      </c>
      <c r="U13" s="52">
        <v>13683</v>
      </c>
      <c r="V13" s="52">
        <v>19459</v>
      </c>
      <c r="W13" s="52">
        <v>17889</v>
      </c>
      <c r="X13" s="52">
        <v>15271</v>
      </c>
      <c r="Y13" s="52">
        <v>10824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348770</v>
      </c>
      <c r="C16" s="52">
        <v>334425</v>
      </c>
      <c r="D16" s="52">
        <v>311255</v>
      </c>
      <c r="E16" s="52">
        <v>292800</v>
      </c>
      <c r="F16" s="52">
        <v>274746</v>
      </c>
      <c r="G16" s="52">
        <v>257377</v>
      </c>
      <c r="H16" s="52">
        <v>232953</v>
      </c>
      <c r="I16" s="52">
        <v>208579</v>
      </c>
      <c r="J16" s="52">
        <v>189567</v>
      </c>
      <c r="K16" s="52">
        <v>186900</v>
      </c>
      <c r="L16" s="52">
        <v>192419</v>
      </c>
      <c r="M16" s="52">
        <v>191995</v>
      </c>
      <c r="N16" s="52">
        <v>190000</v>
      </c>
      <c r="O16" s="52">
        <v>190875</v>
      </c>
      <c r="P16" s="52">
        <v>192302</v>
      </c>
      <c r="Q16" s="52">
        <v>182020</v>
      </c>
      <c r="R16" s="52">
        <v>176668</v>
      </c>
      <c r="S16" s="52">
        <v>170053</v>
      </c>
      <c r="T16" s="52">
        <v>174722</v>
      </c>
      <c r="U16" s="52">
        <v>171543</v>
      </c>
      <c r="V16" s="52">
        <v>175693</v>
      </c>
      <c r="W16" s="52">
        <v>185870</v>
      </c>
      <c r="X16" s="52">
        <v>196522</v>
      </c>
      <c r="Y16" s="52">
        <v>215909</v>
      </c>
      <c r="DA16" s="63" t="s">
        <v>1118</v>
      </c>
    </row>
    <row r="17" spans="1:105" ht="12" customHeight="1" x14ac:dyDescent="0.25">
      <c r="A17" s="109" t="s">
        <v>120</v>
      </c>
      <c r="B17" s="36">
        <v>83845</v>
      </c>
      <c r="C17" s="36">
        <v>93699</v>
      </c>
      <c r="D17" s="36">
        <v>104512</v>
      </c>
      <c r="E17" s="36">
        <v>112292</v>
      </c>
      <c r="F17" s="36">
        <v>114358</v>
      </c>
      <c r="G17" s="36">
        <v>119530</v>
      </c>
      <c r="H17" s="36">
        <v>130962</v>
      </c>
      <c r="I17" s="36">
        <v>142351</v>
      </c>
      <c r="J17" s="36">
        <v>157742</v>
      </c>
      <c r="K17" s="36">
        <v>165509</v>
      </c>
      <c r="L17" s="36">
        <v>148019</v>
      </c>
      <c r="M17" s="36">
        <v>150761</v>
      </c>
      <c r="N17" s="36">
        <v>146533</v>
      </c>
      <c r="O17" s="36">
        <v>144353</v>
      </c>
      <c r="P17" s="36">
        <v>146649</v>
      </c>
      <c r="Q17" s="36">
        <v>144503</v>
      </c>
      <c r="R17" s="36">
        <v>149692</v>
      </c>
      <c r="S17" s="36">
        <v>169763</v>
      </c>
      <c r="T17" s="36">
        <v>171108</v>
      </c>
      <c r="U17" s="36">
        <v>186908</v>
      </c>
      <c r="V17" s="36">
        <v>177271</v>
      </c>
      <c r="W17" s="36">
        <v>175961</v>
      </c>
      <c r="X17" s="36">
        <v>164319</v>
      </c>
      <c r="Y17" s="36">
        <v>144944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33798</v>
      </c>
      <c r="D21" s="52">
        <v>33805</v>
      </c>
      <c r="E21" s="52">
        <v>33854</v>
      </c>
      <c r="F21" s="52">
        <v>33977</v>
      </c>
      <c r="G21" s="52">
        <v>34205</v>
      </c>
      <c r="H21" s="52">
        <v>34572</v>
      </c>
      <c r="I21" s="52">
        <v>35103</v>
      </c>
      <c r="J21" s="52">
        <v>35836</v>
      </c>
      <c r="K21" s="52">
        <v>36797</v>
      </c>
      <c r="L21" s="52">
        <v>38046</v>
      </c>
      <c r="M21" s="52">
        <v>39627</v>
      </c>
      <c r="N21" s="52">
        <v>41583</v>
      </c>
      <c r="O21" s="52">
        <v>37225</v>
      </c>
      <c r="P21" s="52">
        <v>13082</v>
      </c>
      <c r="Q21" s="52">
        <v>19563</v>
      </c>
      <c r="R21" s="52">
        <v>17855</v>
      </c>
      <c r="S21" s="52">
        <v>24717</v>
      </c>
      <c r="T21" s="52">
        <v>24371</v>
      </c>
      <c r="U21" s="52">
        <v>25263</v>
      </c>
      <c r="V21" s="52">
        <v>25878</v>
      </c>
      <c r="W21" s="52">
        <v>27631</v>
      </c>
      <c r="X21" s="52">
        <v>28836</v>
      </c>
      <c r="Y21" s="52">
        <v>30277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7</v>
      </c>
      <c r="E23" s="52">
        <v>8</v>
      </c>
      <c r="F23" s="52">
        <v>8</v>
      </c>
      <c r="G23" s="52">
        <v>8</v>
      </c>
      <c r="H23" s="52">
        <v>11</v>
      </c>
      <c r="I23" s="52">
        <v>12</v>
      </c>
      <c r="J23" s="52">
        <v>16</v>
      </c>
      <c r="K23" s="52">
        <v>31</v>
      </c>
      <c r="L23" s="52">
        <v>57</v>
      </c>
      <c r="M23" s="52">
        <v>95</v>
      </c>
      <c r="N23" s="52">
        <v>148</v>
      </c>
      <c r="O23" s="52">
        <v>228</v>
      </c>
      <c r="P23" s="52">
        <v>260</v>
      </c>
      <c r="Q23" s="52">
        <v>316</v>
      </c>
      <c r="R23" s="52">
        <v>366</v>
      </c>
      <c r="S23" s="52">
        <v>402</v>
      </c>
      <c r="T23" s="52">
        <v>450</v>
      </c>
      <c r="U23" s="52">
        <v>511</v>
      </c>
      <c r="V23" s="52">
        <v>547</v>
      </c>
      <c r="W23" s="52">
        <v>596</v>
      </c>
      <c r="X23" s="52">
        <v>592</v>
      </c>
      <c r="Y23" s="52">
        <v>625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32425</v>
      </c>
      <c r="D25" s="52">
        <v>32431</v>
      </c>
      <c r="E25" s="52">
        <v>32477</v>
      </c>
      <c r="F25" s="52">
        <v>32593</v>
      </c>
      <c r="G25" s="52">
        <v>32819</v>
      </c>
      <c r="H25" s="52">
        <v>33175</v>
      </c>
      <c r="I25" s="52">
        <v>33901</v>
      </c>
      <c r="J25" s="52">
        <v>35671</v>
      </c>
      <c r="K25" s="52">
        <v>36545</v>
      </c>
      <c r="L25" s="52">
        <v>37844</v>
      </c>
      <c r="M25" s="52">
        <v>39513</v>
      </c>
      <c r="N25" s="52">
        <v>41157</v>
      </c>
      <c r="O25" s="52">
        <v>36994</v>
      </c>
      <c r="P25" s="52">
        <v>12230</v>
      </c>
      <c r="Q25" s="52">
        <v>18681</v>
      </c>
      <c r="R25" s="52">
        <v>18244</v>
      </c>
      <c r="S25" s="52">
        <v>24721</v>
      </c>
      <c r="T25" s="52">
        <v>24373</v>
      </c>
      <c r="U25" s="52">
        <v>25216</v>
      </c>
      <c r="V25" s="52">
        <v>25870</v>
      </c>
      <c r="W25" s="52">
        <v>27587</v>
      </c>
      <c r="X25" s="52">
        <v>28786</v>
      </c>
      <c r="Y25" s="52">
        <v>30178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2747</v>
      </c>
      <c r="D27" s="52">
        <v>2753</v>
      </c>
      <c r="E27" s="52">
        <v>2796</v>
      </c>
      <c r="F27" s="52">
        <v>3638</v>
      </c>
      <c r="G27" s="52">
        <v>3680</v>
      </c>
      <c r="H27" s="52">
        <v>1886</v>
      </c>
      <c r="I27" s="52">
        <v>1945</v>
      </c>
      <c r="J27" s="52">
        <v>1348</v>
      </c>
      <c r="K27" s="52">
        <v>2084</v>
      </c>
      <c r="L27" s="52">
        <v>5063</v>
      </c>
      <c r="M27" s="52">
        <v>605</v>
      </c>
      <c r="N27" s="52">
        <v>6044</v>
      </c>
      <c r="O27" s="52">
        <v>2422</v>
      </c>
      <c r="P27" s="52">
        <v>5265</v>
      </c>
      <c r="Q27" s="52">
        <v>5769</v>
      </c>
      <c r="R27" s="52">
        <v>279</v>
      </c>
      <c r="S27" s="52">
        <v>169</v>
      </c>
      <c r="T27" s="52">
        <v>0</v>
      </c>
      <c r="U27" s="52">
        <v>95</v>
      </c>
      <c r="V27" s="52">
        <v>106</v>
      </c>
      <c r="W27" s="52">
        <v>1570</v>
      </c>
      <c r="X27" s="52">
        <v>2618</v>
      </c>
      <c r="Y27" s="52">
        <v>4447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54495</v>
      </c>
      <c r="D30" s="52">
        <v>54574</v>
      </c>
      <c r="E30" s="52">
        <v>55106</v>
      </c>
      <c r="F30" s="52">
        <v>56483</v>
      </c>
      <c r="G30" s="52">
        <v>59140</v>
      </c>
      <c r="H30" s="52">
        <v>63514</v>
      </c>
      <c r="I30" s="52">
        <v>37398</v>
      </c>
      <c r="J30" s="52">
        <v>31391</v>
      </c>
      <c r="K30" s="52">
        <v>36324</v>
      </c>
      <c r="L30" s="52">
        <v>34961</v>
      </c>
      <c r="M30" s="52">
        <v>36639</v>
      </c>
      <c r="N30" s="52">
        <v>36575</v>
      </c>
      <c r="O30" s="52">
        <v>32345</v>
      </c>
      <c r="P30" s="52">
        <v>18641</v>
      </c>
      <c r="Q30" s="52">
        <v>22027</v>
      </c>
      <c r="R30" s="52">
        <v>27503</v>
      </c>
      <c r="S30" s="52">
        <v>36025</v>
      </c>
      <c r="T30" s="52">
        <v>35408</v>
      </c>
      <c r="U30" s="52">
        <v>31683</v>
      </c>
      <c r="V30" s="52">
        <v>28408</v>
      </c>
      <c r="W30" s="52">
        <v>25242</v>
      </c>
      <c r="X30" s="52">
        <v>21888</v>
      </c>
      <c r="Y30" s="52">
        <v>23394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13101</v>
      </c>
      <c r="D31" s="36">
        <v>13146</v>
      </c>
      <c r="E31" s="36">
        <v>13460</v>
      </c>
      <c r="F31" s="36">
        <v>14321</v>
      </c>
      <c r="G31" s="36">
        <v>15973</v>
      </c>
      <c r="H31" s="36">
        <v>18619</v>
      </c>
      <c r="I31" s="36">
        <v>14662</v>
      </c>
      <c r="J31" s="36">
        <v>19048</v>
      </c>
      <c r="K31" s="36">
        <v>22281</v>
      </c>
      <c r="L31" s="36">
        <v>22601</v>
      </c>
      <c r="M31" s="36">
        <v>22904</v>
      </c>
      <c r="N31" s="36">
        <v>25034</v>
      </c>
      <c r="O31" s="36">
        <v>27844</v>
      </c>
      <c r="P31" s="36">
        <v>20402</v>
      </c>
      <c r="Q31" s="36">
        <v>24684</v>
      </c>
      <c r="R31" s="36">
        <v>25384</v>
      </c>
      <c r="S31" s="36">
        <v>22675</v>
      </c>
      <c r="T31" s="36">
        <v>19003</v>
      </c>
      <c r="U31" s="36">
        <v>25256</v>
      </c>
      <c r="V31" s="36">
        <v>24349</v>
      </c>
      <c r="W31" s="36">
        <v>26295</v>
      </c>
      <c r="X31" s="36">
        <v>26718</v>
      </c>
      <c r="Y31" s="36">
        <v>28424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29307</v>
      </c>
      <c r="D35" s="52">
        <v>21448</v>
      </c>
      <c r="E35" s="52">
        <v>23179</v>
      </c>
      <c r="F35" s="52">
        <v>17989</v>
      </c>
      <c r="G35" s="52">
        <v>22008</v>
      </c>
      <c r="H35" s="52">
        <v>21580</v>
      </c>
      <c r="I35" s="52">
        <v>22118</v>
      </c>
      <c r="J35" s="52">
        <v>32215</v>
      </c>
      <c r="K35" s="52">
        <v>41897</v>
      </c>
      <c r="L35" s="52">
        <v>26075</v>
      </c>
      <c r="M35" s="52">
        <v>41945</v>
      </c>
      <c r="N35" s="52">
        <v>35360</v>
      </c>
      <c r="O35" s="52">
        <v>35920</v>
      </c>
      <c r="P35" s="52">
        <v>16805</v>
      </c>
      <c r="Q35" s="52">
        <v>7135</v>
      </c>
      <c r="R35" s="52">
        <v>17692</v>
      </c>
      <c r="S35" s="52">
        <v>38173</v>
      </c>
      <c r="T35" s="52">
        <v>30385</v>
      </c>
      <c r="U35" s="52">
        <v>37884</v>
      </c>
      <c r="V35" s="52">
        <v>20391</v>
      </c>
      <c r="W35" s="52">
        <v>36498</v>
      </c>
      <c r="X35" s="52">
        <v>27846</v>
      </c>
      <c r="Y35" s="52">
        <v>30289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11</v>
      </c>
      <c r="E37" s="52">
        <v>31</v>
      </c>
      <c r="F37" s="52">
        <v>45</v>
      </c>
      <c r="G37" s="52">
        <v>54</v>
      </c>
      <c r="H37" s="52">
        <v>248</v>
      </c>
      <c r="I37" s="52">
        <v>242</v>
      </c>
      <c r="J37" s="52">
        <v>320</v>
      </c>
      <c r="K37" s="52">
        <v>329</v>
      </c>
      <c r="L37" s="52">
        <v>325</v>
      </c>
      <c r="M37" s="52">
        <v>470</v>
      </c>
      <c r="N37" s="52">
        <v>459</v>
      </c>
      <c r="O37" s="52">
        <v>626</v>
      </c>
      <c r="P37" s="52">
        <v>583</v>
      </c>
      <c r="Q37" s="52">
        <v>495</v>
      </c>
      <c r="R37" s="52">
        <v>535</v>
      </c>
      <c r="S37" s="52">
        <v>663</v>
      </c>
      <c r="T37" s="52">
        <v>734</v>
      </c>
      <c r="U37" s="52">
        <v>860</v>
      </c>
      <c r="V37" s="52">
        <v>1154</v>
      </c>
      <c r="W37" s="52">
        <v>1137</v>
      </c>
      <c r="X37" s="52">
        <v>2118</v>
      </c>
      <c r="Y37" s="52">
        <v>565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27141</v>
      </c>
      <c r="D39" s="52">
        <v>22486</v>
      </c>
      <c r="E39" s="52">
        <v>22429</v>
      </c>
      <c r="F39" s="52">
        <v>20243</v>
      </c>
      <c r="G39" s="52">
        <v>24302</v>
      </c>
      <c r="H39" s="52">
        <v>11782</v>
      </c>
      <c r="I39" s="52">
        <v>18684</v>
      </c>
      <c r="J39" s="52">
        <v>28198</v>
      </c>
      <c r="K39" s="52">
        <v>38926</v>
      </c>
      <c r="L39" s="52">
        <v>30936</v>
      </c>
      <c r="M39" s="52">
        <v>41956</v>
      </c>
      <c r="N39" s="52">
        <v>40978</v>
      </c>
      <c r="O39" s="52">
        <v>38111</v>
      </c>
      <c r="P39" s="52">
        <v>21218</v>
      </c>
      <c r="Q39" s="52">
        <v>12022</v>
      </c>
      <c r="R39" s="52">
        <v>18360</v>
      </c>
      <c r="S39" s="52">
        <v>38344</v>
      </c>
      <c r="T39" s="52">
        <v>23475</v>
      </c>
      <c r="U39" s="52">
        <v>31150</v>
      </c>
      <c r="V39" s="52">
        <v>14607</v>
      </c>
      <c r="W39" s="52">
        <v>38024</v>
      </c>
      <c r="X39" s="52">
        <v>30414</v>
      </c>
      <c r="Y39" s="52">
        <v>34637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3540</v>
      </c>
      <c r="D41" s="52">
        <v>341</v>
      </c>
      <c r="E41" s="52">
        <v>2169</v>
      </c>
      <c r="F41" s="52">
        <v>0</v>
      </c>
      <c r="G41" s="52">
        <v>0</v>
      </c>
      <c r="H41" s="52">
        <v>10287</v>
      </c>
      <c r="I41" s="52">
        <v>4177</v>
      </c>
      <c r="J41" s="52">
        <v>5200</v>
      </c>
      <c r="K41" s="52">
        <v>4803</v>
      </c>
      <c r="L41" s="52">
        <v>0</v>
      </c>
      <c r="M41" s="52">
        <v>480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2</v>
      </c>
      <c r="T41" s="52">
        <v>6912</v>
      </c>
      <c r="U41" s="52">
        <v>6782</v>
      </c>
      <c r="V41" s="52">
        <v>5882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40150</v>
      </c>
      <c r="D44" s="52">
        <v>31404</v>
      </c>
      <c r="E44" s="52">
        <v>36651</v>
      </c>
      <c r="F44" s="52">
        <v>38429</v>
      </c>
      <c r="G44" s="52">
        <v>41771</v>
      </c>
      <c r="H44" s="52">
        <v>39090</v>
      </c>
      <c r="I44" s="52">
        <v>13024</v>
      </c>
      <c r="J44" s="52">
        <v>12379</v>
      </c>
      <c r="K44" s="52">
        <v>33657</v>
      </c>
      <c r="L44" s="52">
        <v>40480</v>
      </c>
      <c r="M44" s="52">
        <v>36215</v>
      </c>
      <c r="N44" s="52">
        <v>34580</v>
      </c>
      <c r="O44" s="52">
        <v>33220</v>
      </c>
      <c r="P44" s="52">
        <v>20068</v>
      </c>
      <c r="Q44" s="52">
        <v>11745</v>
      </c>
      <c r="R44" s="52">
        <v>22151</v>
      </c>
      <c r="S44" s="52">
        <v>29410</v>
      </c>
      <c r="T44" s="52">
        <v>40077</v>
      </c>
      <c r="U44" s="52">
        <v>28504</v>
      </c>
      <c r="V44" s="52">
        <v>32558</v>
      </c>
      <c r="W44" s="52">
        <v>35419</v>
      </c>
      <c r="X44" s="52">
        <v>32540</v>
      </c>
      <c r="Y44" s="52">
        <v>42781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22955</v>
      </c>
      <c r="D45" s="36">
        <v>23959</v>
      </c>
      <c r="E45" s="36">
        <v>21240</v>
      </c>
      <c r="F45" s="36">
        <v>16387</v>
      </c>
      <c r="G45" s="36">
        <v>21145</v>
      </c>
      <c r="H45" s="36">
        <v>30051</v>
      </c>
      <c r="I45" s="36">
        <v>26051</v>
      </c>
      <c r="J45" s="36">
        <v>34439</v>
      </c>
      <c r="K45" s="36">
        <v>30048</v>
      </c>
      <c r="L45" s="36">
        <v>5111</v>
      </c>
      <c r="M45" s="36">
        <v>25646</v>
      </c>
      <c r="N45" s="36">
        <v>20806</v>
      </c>
      <c r="O45" s="36">
        <v>25664</v>
      </c>
      <c r="P45" s="36">
        <v>22698</v>
      </c>
      <c r="Q45" s="36">
        <v>22538</v>
      </c>
      <c r="R45" s="36">
        <v>30573</v>
      </c>
      <c r="S45" s="36">
        <v>42746</v>
      </c>
      <c r="T45" s="36">
        <v>20348</v>
      </c>
      <c r="U45" s="36">
        <v>41056</v>
      </c>
      <c r="V45" s="36">
        <v>14712</v>
      </c>
      <c r="W45" s="36">
        <v>24985</v>
      </c>
      <c r="X45" s="36">
        <v>15076</v>
      </c>
      <c r="Y45" s="36">
        <v>9049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8884</v>
      </c>
      <c r="D49" s="52">
        <v>6481</v>
      </c>
      <c r="E49" s="52">
        <v>7593</v>
      </c>
      <c r="F49" s="52">
        <v>5814</v>
      </c>
      <c r="G49" s="52">
        <v>6761</v>
      </c>
      <c r="H49" s="52">
        <v>8026</v>
      </c>
      <c r="I49" s="52">
        <v>6792</v>
      </c>
      <c r="J49" s="52">
        <v>9632</v>
      </c>
      <c r="K49" s="52">
        <v>15102</v>
      </c>
      <c r="L49" s="52">
        <v>7841</v>
      </c>
      <c r="M49" s="52">
        <v>10101</v>
      </c>
      <c r="N49" s="52">
        <v>8307</v>
      </c>
      <c r="O49" s="52">
        <v>9053</v>
      </c>
      <c r="P49" s="52">
        <v>9134</v>
      </c>
      <c r="Q49" s="52">
        <v>4063</v>
      </c>
      <c r="R49" s="52">
        <v>7139</v>
      </c>
      <c r="S49" s="52">
        <v>15665</v>
      </c>
      <c r="T49" s="52">
        <v>10588</v>
      </c>
      <c r="U49" s="52">
        <v>12413</v>
      </c>
      <c r="V49" s="52">
        <v>7894</v>
      </c>
      <c r="W49" s="52">
        <v>10247</v>
      </c>
      <c r="X49" s="52">
        <v>7999</v>
      </c>
      <c r="Y49" s="52">
        <v>11590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3</v>
      </c>
      <c r="E51" s="52">
        <v>8</v>
      </c>
      <c r="F51" s="52">
        <v>11</v>
      </c>
      <c r="G51" s="52">
        <v>19</v>
      </c>
      <c r="H51" s="52">
        <v>58</v>
      </c>
      <c r="I51" s="52">
        <v>75</v>
      </c>
      <c r="J51" s="52">
        <v>152</v>
      </c>
      <c r="K51" s="52">
        <v>231</v>
      </c>
      <c r="L51" s="52">
        <v>181</v>
      </c>
      <c r="M51" s="52">
        <v>268</v>
      </c>
      <c r="N51" s="52">
        <v>199</v>
      </c>
      <c r="O51" s="52">
        <v>253</v>
      </c>
      <c r="P51" s="52">
        <v>212</v>
      </c>
      <c r="Q51" s="52">
        <v>84</v>
      </c>
      <c r="R51" s="52">
        <v>194</v>
      </c>
      <c r="S51" s="52">
        <v>329</v>
      </c>
      <c r="T51" s="52">
        <v>218</v>
      </c>
      <c r="U51" s="52">
        <v>282</v>
      </c>
      <c r="V51" s="52">
        <v>417</v>
      </c>
      <c r="W51" s="52">
        <v>369</v>
      </c>
      <c r="X51" s="52">
        <v>815</v>
      </c>
      <c r="Y51" s="52">
        <v>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7811</v>
      </c>
      <c r="D53" s="52">
        <v>6378</v>
      </c>
      <c r="E53" s="52">
        <v>6882</v>
      </c>
      <c r="F53" s="52">
        <v>5814</v>
      </c>
      <c r="G53" s="52">
        <v>6761</v>
      </c>
      <c r="H53" s="52">
        <v>4200</v>
      </c>
      <c r="I53" s="52">
        <v>5509</v>
      </c>
      <c r="J53" s="52">
        <v>8077</v>
      </c>
      <c r="K53" s="52">
        <v>13371</v>
      </c>
      <c r="L53" s="52">
        <v>7841</v>
      </c>
      <c r="M53" s="52">
        <v>9985</v>
      </c>
      <c r="N53" s="52">
        <v>8307</v>
      </c>
      <c r="O53" s="52">
        <v>9053</v>
      </c>
      <c r="P53" s="52">
        <v>9134</v>
      </c>
      <c r="Q53" s="52">
        <v>4063</v>
      </c>
      <c r="R53" s="52">
        <v>7139</v>
      </c>
      <c r="S53" s="52">
        <v>15664</v>
      </c>
      <c r="T53" s="52">
        <v>8181</v>
      </c>
      <c r="U53" s="52">
        <v>10191</v>
      </c>
      <c r="V53" s="52">
        <v>5617</v>
      </c>
      <c r="W53" s="52">
        <v>10247</v>
      </c>
      <c r="X53" s="52">
        <v>7999</v>
      </c>
      <c r="Y53" s="52">
        <v>11590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1073</v>
      </c>
      <c r="D55" s="52">
        <v>103</v>
      </c>
      <c r="E55" s="52">
        <v>711</v>
      </c>
      <c r="F55" s="52">
        <v>0</v>
      </c>
      <c r="G55" s="52">
        <v>0</v>
      </c>
      <c r="H55" s="52">
        <v>3826</v>
      </c>
      <c r="I55" s="52">
        <v>1283</v>
      </c>
      <c r="J55" s="52">
        <v>1555</v>
      </c>
      <c r="K55" s="52">
        <v>1731</v>
      </c>
      <c r="L55" s="52">
        <v>0</v>
      </c>
      <c r="M55" s="52">
        <v>116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</v>
      </c>
      <c r="T55" s="52">
        <v>2407</v>
      </c>
      <c r="U55" s="52">
        <v>2222</v>
      </c>
      <c r="V55" s="52">
        <v>2277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5652</v>
      </c>
      <c r="D58" s="52">
        <v>3676</v>
      </c>
      <c r="E58" s="52">
        <v>4807</v>
      </c>
      <c r="F58" s="52">
        <v>4076</v>
      </c>
      <c r="G58" s="52">
        <v>4489</v>
      </c>
      <c r="H58" s="52">
        <v>4538</v>
      </c>
      <c r="I58" s="52">
        <v>2264</v>
      </c>
      <c r="J58" s="52">
        <v>2546</v>
      </c>
      <c r="K58" s="52">
        <v>7978</v>
      </c>
      <c r="L58" s="52">
        <v>6961</v>
      </c>
      <c r="M58" s="52">
        <v>5913</v>
      </c>
      <c r="N58" s="52">
        <v>5186</v>
      </c>
      <c r="O58" s="52">
        <v>5107</v>
      </c>
      <c r="P58" s="52">
        <v>4288</v>
      </c>
      <c r="Q58" s="52">
        <v>1392</v>
      </c>
      <c r="R58" s="52">
        <v>2999</v>
      </c>
      <c r="S58" s="52">
        <v>6387</v>
      </c>
      <c r="T58" s="52">
        <v>7022</v>
      </c>
      <c r="U58" s="52">
        <v>5087</v>
      </c>
      <c r="V58" s="52">
        <v>5438</v>
      </c>
      <c r="W58" s="52">
        <v>6008</v>
      </c>
      <c r="X58" s="52">
        <v>5467</v>
      </c>
      <c r="Y58" s="52">
        <v>9567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3232</v>
      </c>
      <c r="D59" s="36">
        <v>2805</v>
      </c>
      <c r="E59" s="36">
        <v>2786</v>
      </c>
      <c r="F59" s="36">
        <v>1738</v>
      </c>
      <c r="G59" s="36">
        <v>2272</v>
      </c>
      <c r="H59" s="36">
        <v>3488</v>
      </c>
      <c r="I59" s="36">
        <v>4528</v>
      </c>
      <c r="J59" s="36">
        <v>7086</v>
      </c>
      <c r="K59" s="36">
        <v>7124</v>
      </c>
      <c r="L59" s="36">
        <v>880</v>
      </c>
      <c r="M59" s="36">
        <v>4188</v>
      </c>
      <c r="N59" s="36">
        <v>3121</v>
      </c>
      <c r="O59" s="36">
        <v>3946</v>
      </c>
      <c r="P59" s="36">
        <v>4846</v>
      </c>
      <c r="Q59" s="36">
        <v>2671</v>
      </c>
      <c r="R59" s="36">
        <v>4140</v>
      </c>
      <c r="S59" s="36">
        <v>9278</v>
      </c>
      <c r="T59" s="36">
        <v>3566</v>
      </c>
      <c r="U59" s="36">
        <v>7326</v>
      </c>
      <c r="V59" s="36">
        <v>2456</v>
      </c>
      <c r="W59" s="36">
        <v>4239</v>
      </c>
      <c r="X59" s="36">
        <v>2532</v>
      </c>
      <c r="Y59" s="36">
        <v>2023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20423</v>
      </c>
      <c r="D63" s="52">
        <v>14967</v>
      </c>
      <c r="E63" s="52">
        <v>15586</v>
      </c>
      <c r="F63" s="52">
        <v>12175</v>
      </c>
      <c r="G63" s="52">
        <v>15247</v>
      </c>
      <c r="H63" s="52">
        <v>13554</v>
      </c>
      <c r="I63" s="52">
        <v>15326</v>
      </c>
      <c r="J63" s="52">
        <v>22583</v>
      </c>
      <c r="K63" s="52">
        <v>26795</v>
      </c>
      <c r="L63" s="52">
        <v>18234</v>
      </c>
      <c r="M63" s="52">
        <v>31844</v>
      </c>
      <c r="N63" s="52">
        <v>27053</v>
      </c>
      <c r="O63" s="52">
        <v>26867</v>
      </c>
      <c r="P63" s="52">
        <v>7671</v>
      </c>
      <c r="Q63" s="52">
        <v>3072</v>
      </c>
      <c r="R63" s="52">
        <v>10553</v>
      </c>
      <c r="S63" s="52">
        <v>22508</v>
      </c>
      <c r="T63" s="52">
        <v>19797</v>
      </c>
      <c r="U63" s="52">
        <v>25471</v>
      </c>
      <c r="V63" s="52">
        <v>12497</v>
      </c>
      <c r="W63" s="52">
        <v>26251</v>
      </c>
      <c r="X63" s="52">
        <v>19847</v>
      </c>
      <c r="Y63" s="52">
        <v>18699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</v>
      </c>
      <c r="D65" s="52">
        <v>8</v>
      </c>
      <c r="E65" s="52">
        <v>23</v>
      </c>
      <c r="F65" s="52">
        <v>34</v>
      </c>
      <c r="G65" s="52">
        <v>35</v>
      </c>
      <c r="H65" s="52">
        <v>190</v>
      </c>
      <c r="I65" s="52">
        <v>167</v>
      </c>
      <c r="J65" s="52">
        <v>168</v>
      </c>
      <c r="K65" s="52">
        <v>98</v>
      </c>
      <c r="L65" s="52">
        <v>144</v>
      </c>
      <c r="M65" s="52">
        <v>202</v>
      </c>
      <c r="N65" s="52">
        <v>260</v>
      </c>
      <c r="O65" s="52">
        <v>373</v>
      </c>
      <c r="P65" s="52">
        <v>371</v>
      </c>
      <c r="Q65" s="52">
        <v>411</v>
      </c>
      <c r="R65" s="52">
        <v>341</v>
      </c>
      <c r="S65" s="52">
        <v>334</v>
      </c>
      <c r="T65" s="52">
        <v>516</v>
      </c>
      <c r="U65" s="52">
        <v>578</v>
      </c>
      <c r="V65" s="52">
        <v>737</v>
      </c>
      <c r="W65" s="52">
        <v>768</v>
      </c>
      <c r="X65" s="52">
        <v>1303</v>
      </c>
      <c r="Y65" s="52">
        <v>565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19330</v>
      </c>
      <c r="D67" s="52">
        <f t="shared" si="0"/>
        <v>16108</v>
      </c>
      <c r="E67" s="52">
        <f t="shared" si="0"/>
        <v>15547</v>
      </c>
      <c r="F67" s="52">
        <f t="shared" si="0"/>
        <v>14429</v>
      </c>
      <c r="G67" s="52">
        <f t="shared" si="0"/>
        <v>17541</v>
      </c>
      <c r="H67" s="52">
        <f t="shared" si="0"/>
        <v>7582</v>
      </c>
      <c r="I67" s="52">
        <f t="shared" si="0"/>
        <v>13175</v>
      </c>
      <c r="J67" s="52">
        <f t="shared" si="0"/>
        <v>20121</v>
      </c>
      <c r="K67" s="52">
        <f t="shared" si="0"/>
        <v>25555</v>
      </c>
      <c r="L67" s="52">
        <f t="shared" si="0"/>
        <v>23095</v>
      </c>
      <c r="M67" s="52">
        <f t="shared" si="0"/>
        <v>31971</v>
      </c>
      <c r="N67" s="52">
        <f t="shared" si="0"/>
        <v>32671</v>
      </c>
      <c r="O67" s="52">
        <f t="shared" si="0"/>
        <v>29058</v>
      </c>
      <c r="P67" s="52">
        <f t="shared" si="0"/>
        <v>12084</v>
      </c>
      <c r="Q67" s="52">
        <f t="shared" si="0"/>
        <v>7959</v>
      </c>
      <c r="R67" s="52">
        <f t="shared" ref="R67:V67" si="1">R39-R53</f>
        <v>11221</v>
      </c>
      <c r="S67" s="52">
        <f t="shared" si="1"/>
        <v>22680</v>
      </c>
      <c r="T67" s="52">
        <f t="shared" si="1"/>
        <v>15294</v>
      </c>
      <c r="U67" s="52">
        <f t="shared" si="1"/>
        <v>20959</v>
      </c>
      <c r="V67" s="52">
        <f t="shared" si="1"/>
        <v>8990</v>
      </c>
      <c r="W67" s="52">
        <f t="shared" ref="W67:Y67" si="2">W39-W53</f>
        <v>27777</v>
      </c>
      <c r="X67" s="52">
        <f t="shared" si="2"/>
        <v>22415</v>
      </c>
      <c r="Y67" s="52">
        <f t="shared" si="2"/>
        <v>23047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2467</v>
      </c>
      <c r="D69" s="52">
        <f t="shared" si="6"/>
        <v>238</v>
      </c>
      <c r="E69" s="52">
        <f t="shared" si="6"/>
        <v>1458</v>
      </c>
      <c r="F69" s="52">
        <f t="shared" si="6"/>
        <v>0</v>
      </c>
      <c r="G69" s="52">
        <f t="shared" si="6"/>
        <v>0</v>
      </c>
      <c r="H69" s="52">
        <f t="shared" si="6"/>
        <v>6461</v>
      </c>
      <c r="I69" s="52">
        <f t="shared" si="6"/>
        <v>2894</v>
      </c>
      <c r="J69" s="52">
        <f t="shared" si="6"/>
        <v>3645</v>
      </c>
      <c r="K69" s="52">
        <f t="shared" si="6"/>
        <v>3072</v>
      </c>
      <c r="L69" s="52">
        <f t="shared" si="6"/>
        <v>0</v>
      </c>
      <c r="M69" s="52">
        <f t="shared" si="6"/>
        <v>364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1</v>
      </c>
      <c r="T69" s="52">
        <f t="shared" si="7"/>
        <v>4505</v>
      </c>
      <c r="U69" s="52">
        <f t="shared" si="7"/>
        <v>4560</v>
      </c>
      <c r="V69" s="52">
        <f t="shared" si="7"/>
        <v>3605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34498</v>
      </c>
      <c r="D72" s="52">
        <v>27728</v>
      </c>
      <c r="E72" s="52">
        <v>31844</v>
      </c>
      <c r="F72" s="52">
        <v>34353</v>
      </c>
      <c r="G72" s="52">
        <v>37282</v>
      </c>
      <c r="H72" s="52">
        <v>34552</v>
      </c>
      <c r="I72" s="52">
        <v>10760</v>
      </c>
      <c r="J72" s="52">
        <v>9833</v>
      </c>
      <c r="K72" s="52">
        <v>25679</v>
      </c>
      <c r="L72" s="52">
        <v>33519</v>
      </c>
      <c r="M72" s="52">
        <v>30302</v>
      </c>
      <c r="N72" s="52">
        <v>29394</v>
      </c>
      <c r="O72" s="52">
        <v>28113</v>
      </c>
      <c r="P72" s="52">
        <v>15780</v>
      </c>
      <c r="Q72" s="52">
        <v>10353</v>
      </c>
      <c r="R72" s="52">
        <v>19152</v>
      </c>
      <c r="S72" s="52">
        <v>23023</v>
      </c>
      <c r="T72" s="52">
        <v>33055</v>
      </c>
      <c r="U72" s="52">
        <v>23417</v>
      </c>
      <c r="V72" s="52">
        <v>27120</v>
      </c>
      <c r="W72" s="52">
        <v>29411</v>
      </c>
      <c r="X72" s="52">
        <v>27073</v>
      </c>
      <c r="Y72" s="52">
        <v>33214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19723</v>
      </c>
      <c r="D73" s="36">
        <v>21154</v>
      </c>
      <c r="E73" s="36">
        <v>18454</v>
      </c>
      <c r="F73" s="36">
        <v>14649</v>
      </c>
      <c r="G73" s="36">
        <v>18873</v>
      </c>
      <c r="H73" s="36">
        <v>26563</v>
      </c>
      <c r="I73" s="36">
        <v>21523</v>
      </c>
      <c r="J73" s="36">
        <v>27353</v>
      </c>
      <c r="K73" s="36">
        <v>22924</v>
      </c>
      <c r="L73" s="36">
        <v>4231</v>
      </c>
      <c r="M73" s="36">
        <v>21458</v>
      </c>
      <c r="N73" s="36">
        <v>17685</v>
      </c>
      <c r="O73" s="36">
        <v>21718</v>
      </c>
      <c r="P73" s="36">
        <v>17852</v>
      </c>
      <c r="Q73" s="36">
        <v>19867</v>
      </c>
      <c r="R73" s="36">
        <v>26433</v>
      </c>
      <c r="S73" s="36">
        <v>33468</v>
      </c>
      <c r="T73" s="36">
        <v>16782</v>
      </c>
      <c r="U73" s="36">
        <v>33730</v>
      </c>
      <c r="V73" s="36">
        <v>12256</v>
      </c>
      <c r="W73" s="36">
        <v>20746</v>
      </c>
      <c r="X73" s="36">
        <v>12544</v>
      </c>
      <c r="Y73" s="36">
        <v>7026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5669</v>
      </c>
      <c r="K79" s="52">
        <f>RES_hhdet_numvin!K126</f>
        <v>13829</v>
      </c>
      <c r="L79" s="52">
        <f>RES_hhdet_numvin!L126</f>
        <v>12088</v>
      </c>
      <c r="M79" s="52">
        <f>RES_hhdet_numvin!M126</f>
        <v>24250</v>
      </c>
      <c r="N79" s="52">
        <f>RES_hhdet_numvin!N126</f>
        <v>23869</v>
      </c>
      <c r="O79" s="52">
        <f>RES_hhdet_numvin!O126</f>
        <v>27152</v>
      </c>
      <c r="P79" s="52">
        <f>RES_hhdet_numvin!P126</f>
        <v>13814</v>
      </c>
      <c r="Q79" s="52">
        <f>RES_hhdet_numvin!Q126</f>
        <v>6244</v>
      </c>
      <c r="R79" s="52">
        <f>RES_hhdet_numvin!R126</f>
        <v>16209</v>
      </c>
      <c r="S79" s="52">
        <f>RES_hhdet_numvin!S126</f>
        <v>36161</v>
      </c>
      <c r="T79" s="52">
        <f>RES_hhdet_numvin!T126</f>
        <v>29458</v>
      </c>
      <c r="U79" s="52">
        <f>RES_hhdet_numvin!U126</f>
        <v>37293</v>
      </c>
      <c r="V79" s="52">
        <f>RES_hhdet_numvin!V126</f>
        <v>20258</v>
      </c>
      <c r="W79" s="52">
        <f>RES_hhdet_numvin!W126</f>
        <v>36428</v>
      </c>
      <c r="X79" s="52">
        <f>RES_hhdet_numvin!X126</f>
        <v>27842</v>
      </c>
      <c r="Y79" s="52">
        <f>RES_hhdet_numvin!Y126</f>
        <v>30289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176</v>
      </c>
      <c r="S82" s="138">
        <f>RES_hhdet_numvin!S129</f>
        <v>384</v>
      </c>
      <c r="T82" s="138">
        <f>RES_hhdet_numvin!T129</f>
        <v>555</v>
      </c>
      <c r="U82" s="138">
        <f>RES_hhdet_numvin!U129</f>
        <v>753</v>
      </c>
      <c r="V82" s="138">
        <f>RES_hhdet_numvin!V129</f>
        <v>1093</v>
      </c>
      <c r="W82" s="138">
        <f>RES_hhdet_numvin!W129</f>
        <v>1119</v>
      </c>
      <c r="X82" s="138">
        <f>RES_hhdet_numvin!X129</f>
        <v>2114</v>
      </c>
      <c r="Y82" s="138">
        <f>RES_hhdet_numvin!Y129</f>
        <v>565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3451</v>
      </c>
      <c r="K84" s="138">
        <f>RES_hhdet_numvin!K131</f>
        <v>10711</v>
      </c>
      <c r="L84" s="138">
        <f>RES_hhdet_numvin!L131</f>
        <v>12112</v>
      </c>
      <c r="M84" s="138">
        <f>RES_hhdet_numvin!M131</f>
        <v>23960</v>
      </c>
      <c r="N84" s="138">
        <f>RES_hhdet_numvin!N131</f>
        <v>24114</v>
      </c>
      <c r="O84" s="138">
        <f>RES_hhdet_numvin!O131</f>
        <v>27616</v>
      </c>
      <c r="P84" s="138">
        <f>RES_hhdet_numvin!P131</f>
        <v>14955</v>
      </c>
      <c r="Q84" s="138">
        <f>RES_hhdet_numvin!Q131</f>
        <v>9294</v>
      </c>
      <c r="R84" s="138">
        <f>RES_hhdet_numvin!R131</f>
        <v>16702</v>
      </c>
      <c r="S84" s="138">
        <f>RES_hhdet_numvin!S131</f>
        <v>36322</v>
      </c>
      <c r="T84" s="138">
        <f>RES_hhdet_numvin!T131</f>
        <v>22636</v>
      </c>
      <c r="U84" s="138">
        <f>RES_hhdet_numvin!U131</f>
        <v>30664</v>
      </c>
      <c r="V84" s="138">
        <f>RES_hhdet_numvin!V131</f>
        <v>14510</v>
      </c>
      <c r="W84" s="138">
        <f>RES_hhdet_numvin!W131</f>
        <v>37946</v>
      </c>
      <c r="X84" s="138">
        <f>RES_hhdet_numvin!X131</f>
        <v>30399</v>
      </c>
      <c r="Y84" s="138">
        <f>RES_hhdet_numvin!Y131</f>
        <v>34637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5251</v>
      </c>
      <c r="V88" s="138">
        <f>RES_hhdet_numvin!V135</f>
        <v>5573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6995</v>
      </c>
      <c r="S93" s="138">
        <f>RES_hhdet_numvin!S140</f>
        <v>16583</v>
      </c>
      <c r="T93" s="138">
        <f>RES_hhdet_numvin!T140</f>
        <v>29351</v>
      </c>
      <c r="U93" s="138">
        <f>RES_hhdet_numvin!U140</f>
        <v>24128</v>
      </c>
      <c r="V93" s="138">
        <f>RES_hhdet_numvin!V140</f>
        <v>29515</v>
      </c>
      <c r="W93" s="138">
        <f>RES_hhdet_numvin!W140</f>
        <v>34183</v>
      </c>
      <c r="X93" s="138">
        <f>RES_hhdet_numvin!X140</f>
        <v>32373</v>
      </c>
      <c r="Y93" s="138">
        <f>RES_hhdet_numvin!Y140</f>
        <v>42781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9649</v>
      </c>
      <c r="S94" s="39">
        <f>RES_hhdet_numvin!S141</f>
        <v>24098</v>
      </c>
      <c r="T94" s="39">
        <f>RES_hhdet_numvin!T141</f>
        <v>14914</v>
      </c>
      <c r="U94" s="39">
        <f>RES_hhdet_numvin!U141</f>
        <v>34745</v>
      </c>
      <c r="V94" s="39">
        <f>RES_hhdet_numvin!V141</f>
        <v>13347</v>
      </c>
      <c r="W94" s="39">
        <f>RES_hhdet_numvin!W141</f>
        <v>24130</v>
      </c>
      <c r="X94" s="39">
        <f>RES_hhdet_numvin!X141</f>
        <v>15012</v>
      </c>
      <c r="Y94" s="39">
        <f>RES_hhdet_numvin!Y141</f>
        <v>9049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471.43218600461637</v>
      </c>
      <c r="C98" s="117">
        <f t="shared" si="12"/>
        <v>501.20196116822939</v>
      </c>
      <c r="D98" s="117">
        <f t="shared" si="12"/>
        <v>499.74398609036189</v>
      </c>
      <c r="E98" s="117">
        <f t="shared" si="12"/>
        <v>510.40147439350017</v>
      </c>
      <c r="F98" s="117">
        <f t="shared" si="12"/>
        <v>465.87818740734889</v>
      </c>
      <c r="G98" s="117">
        <f t="shared" si="12"/>
        <v>471.03236779319519</v>
      </c>
      <c r="H98" s="117">
        <f t="shared" si="12"/>
        <v>459.79632563376322</v>
      </c>
      <c r="I98" s="117">
        <f t="shared" si="12"/>
        <v>443.82166360849192</v>
      </c>
      <c r="J98" s="117">
        <f t="shared" si="12"/>
        <v>426.91020541538887</v>
      </c>
      <c r="K98" s="117">
        <f t="shared" si="12"/>
        <v>421.08297678054601</v>
      </c>
      <c r="L98" s="117">
        <f t="shared" si="12"/>
        <v>453.79599645405199</v>
      </c>
      <c r="M98" s="117">
        <f t="shared" si="12"/>
        <v>396.75565126148769</v>
      </c>
      <c r="N98" s="117">
        <f t="shared" si="12"/>
        <v>413.27353940824582</v>
      </c>
      <c r="O98" s="117">
        <f t="shared" si="12"/>
        <v>396.31839437057772</v>
      </c>
      <c r="P98" s="117">
        <f t="shared" si="12"/>
        <v>377.33696806219569</v>
      </c>
      <c r="Q98" s="117">
        <f t="shared" si="12"/>
        <v>359.15537190866985</v>
      </c>
      <c r="R98" s="117">
        <f t="shared" ref="R98:V98" si="13">R99+R102+R104+R113</f>
        <v>392.79341362988265</v>
      </c>
      <c r="S98" s="117">
        <f t="shared" si="13"/>
        <v>394.72969883666724</v>
      </c>
      <c r="T98" s="117">
        <f t="shared" si="13"/>
        <v>393.28423677914145</v>
      </c>
      <c r="U98" s="117">
        <f t="shared" si="13"/>
        <v>389.66030062130471</v>
      </c>
      <c r="V98" s="117">
        <f t="shared" si="13"/>
        <v>372.91054308963163</v>
      </c>
      <c r="W98" s="117">
        <f t="shared" ref="W98:Y98" si="14">W99+W102+W104+W113</f>
        <v>442.7004944722587</v>
      </c>
      <c r="X98" s="117">
        <f t="shared" si="14"/>
        <v>390.26388894785794</v>
      </c>
      <c r="Y98" s="117">
        <f t="shared" si="14"/>
        <v>376.28623900968182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377.45133382514422</v>
      </c>
      <c r="C99" s="122">
        <f t="shared" si="15"/>
        <v>408.64500701733868</v>
      </c>
      <c r="D99" s="122">
        <f t="shared" si="15"/>
        <v>405.37531243769877</v>
      </c>
      <c r="E99" s="122">
        <f t="shared" si="15"/>
        <v>415.94551085104223</v>
      </c>
      <c r="F99" s="122">
        <f t="shared" si="15"/>
        <v>379.10947523368418</v>
      </c>
      <c r="G99" s="122">
        <f t="shared" si="15"/>
        <v>382.42497930669276</v>
      </c>
      <c r="H99" s="122">
        <f t="shared" si="15"/>
        <v>369.17882169578962</v>
      </c>
      <c r="I99" s="122">
        <f t="shared" si="15"/>
        <v>357.53186338317835</v>
      </c>
      <c r="J99" s="122">
        <f t="shared" si="15"/>
        <v>333.78087606557915</v>
      </c>
      <c r="K99" s="122">
        <f t="shared" si="15"/>
        <v>334.52685024692249</v>
      </c>
      <c r="L99" s="122">
        <f t="shared" si="15"/>
        <v>359.03523162123196</v>
      </c>
      <c r="M99" s="122">
        <f t="shared" si="15"/>
        <v>309.77317162464345</v>
      </c>
      <c r="N99" s="122">
        <f t="shared" si="15"/>
        <v>325.49828178946643</v>
      </c>
      <c r="O99" s="122">
        <f t="shared" si="15"/>
        <v>309.11359617695842</v>
      </c>
      <c r="P99" s="122">
        <f t="shared" si="15"/>
        <v>295.89528847122995</v>
      </c>
      <c r="Q99" s="122">
        <f t="shared" si="15"/>
        <v>279.71544405266042</v>
      </c>
      <c r="R99" s="122">
        <f t="shared" ref="R99:V99" si="16">SUM(R100:R101)</f>
        <v>305.67210374319365</v>
      </c>
      <c r="S99" s="122">
        <f t="shared" si="16"/>
        <v>313.67735358933726</v>
      </c>
      <c r="T99" s="122">
        <f t="shared" si="16"/>
        <v>312.34159240386134</v>
      </c>
      <c r="U99" s="122">
        <f t="shared" si="16"/>
        <v>309.33233614935796</v>
      </c>
      <c r="V99" s="122">
        <f t="shared" si="16"/>
        <v>288.04044179348512</v>
      </c>
      <c r="W99" s="122">
        <f t="shared" ref="W99:Y99" si="17">SUM(W100:W101)</f>
        <v>345.35728597443187</v>
      </c>
      <c r="X99" s="122">
        <f t="shared" si="17"/>
        <v>305.21816284381089</v>
      </c>
      <c r="Y99" s="122">
        <f t="shared" si="17"/>
        <v>290.55341779464231</v>
      </c>
      <c r="DA99" s="130" t="s">
        <v>1688</v>
      </c>
    </row>
    <row r="100" spans="1:105" ht="12" customHeight="1" x14ac:dyDescent="0.25">
      <c r="A100" s="97" t="s">
        <v>198</v>
      </c>
      <c r="B100" s="98">
        <v>376.16294408435022</v>
      </c>
      <c r="C100" s="98">
        <v>407.27079764189591</v>
      </c>
      <c r="D100" s="98">
        <v>404.05212187516332</v>
      </c>
      <c r="E100" s="98">
        <v>414.60897762449849</v>
      </c>
      <c r="F100" s="98">
        <v>377.92029467598559</v>
      </c>
      <c r="G100" s="98">
        <v>381.23802748689036</v>
      </c>
      <c r="H100" s="98">
        <v>368.05026086269442</v>
      </c>
      <c r="I100" s="98">
        <v>356.45695270643876</v>
      </c>
      <c r="J100" s="98">
        <v>332.77869960956008</v>
      </c>
      <c r="K100" s="98">
        <v>333.52004540711562</v>
      </c>
      <c r="L100" s="98">
        <v>357.99286925575643</v>
      </c>
      <c r="M100" s="98">
        <v>308.86160896900901</v>
      </c>
      <c r="N100" s="98">
        <v>324.53774313914283</v>
      </c>
      <c r="O100" s="98">
        <v>308.19983346875534</v>
      </c>
      <c r="P100" s="98">
        <v>295.02728224179032</v>
      </c>
      <c r="Q100" s="98">
        <v>278.90116069917485</v>
      </c>
      <c r="R100" s="98">
        <v>304.78693302026841</v>
      </c>
      <c r="S100" s="98">
        <v>312.77094908134256</v>
      </c>
      <c r="T100" s="98">
        <v>311.43598495916063</v>
      </c>
      <c r="U100" s="98">
        <v>308.4275619430241</v>
      </c>
      <c r="V100" s="98">
        <v>287.19104855322081</v>
      </c>
      <c r="W100" s="98">
        <v>344.33334308418677</v>
      </c>
      <c r="X100" s="98">
        <v>304.30254649115301</v>
      </c>
      <c r="Y100" s="98">
        <v>289.66028724060857</v>
      </c>
      <c r="DA100" s="63" t="s">
        <v>1689</v>
      </c>
    </row>
    <row r="101" spans="1:105" ht="12" customHeight="1" x14ac:dyDescent="0.25">
      <c r="A101" s="97" t="s">
        <v>53</v>
      </c>
      <c r="B101" s="98">
        <v>1.2883897407940266</v>
      </c>
      <c r="C101" s="98">
        <v>1.3742093754427502</v>
      </c>
      <c r="D101" s="98">
        <v>1.3231905625354377</v>
      </c>
      <c r="E101" s="98">
        <v>1.3365332265437195</v>
      </c>
      <c r="F101" s="98">
        <v>1.1891805576985954</v>
      </c>
      <c r="G101" s="98">
        <v>1.186951819802426</v>
      </c>
      <c r="H101" s="98">
        <v>1.1285608330951955</v>
      </c>
      <c r="I101" s="98">
        <v>1.0749106767396099</v>
      </c>
      <c r="J101" s="98">
        <v>1.0021764560190658</v>
      </c>
      <c r="K101" s="98">
        <v>1.0068048398068592</v>
      </c>
      <c r="L101" s="98">
        <v>1.0423623654755076</v>
      </c>
      <c r="M101" s="98">
        <v>0.91156265563444294</v>
      </c>
      <c r="N101" s="98">
        <v>0.96053865032362551</v>
      </c>
      <c r="O101" s="98">
        <v>0.91376270820308225</v>
      </c>
      <c r="P101" s="98">
        <v>0.86800622943965533</v>
      </c>
      <c r="Q101" s="98">
        <v>0.81428335348559078</v>
      </c>
      <c r="R101" s="98">
        <v>0.88517072292522936</v>
      </c>
      <c r="S101" s="98">
        <v>0.90640450799467331</v>
      </c>
      <c r="T101" s="98">
        <v>0.90560744470070487</v>
      </c>
      <c r="U101" s="98">
        <v>0.9047742063338432</v>
      </c>
      <c r="V101" s="98">
        <v>0.84939324026431839</v>
      </c>
      <c r="W101" s="98">
        <v>1.0239428902451073</v>
      </c>
      <c r="X101" s="98">
        <v>0.91561635265787877</v>
      </c>
      <c r="Y101" s="98">
        <v>0.89313055403376262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2.4661447454801821E-4</v>
      </c>
      <c r="C102" s="122">
        <f t="shared" si="18"/>
        <v>3.0842164321648183E-4</v>
      </c>
      <c r="D102" s="122">
        <f t="shared" si="18"/>
        <v>3.9154406390636616E-4</v>
      </c>
      <c r="E102" s="122">
        <f t="shared" si="18"/>
        <v>4.4857576551796379E-4</v>
      </c>
      <c r="F102" s="122">
        <f t="shared" si="18"/>
        <v>5.429764840185373E-4</v>
      </c>
      <c r="G102" s="122">
        <f t="shared" si="18"/>
        <v>7.5098032552903368E-4</v>
      </c>
      <c r="H102" s="122">
        <f t="shared" si="18"/>
        <v>2.5325017985302531E-3</v>
      </c>
      <c r="I102" s="122">
        <f t="shared" si="18"/>
        <v>2.9140493206110665E-3</v>
      </c>
      <c r="J102" s="122">
        <f t="shared" si="18"/>
        <v>4.2060800795506656E-3</v>
      </c>
      <c r="K102" s="122">
        <f t="shared" si="18"/>
        <v>5.4884017677009336E-3</v>
      </c>
      <c r="L102" s="122">
        <f t="shared" si="18"/>
        <v>1.5389898092908173E-2</v>
      </c>
      <c r="M102" s="122">
        <f t="shared" si="18"/>
        <v>9.048410821796431E-3</v>
      </c>
      <c r="N102" s="122">
        <f t="shared" si="18"/>
        <v>1.0716711603412194E-2</v>
      </c>
      <c r="O102" s="122">
        <f t="shared" si="18"/>
        <v>1.0719240576093454E-2</v>
      </c>
      <c r="P102" s="122">
        <f t="shared" si="18"/>
        <v>1.6007611912871068E-2</v>
      </c>
      <c r="Q102" s="122">
        <f t="shared" si="18"/>
        <v>1.2242120877462771E-2</v>
      </c>
      <c r="R102" s="122">
        <f t="shared" si="18"/>
        <v>1.2885404736420695E-2</v>
      </c>
      <c r="S102" s="122">
        <f t="shared" si="18"/>
        <v>1.3488089823815835E-2</v>
      </c>
      <c r="T102" s="122">
        <f t="shared" si="18"/>
        <v>1.9271852347899049E-2</v>
      </c>
      <c r="U102" s="122">
        <f t="shared" si="18"/>
        <v>1.5054737995902918E-2</v>
      </c>
      <c r="V102" s="122">
        <f t="shared" si="18"/>
        <v>1.6577065197125686E-2</v>
      </c>
      <c r="W102" s="122">
        <f t="shared" si="18"/>
        <v>3.1714758677558352E-2</v>
      </c>
      <c r="X102" s="122">
        <f t="shared" si="18"/>
        <v>3.5662733989172767E-2</v>
      </c>
      <c r="Y102" s="122">
        <f t="shared" si="18"/>
        <v>4.0145187461287632E-2</v>
      </c>
      <c r="DA102" s="130" t="s">
        <v>1691</v>
      </c>
    </row>
    <row r="103" spans="1:105" ht="12" customHeight="1" x14ac:dyDescent="0.25">
      <c r="A103" s="97" t="s">
        <v>53</v>
      </c>
      <c r="B103" s="98">
        <v>2.4661447454801821E-4</v>
      </c>
      <c r="C103" s="98">
        <v>3.0842164321648183E-4</v>
      </c>
      <c r="D103" s="98">
        <v>3.9154406390636616E-4</v>
      </c>
      <c r="E103" s="98">
        <v>4.4857576551796379E-4</v>
      </c>
      <c r="F103" s="98">
        <v>5.429764840185373E-4</v>
      </c>
      <c r="G103" s="98">
        <v>7.5098032552903368E-4</v>
      </c>
      <c r="H103" s="98">
        <v>2.5325017985302531E-3</v>
      </c>
      <c r="I103" s="98">
        <v>2.9140493206110665E-3</v>
      </c>
      <c r="J103" s="98">
        <v>4.2060800795506656E-3</v>
      </c>
      <c r="K103" s="98">
        <v>5.4884017677009336E-3</v>
      </c>
      <c r="L103" s="98">
        <v>1.5389898092908173E-2</v>
      </c>
      <c r="M103" s="98">
        <v>9.048410821796431E-3</v>
      </c>
      <c r="N103" s="98">
        <v>1.0716711603412194E-2</v>
      </c>
      <c r="O103" s="98">
        <v>1.0719240576093454E-2</v>
      </c>
      <c r="P103" s="98">
        <v>1.6007611912871068E-2</v>
      </c>
      <c r="Q103" s="98">
        <v>1.2242120877462771E-2</v>
      </c>
      <c r="R103" s="98">
        <v>1.2885404736420695E-2</v>
      </c>
      <c r="S103" s="98">
        <v>1.3488089823815835E-2</v>
      </c>
      <c r="T103" s="98">
        <v>1.9271852347899049E-2</v>
      </c>
      <c r="U103" s="98">
        <v>1.5054737995902918E-2</v>
      </c>
      <c r="V103" s="98">
        <v>1.6577065197125686E-2</v>
      </c>
      <c r="W103" s="98">
        <v>3.1714758677558352E-2</v>
      </c>
      <c r="X103" s="98">
        <v>3.5662733989172767E-2</v>
      </c>
      <c r="Y103" s="98">
        <v>4.0145187461287632E-2</v>
      </c>
      <c r="DA103" s="63" t="s">
        <v>1692</v>
      </c>
    </row>
    <row r="104" spans="1:105" ht="12" customHeight="1" x14ac:dyDescent="0.25">
      <c r="A104" s="121" t="s">
        <v>55</v>
      </c>
      <c r="B104" s="122">
        <v>66.793743274684402</v>
      </c>
      <c r="C104" s="122">
        <v>65.649008501000765</v>
      </c>
      <c r="D104" s="122">
        <v>66.093425390569791</v>
      </c>
      <c r="E104" s="122">
        <v>65.488263488539374</v>
      </c>
      <c r="F104" s="122">
        <v>57.839334485136817</v>
      </c>
      <c r="G104" s="122">
        <v>59.8718700221212</v>
      </c>
      <c r="H104" s="122">
        <v>61.716635000210708</v>
      </c>
      <c r="I104" s="122">
        <v>61.183301986334151</v>
      </c>
      <c r="J104" s="122">
        <v>65.396127315939268</v>
      </c>
      <c r="K104" s="122">
        <v>60.868217974174776</v>
      </c>
      <c r="L104" s="122">
        <v>67.859915572762162</v>
      </c>
      <c r="M104" s="122">
        <v>62.3841425192225</v>
      </c>
      <c r="N104" s="122">
        <v>63.526515617851665</v>
      </c>
      <c r="O104" s="122">
        <v>62.93342164831455</v>
      </c>
      <c r="P104" s="122">
        <v>57.028007279228817</v>
      </c>
      <c r="Q104" s="122">
        <v>58.123588474676083</v>
      </c>
      <c r="R104" s="122">
        <v>64.848076173079463</v>
      </c>
      <c r="S104" s="122">
        <v>59.819131418267254</v>
      </c>
      <c r="T104" s="122">
        <v>61.040289987101396</v>
      </c>
      <c r="U104" s="122">
        <v>61.472731644305128</v>
      </c>
      <c r="V104" s="122">
        <v>63.995262912531786</v>
      </c>
      <c r="W104" s="122">
        <v>75.963770000427573</v>
      </c>
      <c r="X104" s="122">
        <v>64.591176632747334</v>
      </c>
      <c r="Y104" s="122">
        <v>60.1367585452277</v>
      </c>
      <c r="DA104" s="130" t="s">
        <v>1693</v>
      </c>
    </row>
    <row r="105" spans="1:105" ht="12" customHeight="1" x14ac:dyDescent="0.25">
      <c r="A105" s="97" t="s">
        <v>128</v>
      </c>
      <c r="B105" s="98">
        <v>63.576264858040084</v>
      </c>
      <c r="C105" s="98">
        <v>62.300225573925083</v>
      </c>
      <c r="D105" s="98">
        <v>63.082701856564931</v>
      </c>
      <c r="E105" s="98">
        <v>62.366258832939018</v>
      </c>
      <c r="F105" s="98">
        <v>55.728372563911059</v>
      </c>
      <c r="G105" s="98">
        <v>58.381748953350439</v>
      </c>
      <c r="H105" s="98">
        <v>58.31353965321258</v>
      </c>
      <c r="I105" s="98">
        <v>57.295755806028964</v>
      </c>
      <c r="J105" s="98">
        <v>58.952426787688303</v>
      </c>
      <c r="K105" s="98">
        <v>54.532921058920707</v>
      </c>
      <c r="L105" s="98">
        <v>62.996898586032273</v>
      </c>
      <c r="M105" s="98">
        <v>58.292303326777343</v>
      </c>
      <c r="N105" s="98">
        <v>60.553486439533067</v>
      </c>
      <c r="O105" s="98">
        <v>60.172221561339036</v>
      </c>
      <c r="P105" s="98">
        <v>55.717945617194985</v>
      </c>
      <c r="Q105" s="98">
        <v>57.990928724728889</v>
      </c>
      <c r="R105" s="98">
        <v>64.77927506227654</v>
      </c>
      <c r="S105" s="98">
        <v>59.80162185588874</v>
      </c>
      <c r="T105" s="98">
        <v>59.698838772567676</v>
      </c>
      <c r="U105" s="98">
        <v>58.991096698420364</v>
      </c>
      <c r="V105" s="98">
        <v>59.806629864663797</v>
      </c>
      <c r="W105" s="98">
        <v>71.885573510826518</v>
      </c>
      <c r="X105" s="98">
        <v>61.517229949087877</v>
      </c>
      <c r="Y105" s="98">
        <v>58.067571744773964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3.2174784166443127</v>
      </c>
      <c r="C109" s="101">
        <v>3.3487829270756873</v>
      </c>
      <c r="D109" s="101">
        <v>3.0107235340048626</v>
      </c>
      <c r="E109" s="101">
        <v>3.1220046556003633</v>
      </c>
      <c r="F109" s="101">
        <v>2.1109619212257598</v>
      </c>
      <c r="G109" s="101">
        <v>1.4901210687707649</v>
      </c>
      <c r="H109" s="101">
        <v>3.4030953469981271</v>
      </c>
      <c r="I109" s="101">
        <v>3.8875461803051876</v>
      </c>
      <c r="J109" s="101">
        <v>6.4437005282509583</v>
      </c>
      <c r="K109" s="101">
        <v>6.3352969152540668</v>
      </c>
      <c r="L109" s="101">
        <v>4.8630169867298871</v>
      </c>
      <c r="M109" s="101">
        <v>4.0918391924451587</v>
      </c>
      <c r="N109" s="101">
        <v>2.9730291783185985</v>
      </c>
      <c r="O109" s="101">
        <v>2.7612000869755136</v>
      </c>
      <c r="P109" s="101">
        <v>1.3100616620338281</v>
      </c>
      <c r="Q109" s="101">
        <v>0.13265974994719174</v>
      </c>
      <c r="R109" s="101">
        <v>6.8801110802920853E-2</v>
      </c>
      <c r="S109" s="101">
        <v>1.7509562378512852E-2</v>
      </c>
      <c r="T109" s="101">
        <v>1.3414512145337216</v>
      </c>
      <c r="U109" s="101">
        <v>2.4816349458847662</v>
      </c>
      <c r="V109" s="101">
        <v>4.1886330478679898</v>
      </c>
      <c r="W109" s="101">
        <v>4.0781964896010541</v>
      </c>
      <c r="X109" s="101">
        <v>3.0739466836594644</v>
      </c>
      <c r="Y109" s="101">
        <v>2.0691868004537328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27.18686229031324</v>
      </c>
      <c r="C113" s="122">
        <v>26.907637228246696</v>
      </c>
      <c r="D113" s="122">
        <v>28.27485671802939</v>
      </c>
      <c r="E113" s="122">
        <v>28.967251478153052</v>
      </c>
      <c r="F113" s="122">
        <v>28.92883471204383</v>
      </c>
      <c r="G113" s="122">
        <v>28.734767484055748</v>
      </c>
      <c r="H113" s="122">
        <v>28.898336435964303</v>
      </c>
      <c r="I113" s="122">
        <v>25.103584189658811</v>
      </c>
      <c r="J113" s="122">
        <v>27.728995953790911</v>
      </c>
      <c r="K113" s="122">
        <v>25.682420157680987</v>
      </c>
      <c r="L113" s="122">
        <v>26.88545936196499</v>
      </c>
      <c r="M113" s="122">
        <v>24.58928870679993</v>
      </c>
      <c r="N113" s="122">
        <v>24.238025289324327</v>
      </c>
      <c r="O113" s="122">
        <v>24.260657304728703</v>
      </c>
      <c r="P113" s="122">
        <v>24.397664699824062</v>
      </c>
      <c r="Q113" s="122">
        <v>21.304097260455858</v>
      </c>
      <c r="R113" s="122">
        <v>22.260348308873134</v>
      </c>
      <c r="S113" s="122">
        <v>21.219725739238903</v>
      </c>
      <c r="T113" s="122">
        <v>19.883082535830781</v>
      </c>
      <c r="U113" s="122">
        <v>18.840178089645772</v>
      </c>
      <c r="V113" s="122">
        <v>20.858261318417632</v>
      </c>
      <c r="W113" s="122">
        <v>21.347723738721719</v>
      </c>
      <c r="X113" s="122">
        <v>20.418886737310572</v>
      </c>
      <c r="Y113" s="122">
        <v>25.555917482350534</v>
      </c>
      <c r="DA113" s="130" t="s">
        <v>1702</v>
      </c>
    </row>
    <row r="114" spans="1:105" ht="12" customHeight="1" x14ac:dyDescent="0.25">
      <c r="A114" s="97" t="s">
        <v>50</v>
      </c>
      <c r="B114" s="98">
        <v>23.141413081699607</v>
      </c>
      <c r="C114" s="98">
        <v>22.083508199853547</v>
      </c>
      <c r="D114" s="98">
        <v>22.215006841449686</v>
      </c>
      <c r="E114" s="98">
        <v>21.856252567937055</v>
      </c>
      <c r="F114" s="98">
        <v>22.068130212587981</v>
      </c>
      <c r="G114" s="98">
        <v>21.55297690012133</v>
      </c>
      <c r="H114" s="98">
        <v>20.262729597601307</v>
      </c>
      <c r="I114" s="98">
        <v>16.655723832909715</v>
      </c>
      <c r="J114" s="98">
        <v>15.691459884989751</v>
      </c>
      <c r="K114" s="98">
        <v>14.397281767571215</v>
      </c>
      <c r="L114" s="98">
        <v>14.892373238256548</v>
      </c>
      <c r="M114" s="98">
        <v>15.437950936640878</v>
      </c>
      <c r="N114" s="98">
        <v>15.375814542738784</v>
      </c>
      <c r="O114" s="98">
        <v>15.083808632933179</v>
      </c>
      <c r="P114" s="98">
        <v>16.481587963955619</v>
      </c>
      <c r="Q114" s="98">
        <v>12.497494700399701</v>
      </c>
      <c r="R114" s="98">
        <v>12.619492969842325</v>
      </c>
      <c r="S114" s="98">
        <v>13.831096735267776</v>
      </c>
      <c r="T114" s="98">
        <v>12.035535259768887</v>
      </c>
      <c r="U114" s="98">
        <v>11.040496243759494</v>
      </c>
      <c r="V114" s="98">
        <v>11.687622765500386</v>
      </c>
      <c r="W114" s="98">
        <v>12.059153009856331</v>
      </c>
      <c r="X114" s="98">
        <v>12.209354094417119</v>
      </c>
      <c r="Y114" s="98">
        <v>18.080275855747917</v>
      </c>
      <c r="DA114" s="63" t="s">
        <v>1703</v>
      </c>
    </row>
    <row r="115" spans="1:105" ht="12" customHeight="1" x14ac:dyDescent="0.25">
      <c r="A115" s="109" t="s">
        <v>120</v>
      </c>
      <c r="B115" s="33">
        <v>4.0454492086136336</v>
      </c>
      <c r="C115" s="33">
        <v>4.8241290283931484</v>
      </c>
      <c r="D115" s="33">
        <v>6.0598498765797055</v>
      </c>
      <c r="E115" s="33">
        <v>7.1109989102159989</v>
      </c>
      <c r="F115" s="33">
        <v>6.8607044994558475</v>
      </c>
      <c r="G115" s="33">
        <v>7.1817905839344185</v>
      </c>
      <c r="H115" s="33">
        <v>8.6356068383629978</v>
      </c>
      <c r="I115" s="33">
        <v>8.4478603567490964</v>
      </c>
      <c r="J115" s="33">
        <v>12.03753606880116</v>
      </c>
      <c r="K115" s="33">
        <v>11.28513839010977</v>
      </c>
      <c r="L115" s="33">
        <v>11.993086123708443</v>
      </c>
      <c r="M115" s="33">
        <v>9.1513377701590528</v>
      </c>
      <c r="N115" s="33">
        <v>8.8622107465855429</v>
      </c>
      <c r="O115" s="33">
        <v>9.176848671795522</v>
      </c>
      <c r="P115" s="33">
        <v>7.9160767358684456</v>
      </c>
      <c r="Q115" s="33">
        <v>8.8066025600561577</v>
      </c>
      <c r="R115" s="33">
        <v>9.6408553390308107</v>
      </c>
      <c r="S115" s="33">
        <v>7.3886290039711264</v>
      </c>
      <c r="T115" s="33">
        <v>7.8475472760618956</v>
      </c>
      <c r="U115" s="33">
        <v>7.799681845886278</v>
      </c>
      <c r="V115" s="33">
        <v>9.1706385529172465</v>
      </c>
      <c r="W115" s="33">
        <v>9.2885707288653858</v>
      </c>
      <c r="X115" s="33">
        <v>8.2095326428934516</v>
      </c>
      <c r="Y115" s="33">
        <v>7.4756416266026156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348.62513339397401</v>
      </c>
      <c r="C117" s="117">
        <f t="shared" si="19"/>
        <v>371.71849883135866</v>
      </c>
      <c r="D117" s="117">
        <f t="shared" si="19"/>
        <v>371.43086463438766</v>
      </c>
      <c r="E117" s="117">
        <f t="shared" si="19"/>
        <v>380.38077862452292</v>
      </c>
      <c r="F117" s="117">
        <f t="shared" si="19"/>
        <v>347.75895957245876</v>
      </c>
      <c r="G117" s="117">
        <f t="shared" si="19"/>
        <v>353.05385316919813</v>
      </c>
      <c r="H117" s="117">
        <f t="shared" si="19"/>
        <v>345.8539291206863</v>
      </c>
      <c r="I117" s="117">
        <f t="shared" si="19"/>
        <v>335.70557941235813</v>
      </c>
      <c r="J117" s="117">
        <f t="shared" si="19"/>
        <v>324.71158076486131</v>
      </c>
      <c r="K117" s="117">
        <f t="shared" si="19"/>
        <v>322.76915085880802</v>
      </c>
      <c r="L117" s="117">
        <f t="shared" si="19"/>
        <v>350.64684814001549</v>
      </c>
      <c r="M117" s="117">
        <f t="shared" si="19"/>
        <v>309.10474510625698</v>
      </c>
      <c r="N117" s="117">
        <f t="shared" si="19"/>
        <v>325.50156674239992</v>
      </c>
      <c r="O117" s="117">
        <f t="shared" si="19"/>
        <v>315.38864842346487</v>
      </c>
      <c r="P117" s="117">
        <f t="shared" si="19"/>
        <v>301.04239511375636</v>
      </c>
      <c r="Q117" s="117">
        <f t="shared" si="19"/>
        <v>288.30498885920804</v>
      </c>
      <c r="R117" s="117">
        <f t="shared" ref="R117:V117" si="20">R118+R121+R123+R132</f>
        <v>317.26881345224126</v>
      </c>
      <c r="S117" s="117">
        <f t="shared" si="20"/>
        <v>321.7035226134596</v>
      </c>
      <c r="T117" s="117">
        <f t="shared" si="20"/>
        <v>323.60736343048211</v>
      </c>
      <c r="U117" s="117">
        <f t="shared" si="20"/>
        <v>324.04733504557288</v>
      </c>
      <c r="V117" s="117">
        <f t="shared" si="20"/>
        <v>312.06388139609038</v>
      </c>
      <c r="W117" s="117">
        <f t="shared" ref="W117:Y117" si="21">W118+W121+W123+W132</f>
        <v>375.07049798854661</v>
      </c>
      <c r="X117" s="117">
        <f t="shared" si="21"/>
        <v>333.30503896096502</v>
      </c>
      <c r="Y117" s="117">
        <f t="shared" si="21"/>
        <v>322.86534343169649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280.64668435868612</v>
      </c>
      <c r="C118" s="122">
        <f t="shared" si="22"/>
        <v>304.53820288353535</v>
      </c>
      <c r="D118" s="122">
        <f t="shared" si="22"/>
        <v>302.71306966359106</v>
      </c>
      <c r="E118" s="122">
        <f t="shared" si="22"/>
        <v>311.4049749714415</v>
      </c>
      <c r="F118" s="122">
        <f t="shared" si="22"/>
        <v>284.52722993881889</v>
      </c>
      <c r="G118" s="122">
        <f t="shared" si="22"/>
        <v>287.9736419981021</v>
      </c>
      <c r="H118" s="122">
        <f t="shared" si="22"/>
        <v>279.04812742828113</v>
      </c>
      <c r="I118" s="122">
        <f t="shared" si="22"/>
        <v>271.43392690142326</v>
      </c>
      <c r="J118" s="122">
        <f t="shared" si="22"/>
        <v>254.99406893933815</v>
      </c>
      <c r="K118" s="122">
        <f t="shared" si="22"/>
        <v>257.60450957424683</v>
      </c>
      <c r="L118" s="122">
        <f t="shared" si="22"/>
        <v>278.36136795113617</v>
      </c>
      <c r="M118" s="122">
        <f t="shared" si="22"/>
        <v>242.5144522531935</v>
      </c>
      <c r="N118" s="122">
        <f t="shared" si="22"/>
        <v>257.47352606975983</v>
      </c>
      <c r="O118" s="122">
        <f t="shared" si="22"/>
        <v>247.1978686094966</v>
      </c>
      <c r="P118" s="122">
        <f t="shared" si="22"/>
        <v>237.43618413407611</v>
      </c>
      <c r="Q118" s="122">
        <f t="shared" si="22"/>
        <v>225.04329598671595</v>
      </c>
      <c r="R118" s="122">
        <f t="shared" ref="R118:V118" si="23">SUM(R119:R120)</f>
        <v>247.23506797836438</v>
      </c>
      <c r="S118" s="122">
        <f t="shared" si="23"/>
        <v>256.35967197651877</v>
      </c>
      <c r="T118" s="122">
        <f t="shared" si="23"/>
        <v>257.54709340965849</v>
      </c>
      <c r="U118" s="122">
        <f t="shared" si="23"/>
        <v>257.75940922219206</v>
      </c>
      <c r="V118" s="122">
        <f t="shared" si="23"/>
        <v>241.77181250271306</v>
      </c>
      <c r="W118" s="122">
        <f t="shared" ref="W118:Y118" si="24">SUM(W119:W120)</f>
        <v>293.05498333494336</v>
      </c>
      <c r="X118" s="122">
        <f t="shared" si="24"/>
        <v>261.42255360726381</v>
      </c>
      <c r="Y118" s="122">
        <f t="shared" si="24"/>
        <v>251.25163641278593</v>
      </c>
      <c r="DA118" s="130" t="s">
        <v>1856</v>
      </c>
    </row>
    <row r="119" spans="1:105" ht="12" customHeight="1" x14ac:dyDescent="0.25">
      <c r="A119" s="97" t="s">
        <v>198</v>
      </c>
      <c r="B119" s="98">
        <v>279.35829461789211</v>
      </c>
      <c r="C119" s="98">
        <v>303.16399350809257</v>
      </c>
      <c r="D119" s="98">
        <v>301.38987910105561</v>
      </c>
      <c r="E119" s="98">
        <v>310.06844174489777</v>
      </c>
      <c r="F119" s="98">
        <v>283.3380493811203</v>
      </c>
      <c r="G119" s="98">
        <v>286.78669017829969</v>
      </c>
      <c r="H119" s="98">
        <v>277.91956659518593</v>
      </c>
      <c r="I119" s="98">
        <v>270.35901622468367</v>
      </c>
      <c r="J119" s="98">
        <v>253.99189248331908</v>
      </c>
      <c r="K119" s="98">
        <v>256.59770473443996</v>
      </c>
      <c r="L119" s="98">
        <v>277.31900558566065</v>
      </c>
      <c r="M119" s="98">
        <v>241.60288959755906</v>
      </c>
      <c r="N119" s="98">
        <v>256.51298741943623</v>
      </c>
      <c r="O119" s="98">
        <v>246.28410590129351</v>
      </c>
      <c r="P119" s="98">
        <v>236.56817790463646</v>
      </c>
      <c r="Q119" s="98">
        <v>224.22901263323035</v>
      </c>
      <c r="R119" s="98">
        <v>246.34989725543915</v>
      </c>
      <c r="S119" s="98">
        <v>255.45326746852407</v>
      </c>
      <c r="T119" s="98">
        <v>256.64148596495778</v>
      </c>
      <c r="U119" s="98">
        <v>256.85463501585821</v>
      </c>
      <c r="V119" s="98">
        <v>240.92241926244876</v>
      </c>
      <c r="W119" s="98">
        <v>292.03104044469825</v>
      </c>
      <c r="X119" s="98">
        <v>260.50693725460593</v>
      </c>
      <c r="Y119" s="98">
        <v>250.35850585875215</v>
      </c>
      <c r="DA119" s="63" t="s">
        <v>1857</v>
      </c>
    </row>
    <row r="120" spans="1:105" ht="12" customHeight="1" x14ac:dyDescent="0.25">
      <c r="A120" s="97" t="s">
        <v>53</v>
      </c>
      <c r="B120" s="98">
        <v>1.2883897407940266</v>
      </c>
      <c r="C120" s="98">
        <v>1.3742093754427502</v>
      </c>
      <c r="D120" s="98">
        <v>1.3231905625354377</v>
      </c>
      <c r="E120" s="98">
        <v>1.3365332265437195</v>
      </c>
      <c r="F120" s="98">
        <v>1.1891805576985954</v>
      </c>
      <c r="G120" s="98">
        <v>1.186951819802426</v>
      </c>
      <c r="H120" s="98">
        <v>1.1285608330951955</v>
      </c>
      <c r="I120" s="98">
        <v>1.0749106767396099</v>
      </c>
      <c r="J120" s="98">
        <v>1.0021764560190658</v>
      </c>
      <c r="K120" s="98">
        <v>1.0068048398068592</v>
      </c>
      <c r="L120" s="98">
        <v>1.0423623654755076</v>
      </c>
      <c r="M120" s="98">
        <v>0.91156265563444294</v>
      </c>
      <c r="N120" s="98">
        <v>0.96053865032362551</v>
      </c>
      <c r="O120" s="98">
        <v>0.91376270820308225</v>
      </c>
      <c r="P120" s="98">
        <v>0.86800622943965533</v>
      </c>
      <c r="Q120" s="98">
        <v>0.81428335348559078</v>
      </c>
      <c r="R120" s="98">
        <v>0.88517072292522936</v>
      </c>
      <c r="S120" s="98">
        <v>0.90640450799467331</v>
      </c>
      <c r="T120" s="98">
        <v>0.90560744470070487</v>
      </c>
      <c r="U120" s="98">
        <v>0.9047742063338432</v>
      </c>
      <c r="V120" s="98">
        <v>0.84939324026431839</v>
      </c>
      <c r="W120" s="98">
        <v>1.0239428902451073</v>
      </c>
      <c r="X120" s="98">
        <v>0.91561635265787877</v>
      </c>
      <c r="Y120" s="98">
        <v>0.89313055403376262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4.9410108261976448E-4</v>
      </c>
      <c r="C121" s="122">
        <f t="shared" si="25"/>
        <v>6.4439922021000803E-4</v>
      </c>
      <c r="D121" s="122">
        <f t="shared" si="25"/>
        <v>8.6892608354491427E-4</v>
      </c>
      <c r="E121" s="122">
        <f t="shared" si="25"/>
        <v>1.1182862758585873E-3</v>
      </c>
      <c r="F121" s="122">
        <f t="shared" si="25"/>
        <v>1.4899601751784289E-3</v>
      </c>
      <c r="G121" s="122">
        <f t="shared" si="25"/>
        <v>2.2022939718463913E-3</v>
      </c>
      <c r="H121" s="122">
        <f t="shared" si="25"/>
        <v>8.1024752219178917E-3</v>
      </c>
      <c r="I121" s="122">
        <f t="shared" si="25"/>
        <v>9.6406526533492493E-3</v>
      </c>
      <c r="J121" s="122">
        <f t="shared" si="25"/>
        <v>1.4325677802005282E-2</v>
      </c>
      <c r="K121" s="122">
        <f t="shared" si="25"/>
        <v>1.918681723998213E-2</v>
      </c>
      <c r="L121" s="122">
        <f t="shared" si="25"/>
        <v>5.5147311111874875E-2</v>
      </c>
      <c r="M121" s="122">
        <f t="shared" si="25"/>
        <v>3.3494594539529278E-2</v>
      </c>
      <c r="N121" s="122">
        <f t="shared" si="25"/>
        <v>4.0972282577844028E-2</v>
      </c>
      <c r="O121" s="122">
        <f t="shared" si="25"/>
        <v>4.2788934538467598E-2</v>
      </c>
      <c r="P121" s="122">
        <f t="shared" si="25"/>
        <v>6.6460965776694678E-2</v>
      </c>
      <c r="Q121" s="122">
        <f t="shared" si="25"/>
        <v>5.2640175210082192E-2</v>
      </c>
      <c r="R121" s="122">
        <f t="shared" si="25"/>
        <v>5.7232266833533642E-2</v>
      </c>
      <c r="S121" s="122">
        <f t="shared" si="25"/>
        <v>6.1651188132906903E-2</v>
      </c>
      <c r="T121" s="122">
        <f t="shared" si="25"/>
        <v>9.015384301923636E-2</v>
      </c>
      <c r="U121" s="122">
        <f t="shared" si="25"/>
        <v>7.1773281463248545E-2</v>
      </c>
      <c r="V121" s="122">
        <f t="shared" si="25"/>
        <v>8.0086403663882963E-2</v>
      </c>
      <c r="W121" s="122">
        <f t="shared" si="25"/>
        <v>0.15464253772192113</v>
      </c>
      <c r="X121" s="122">
        <f t="shared" si="25"/>
        <v>0.17530928000548648</v>
      </c>
      <c r="Y121" s="122">
        <f t="shared" si="25"/>
        <v>0.19797036606400056</v>
      </c>
      <c r="DA121" s="130" t="s">
        <v>1859</v>
      </c>
    </row>
    <row r="122" spans="1:105" ht="12" customHeight="1" x14ac:dyDescent="0.25">
      <c r="A122" s="97" t="s">
        <v>53</v>
      </c>
      <c r="B122" s="98">
        <v>4.9410108261976448E-4</v>
      </c>
      <c r="C122" s="98">
        <v>6.4439922021000803E-4</v>
      </c>
      <c r="D122" s="98">
        <v>8.6892608354491427E-4</v>
      </c>
      <c r="E122" s="98">
        <v>1.1182862758585873E-3</v>
      </c>
      <c r="F122" s="98">
        <v>1.4899601751784289E-3</v>
      </c>
      <c r="G122" s="98">
        <v>2.2022939718463913E-3</v>
      </c>
      <c r="H122" s="98">
        <v>8.1024752219178917E-3</v>
      </c>
      <c r="I122" s="98">
        <v>9.6406526533492493E-3</v>
      </c>
      <c r="J122" s="98">
        <v>1.4325677802005282E-2</v>
      </c>
      <c r="K122" s="98">
        <v>1.918681723998213E-2</v>
      </c>
      <c r="L122" s="98">
        <v>5.5147311111874875E-2</v>
      </c>
      <c r="M122" s="98">
        <v>3.3494594539529278E-2</v>
      </c>
      <c r="N122" s="98">
        <v>4.0972282577844028E-2</v>
      </c>
      <c r="O122" s="98">
        <v>4.2788934538467598E-2</v>
      </c>
      <c r="P122" s="98">
        <v>6.6460965776694678E-2</v>
      </c>
      <c r="Q122" s="98">
        <v>5.2640175210082192E-2</v>
      </c>
      <c r="R122" s="98">
        <v>5.7232266833533642E-2</v>
      </c>
      <c r="S122" s="98">
        <v>6.1651188132906903E-2</v>
      </c>
      <c r="T122" s="98">
        <v>9.015384301923636E-2</v>
      </c>
      <c r="U122" s="98">
        <v>7.1773281463248545E-2</v>
      </c>
      <c r="V122" s="98">
        <v>8.0086403663882963E-2</v>
      </c>
      <c r="W122" s="98">
        <v>0.15464253772192113</v>
      </c>
      <c r="X122" s="98">
        <v>0.17530928000548648</v>
      </c>
      <c r="Y122" s="98">
        <v>0.19797036606400056</v>
      </c>
      <c r="DA122" s="63" t="s">
        <v>1860</v>
      </c>
    </row>
    <row r="123" spans="1:105" ht="12" customHeight="1" x14ac:dyDescent="0.25">
      <c r="A123" s="121" t="s">
        <v>55</v>
      </c>
      <c r="B123" s="122">
        <v>51.510502293260416</v>
      </c>
      <c r="C123" s="122">
        <v>50.720827630093702</v>
      </c>
      <c r="D123" s="122">
        <v>51.230113262381529</v>
      </c>
      <c r="E123" s="122">
        <v>50.875146188194236</v>
      </c>
      <c r="F123" s="122">
        <v>45.154175291245473</v>
      </c>
      <c r="G123" s="122">
        <v>47.015176765390706</v>
      </c>
      <c r="H123" s="122">
        <v>48.340509169102994</v>
      </c>
      <c r="I123" s="122">
        <v>48.043042117369893</v>
      </c>
      <c r="J123" s="122">
        <v>51.314763765989554</v>
      </c>
      <c r="K123" s="122">
        <v>48.067153407335596</v>
      </c>
      <c r="L123" s="122">
        <v>54.30421639157062</v>
      </c>
      <c r="M123" s="122">
        <v>50.446711342525859</v>
      </c>
      <c r="N123" s="122">
        <v>52.109986418832442</v>
      </c>
      <c r="O123" s="122">
        <v>52.169004065805034</v>
      </c>
      <c r="P123" s="122">
        <v>47.672065353214421</v>
      </c>
      <c r="Q123" s="122">
        <v>48.970526616348472</v>
      </c>
      <c r="R123" s="122">
        <v>54.935028102487699</v>
      </c>
      <c r="S123" s="122">
        <v>51.184033630479043</v>
      </c>
      <c r="T123" s="122">
        <v>52.484582889274954</v>
      </c>
      <c r="U123" s="122">
        <v>53.222646930573177</v>
      </c>
      <c r="V123" s="122">
        <v>55.597205047348687</v>
      </c>
      <c r="W123" s="122">
        <v>66.779906759757964</v>
      </c>
      <c r="X123" s="122">
        <v>57.334570579647817</v>
      </c>
      <c r="Y123" s="122">
        <v>53.988840450641767</v>
      </c>
      <c r="DA123" s="130" t="s">
        <v>1861</v>
      </c>
    </row>
    <row r="124" spans="1:105" ht="12" customHeight="1" x14ac:dyDescent="0.25">
      <c r="A124" s="97" t="s">
        <v>128</v>
      </c>
      <c r="B124" s="98">
        <v>49.496887430785698</v>
      </c>
      <c r="C124" s="98">
        <v>48.612644374581919</v>
      </c>
      <c r="D124" s="98">
        <v>49.331742426063627</v>
      </c>
      <c r="E124" s="98">
        <v>48.896256050799728</v>
      </c>
      <c r="F124" s="98">
        <v>43.811287069319782</v>
      </c>
      <c r="G124" s="98">
        <v>46.061128454862313</v>
      </c>
      <c r="H124" s="98">
        <v>46.128651714149818</v>
      </c>
      <c r="I124" s="98">
        <v>45.504425057813641</v>
      </c>
      <c r="J124" s="98">
        <v>47.096375662965464</v>
      </c>
      <c r="K124" s="98">
        <v>43.908240438551857</v>
      </c>
      <c r="L124" s="98">
        <v>51.107266364914928</v>
      </c>
      <c r="M124" s="98">
        <v>47.75548120449286</v>
      </c>
      <c r="N124" s="98">
        <v>50.150872251493062</v>
      </c>
      <c r="O124" s="98">
        <v>50.348337338351207</v>
      </c>
      <c r="P124" s="98">
        <v>46.80607064246194</v>
      </c>
      <c r="Q124" s="98">
        <v>48.881843708014728</v>
      </c>
      <c r="R124" s="98">
        <v>54.888899561227433</v>
      </c>
      <c r="S124" s="98">
        <v>51.172262511559907</v>
      </c>
      <c r="T124" s="98">
        <v>51.452409005226649</v>
      </c>
      <c r="U124" s="98">
        <v>51.29479472845172</v>
      </c>
      <c r="V124" s="98">
        <v>52.320665863591373</v>
      </c>
      <c r="W124" s="98">
        <v>63.585902062747309</v>
      </c>
      <c r="X124" s="98">
        <v>54.921429312882367</v>
      </c>
      <c r="Y124" s="98">
        <v>52.355862474062242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2.0136148624747143</v>
      </c>
      <c r="C128" s="101">
        <v>2.1081832555117859</v>
      </c>
      <c r="D128" s="101">
        <v>1.898370836317905</v>
      </c>
      <c r="E128" s="101">
        <v>1.9788901373945069</v>
      </c>
      <c r="F128" s="101">
        <v>1.3428882219256875</v>
      </c>
      <c r="G128" s="101">
        <v>0.95404831052839401</v>
      </c>
      <c r="H128" s="101">
        <v>2.2118574549531731</v>
      </c>
      <c r="I128" s="101">
        <v>2.5386170595562492</v>
      </c>
      <c r="J128" s="101">
        <v>4.2183881030240915</v>
      </c>
      <c r="K128" s="101">
        <v>4.1589129687837358</v>
      </c>
      <c r="L128" s="101">
        <v>3.1969500266556903</v>
      </c>
      <c r="M128" s="101">
        <v>2.691230138033001</v>
      </c>
      <c r="N128" s="101">
        <v>1.9591141673393799</v>
      </c>
      <c r="O128" s="101">
        <v>1.8206667274538291</v>
      </c>
      <c r="P128" s="101">
        <v>0.8659947107524818</v>
      </c>
      <c r="Q128" s="101">
        <v>8.8682908333747507E-2</v>
      </c>
      <c r="R128" s="101">
        <v>4.6128541260266748E-2</v>
      </c>
      <c r="S128" s="101">
        <v>1.1771118919135954E-2</v>
      </c>
      <c r="T128" s="101">
        <v>1.0321738840483048</v>
      </c>
      <c r="U128" s="101">
        <v>1.9278522021214557</v>
      </c>
      <c r="V128" s="101">
        <v>3.2765391837573117</v>
      </c>
      <c r="W128" s="101">
        <v>3.1940046970106573</v>
      </c>
      <c r="X128" s="101">
        <v>2.4131412667654497</v>
      </c>
      <c r="Y128" s="101">
        <v>1.6329779765795238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16.467452640944895</v>
      </c>
      <c r="C132" s="122">
        <v>16.458823918509356</v>
      </c>
      <c r="D132" s="122">
        <v>17.486812782331526</v>
      </c>
      <c r="E132" s="122">
        <v>18.09953917861127</v>
      </c>
      <c r="F132" s="122">
        <v>18.07606438221919</v>
      </c>
      <c r="G132" s="122">
        <v>18.062832111733503</v>
      </c>
      <c r="H132" s="122">
        <v>18.457190048080314</v>
      </c>
      <c r="I132" s="122">
        <v>16.218969740911621</v>
      </c>
      <c r="J132" s="122">
        <v>18.38842238173163</v>
      </c>
      <c r="K132" s="122">
        <v>17.078301059985627</v>
      </c>
      <c r="L132" s="122">
        <v>17.926116486196882</v>
      </c>
      <c r="M132" s="122">
        <v>16.110086915998103</v>
      </c>
      <c r="N132" s="122">
        <v>15.877081971229792</v>
      </c>
      <c r="O132" s="122">
        <v>15.978986813624749</v>
      </c>
      <c r="P132" s="122">
        <v>15.86768466068915</v>
      </c>
      <c r="Q132" s="122">
        <v>14.238526080933497</v>
      </c>
      <c r="R132" s="122">
        <v>15.041485104555672</v>
      </c>
      <c r="S132" s="122">
        <v>14.09816581832888</v>
      </c>
      <c r="T132" s="122">
        <v>13.48553328852943</v>
      </c>
      <c r="U132" s="122">
        <v>12.993505611344334</v>
      </c>
      <c r="V132" s="122">
        <v>14.614777442364758</v>
      </c>
      <c r="W132" s="122">
        <v>15.080965356123322</v>
      </c>
      <c r="X132" s="122">
        <v>14.372605494047876</v>
      </c>
      <c r="Y132" s="122">
        <v>17.426896202204766</v>
      </c>
      <c r="DA132" s="130" t="s">
        <v>1870</v>
      </c>
    </row>
    <row r="133" spans="1:105" ht="12" customHeight="1" x14ac:dyDescent="0.25">
      <c r="A133" s="97" t="s">
        <v>50</v>
      </c>
      <c r="B133" s="98">
        <v>13.474706031474961</v>
      </c>
      <c r="C133" s="98">
        <v>12.875197001574865</v>
      </c>
      <c r="D133" s="98">
        <v>12.96790661025382</v>
      </c>
      <c r="E133" s="98">
        <v>12.779458756135856</v>
      </c>
      <c r="F133" s="98">
        <v>12.928842645680984</v>
      </c>
      <c r="G133" s="98">
        <v>12.657278121260877</v>
      </c>
      <c r="H133" s="98">
        <v>11.933292043718733</v>
      </c>
      <c r="I133" s="98">
        <v>9.8227854800748773</v>
      </c>
      <c r="J133" s="98">
        <v>9.2571099619132529</v>
      </c>
      <c r="K133" s="98">
        <v>8.5003533847042654</v>
      </c>
      <c r="L133" s="98">
        <v>8.800228913945821</v>
      </c>
      <c r="M133" s="98">
        <v>9.1299160709859901</v>
      </c>
      <c r="N133" s="98">
        <v>9.0997800075223445</v>
      </c>
      <c r="O133" s="98">
        <v>8.9321601108080557</v>
      </c>
      <c r="P133" s="98">
        <v>9.7624956799296037</v>
      </c>
      <c r="Q133" s="98">
        <v>7.4048402069039847</v>
      </c>
      <c r="R133" s="98">
        <v>7.4853359763114176</v>
      </c>
      <c r="S133" s="98">
        <v>8.2260770998997668</v>
      </c>
      <c r="T133" s="98">
        <v>7.1940414541633162</v>
      </c>
      <c r="U133" s="98">
        <v>6.63134361131186</v>
      </c>
      <c r="V133" s="98">
        <v>7.0595188996656288</v>
      </c>
      <c r="W133" s="98">
        <v>7.3217310761481507</v>
      </c>
      <c r="X133" s="98">
        <v>7.4398194470792358</v>
      </c>
      <c r="Y133" s="98">
        <v>11.051460711503413</v>
      </c>
      <c r="DA133" s="63" t="s">
        <v>1871</v>
      </c>
    </row>
    <row r="134" spans="1:105" ht="12" customHeight="1" x14ac:dyDescent="0.25">
      <c r="A134" s="109" t="s">
        <v>120</v>
      </c>
      <c r="B134" s="33">
        <v>2.9927466094699344</v>
      </c>
      <c r="C134" s="33">
        <v>3.5836269169344912</v>
      </c>
      <c r="D134" s="33">
        <v>4.5189061720777053</v>
      </c>
      <c r="E134" s="33">
        <v>5.3200804224754128</v>
      </c>
      <c r="F134" s="33">
        <v>5.1472217365382065</v>
      </c>
      <c r="G134" s="33">
        <v>5.4055539904726251</v>
      </c>
      <c r="H134" s="33">
        <v>6.5238980043615786</v>
      </c>
      <c r="I134" s="33">
        <v>6.396184260836745</v>
      </c>
      <c r="J134" s="33">
        <v>9.1313124198183768</v>
      </c>
      <c r="K134" s="33">
        <v>8.5779476752813597</v>
      </c>
      <c r="L134" s="33">
        <v>9.1258875722510613</v>
      </c>
      <c r="M134" s="33">
        <v>6.9801708450121129</v>
      </c>
      <c r="N134" s="33">
        <v>6.7773019637074485</v>
      </c>
      <c r="O134" s="33">
        <v>7.0468267028166931</v>
      </c>
      <c r="P134" s="33">
        <v>6.1051889807595465</v>
      </c>
      <c r="Q134" s="33">
        <v>6.8336858740295128</v>
      </c>
      <c r="R134" s="33">
        <v>7.5561491282442557</v>
      </c>
      <c r="S134" s="33">
        <v>5.8720887184291133</v>
      </c>
      <c r="T134" s="33">
        <v>6.2914918343661137</v>
      </c>
      <c r="U134" s="33">
        <v>6.3621620000324741</v>
      </c>
      <c r="V134" s="33">
        <v>7.5552585426991303</v>
      </c>
      <c r="W134" s="33">
        <v>7.7592342799751712</v>
      </c>
      <c r="X134" s="33">
        <v>6.9327860469686406</v>
      </c>
      <c r="Y134" s="33">
        <v>6.3754354907013546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0.73950218874228535</v>
      </c>
      <c r="C136" s="119">
        <f t="shared" si="26"/>
        <v>0.74165411876070186</v>
      </c>
      <c r="D136" s="119">
        <f t="shared" si="26"/>
        <v>0.74324228999771669</v>
      </c>
      <c r="E136" s="119">
        <f t="shared" si="26"/>
        <v>0.74525799337966603</v>
      </c>
      <c r="F136" s="119">
        <f t="shared" si="26"/>
        <v>0.74645898643112374</v>
      </c>
      <c r="G136" s="119">
        <f t="shared" si="26"/>
        <v>0.74953204346289204</v>
      </c>
      <c r="H136" s="119">
        <f t="shared" si="26"/>
        <v>0.75218941483270085</v>
      </c>
      <c r="I136" s="119">
        <f t="shared" si="26"/>
        <v>0.75639746082447623</v>
      </c>
      <c r="J136" s="119">
        <f t="shared" si="26"/>
        <v>0.76060861662679846</v>
      </c>
      <c r="K136" s="119">
        <f t="shared" si="26"/>
        <v>0.76652149019793836</v>
      </c>
      <c r="L136" s="119">
        <f t="shared" si="26"/>
        <v>0.77269709490599126</v>
      </c>
      <c r="M136" s="119">
        <f t="shared" si="26"/>
        <v>0.77908088800614694</v>
      </c>
      <c r="N136" s="119">
        <f t="shared" si="26"/>
        <v>0.78761772943043007</v>
      </c>
      <c r="O136" s="119">
        <f t="shared" si="26"/>
        <v>0.79579613993026166</v>
      </c>
      <c r="P136" s="119">
        <f t="shared" si="26"/>
        <v>0.79780784973110863</v>
      </c>
      <c r="Q136" s="119">
        <f t="shared" si="26"/>
        <v>0.80273054897400098</v>
      </c>
      <c r="R136" s="119">
        <f t="shared" ref="R136:V136" si="27">IF(R117=0,"",R117/R98)</f>
        <v>0.80772437226046279</v>
      </c>
      <c r="S136" s="119">
        <f t="shared" si="27"/>
        <v>0.81499700570180633</v>
      </c>
      <c r="T136" s="119">
        <f t="shared" si="27"/>
        <v>0.82283329248258652</v>
      </c>
      <c r="U136" s="119">
        <f t="shared" si="27"/>
        <v>0.8316149593091382</v>
      </c>
      <c r="V136" s="119">
        <f t="shared" si="27"/>
        <v>0.8368330882001469</v>
      </c>
      <c r="W136" s="119">
        <f t="shared" ref="W136:Y136" si="28">IF(W117=0,"",W117/W98)</f>
        <v>0.84723306766500561</v>
      </c>
      <c r="X136" s="119">
        <f t="shared" si="28"/>
        <v>0.85405042177883128</v>
      </c>
      <c r="Y136" s="119">
        <f t="shared" si="28"/>
        <v>0.85803122718869662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0.74353077922542665</v>
      </c>
      <c r="C137" s="124">
        <f t="shared" si="29"/>
        <v>0.74523901590363462</v>
      </c>
      <c r="D137" s="124">
        <f t="shared" si="29"/>
        <v>0.74674766907546786</v>
      </c>
      <c r="E137" s="124">
        <f t="shared" si="29"/>
        <v>0.74866771451456149</v>
      </c>
      <c r="F137" s="124">
        <f t="shared" si="29"/>
        <v>0.75051468909722052</v>
      </c>
      <c r="G137" s="124">
        <f t="shared" si="29"/>
        <v>0.75301995837242719</v>
      </c>
      <c r="H137" s="124">
        <f t="shared" si="29"/>
        <v>0.7558616882368786</v>
      </c>
      <c r="I137" s="124">
        <f t="shared" si="29"/>
        <v>0.75918807440812297</v>
      </c>
      <c r="J137" s="124">
        <f t="shared" si="29"/>
        <v>0.76395649728368065</v>
      </c>
      <c r="K137" s="124">
        <f t="shared" si="29"/>
        <v>0.77005630305639927</v>
      </c>
      <c r="L137" s="124">
        <f t="shared" si="29"/>
        <v>0.77530376808478918</v>
      </c>
      <c r="M137" s="124">
        <f t="shared" si="29"/>
        <v>0.78287751964218422</v>
      </c>
      <c r="N137" s="124">
        <f t="shared" si="29"/>
        <v>0.79101347218875562</v>
      </c>
      <c r="O137" s="124">
        <f t="shared" si="29"/>
        <v>0.79969911277530181</v>
      </c>
      <c r="P137" s="124">
        <f t="shared" si="29"/>
        <v>0.80243313558932239</v>
      </c>
      <c r="Q137" s="124">
        <f t="shared" si="29"/>
        <v>0.80454369171102447</v>
      </c>
      <c r="R137" s="124">
        <f t="shared" ref="R137:V137" si="30">IF(R118=0,"",R118/R99)</f>
        <v>0.80882443949178839</v>
      </c>
      <c r="S137" s="124">
        <f t="shared" si="30"/>
        <v>0.81727185288658699</v>
      </c>
      <c r="T137" s="124">
        <f t="shared" si="30"/>
        <v>0.82456867632488429</v>
      </c>
      <c r="U137" s="124">
        <f t="shared" si="30"/>
        <v>0.83327663842339317</v>
      </c>
      <c r="V137" s="124">
        <f t="shared" si="30"/>
        <v>0.83936759365219615</v>
      </c>
      <c r="W137" s="124">
        <f t="shared" ref="W137:Y137" si="31">IF(W118=0,"",W118/W99)</f>
        <v>0.84855595997658884</v>
      </c>
      <c r="X137" s="124">
        <f t="shared" si="31"/>
        <v>0.85651047490591647</v>
      </c>
      <c r="Y137" s="124">
        <f t="shared" si="31"/>
        <v>0.86473474764067604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0.7426523505602115</v>
      </c>
      <c r="C138" s="111">
        <f t="shared" si="32"/>
        <v>0.74437940373681755</v>
      </c>
      <c r="D138" s="111">
        <f t="shared" si="32"/>
        <v>0.74591831791981922</v>
      </c>
      <c r="E138" s="111">
        <f t="shared" si="32"/>
        <v>0.74785751992500127</v>
      </c>
      <c r="F138" s="111">
        <f t="shared" si="32"/>
        <v>0.74972964768680528</v>
      </c>
      <c r="G138" s="111">
        <f t="shared" si="32"/>
        <v>0.75225100724811989</v>
      </c>
      <c r="H138" s="111">
        <f t="shared" si="32"/>
        <v>0.75511308141381039</v>
      </c>
      <c r="I138" s="111">
        <f t="shared" si="32"/>
        <v>0.75846189609138781</v>
      </c>
      <c r="J138" s="111">
        <f t="shared" si="32"/>
        <v>0.76324564276896523</v>
      </c>
      <c r="K138" s="111">
        <f t="shared" si="32"/>
        <v>0.76936216658648093</v>
      </c>
      <c r="L138" s="111">
        <f t="shared" si="32"/>
        <v>0.77464952350081318</v>
      </c>
      <c r="M138" s="111">
        <f t="shared" si="32"/>
        <v>0.78223671243583193</v>
      </c>
      <c r="N138" s="111">
        <f t="shared" si="32"/>
        <v>0.79039493199858246</v>
      </c>
      <c r="O138" s="111">
        <f t="shared" si="32"/>
        <v>0.79910525300871482</v>
      </c>
      <c r="P138" s="111">
        <f t="shared" si="32"/>
        <v>0.80185186978998246</v>
      </c>
      <c r="Q138" s="111">
        <f t="shared" si="32"/>
        <v>0.80397303500319839</v>
      </c>
      <c r="R138" s="111">
        <f t="shared" ref="R138:V138" si="33">IF(R119=0,"",R119/R100)</f>
        <v>0.80826922208983554</v>
      </c>
      <c r="S138" s="111">
        <f t="shared" si="33"/>
        <v>0.81674231004775366</v>
      </c>
      <c r="T138" s="111">
        <f t="shared" si="33"/>
        <v>0.82405854929902145</v>
      </c>
      <c r="U138" s="111">
        <f t="shared" si="33"/>
        <v>0.83278755438629393</v>
      </c>
      <c r="V138" s="111">
        <f t="shared" si="33"/>
        <v>0.83889250892791045</v>
      </c>
      <c r="W138" s="111">
        <f t="shared" ref="W138:Y138" si="34">IF(W119=0,"",W119/W100)</f>
        <v>0.84810561135027518</v>
      </c>
      <c r="X138" s="111">
        <f t="shared" si="34"/>
        <v>0.85607872907557037</v>
      </c>
      <c r="Y138" s="111">
        <f t="shared" si="34"/>
        <v>0.86431767448600894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2.0035364247184861</v>
      </c>
      <c r="C140" s="124">
        <f t="shared" si="38"/>
        <v>2.0893450066917088</v>
      </c>
      <c r="D140" s="124">
        <f t="shared" si="38"/>
        <v>2.2192293630397351</v>
      </c>
      <c r="E140" s="124">
        <f t="shared" si="38"/>
        <v>2.4929707795679037</v>
      </c>
      <c r="F140" s="124">
        <f t="shared" si="38"/>
        <v>2.7440602291858398</v>
      </c>
      <c r="G140" s="124">
        <f t="shared" si="38"/>
        <v>2.9325588127691211</v>
      </c>
      <c r="H140" s="124">
        <f t="shared" si="38"/>
        <v>3.19939564371492</v>
      </c>
      <c r="I140" s="124">
        <f t="shared" si="38"/>
        <v>3.3083354441398529</v>
      </c>
      <c r="J140" s="124">
        <f t="shared" si="38"/>
        <v>3.4059450916435452</v>
      </c>
      <c r="K140" s="124">
        <f t="shared" si="38"/>
        <v>3.4958842395423613</v>
      </c>
      <c r="L140" s="124">
        <f t="shared" si="38"/>
        <v>3.5833447875322406</v>
      </c>
      <c r="M140" s="124">
        <f t="shared" si="38"/>
        <v>3.7017101896882498</v>
      </c>
      <c r="N140" s="124">
        <f t="shared" si="38"/>
        <v>3.8232140692111636</v>
      </c>
      <c r="O140" s="124">
        <f t="shared" si="38"/>
        <v>3.9917878729112077</v>
      </c>
      <c r="P140" s="124">
        <f t="shared" si="38"/>
        <v>4.151835148080778</v>
      </c>
      <c r="Q140" s="124">
        <f t="shared" si="38"/>
        <v>4.2999228431889227</v>
      </c>
      <c r="R140" s="124">
        <f t="shared" ref="R140:V140" si="39">IF(R121=0,"",R121/R102)</f>
        <v>4.4416351681811133</v>
      </c>
      <c r="S140" s="124">
        <f t="shared" si="39"/>
        <v>4.5707871861922058</v>
      </c>
      <c r="T140" s="124">
        <f t="shared" si="39"/>
        <v>4.6780061092085221</v>
      </c>
      <c r="U140" s="124">
        <f t="shared" si="39"/>
        <v>4.7674879152849643</v>
      </c>
      <c r="V140" s="124">
        <f t="shared" si="39"/>
        <v>4.8311569455472263</v>
      </c>
      <c r="W140" s="124">
        <f t="shared" ref="W140:Y140" si="40">IF(W121=0,"",W121/W102)</f>
        <v>4.8760433366105849</v>
      </c>
      <c r="X140" s="124">
        <f t="shared" si="40"/>
        <v>4.9157554790586309</v>
      </c>
      <c r="Y140" s="124">
        <f t="shared" si="40"/>
        <v>4.9313598611266967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2.0035364247184861</v>
      </c>
      <c r="C141" s="111">
        <f t="shared" si="41"/>
        <v>2.0893450066917088</v>
      </c>
      <c r="D141" s="111">
        <f t="shared" si="41"/>
        <v>2.2192293630397351</v>
      </c>
      <c r="E141" s="111">
        <f t="shared" si="41"/>
        <v>2.4929707795679037</v>
      </c>
      <c r="F141" s="111">
        <f t="shared" si="41"/>
        <v>2.7440602291858398</v>
      </c>
      <c r="G141" s="111">
        <f t="shared" si="41"/>
        <v>2.9325588127691211</v>
      </c>
      <c r="H141" s="111">
        <f t="shared" si="41"/>
        <v>3.19939564371492</v>
      </c>
      <c r="I141" s="111">
        <f t="shared" si="41"/>
        <v>3.3083354441398529</v>
      </c>
      <c r="J141" s="111">
        <f t="shared" si="41"/>
        <v>3.4059450916435452</v>
      </c>
      <c r="K141" s="111">
        <f t="shared" si="41"/>
        <v>3.4958842395423613</v>
      </c>
      <c r="L141" s="111">
        <f t="shared" si="41"/>
        <v>3.5833447875322406</v>
      </c>
      <c r="M141" s="111">
        <f t="shared" si="41"/>
        <v>3.7017101896882498</v>
      </c>
      <c r="N141" s="111">
        <f t="shared" si="41"/>
        <v>3.8232140692111636</v>
      </c>
      <c r="O141" s="111">
        <f t="shared" si="41"/>
        <v>3.9917878729112077</v>
      </c>
      <c r="P141" s="111">
        <f t="shared" si="41"/>
        <v>4.151835148080778</v>
      </c>
      <c r="Q141" s="111">
        <f t="shared" si="41"/>
        <v>4.2999228431889227</v>
      </c>
      <c r="R141" s="111">
        <f t="shared" ref="R141:V141" si="42">IF(R122=0,"",R122/R103)</f>
        <v>4.4416351681811133</v>
      </c>
      <c r="S141" s="111">
        <f t="shared" si="42"/>
        <v>4.5707871861922058</v>
      </c>
      <c r="T141" s="111">
        <f t="shared" si="42"/>
        <v>4.6780061092085221</v>
      </c>
      <c r="U141" s="111">
        <f t="shared" si="42"/>
        <v>4.7674879152849643</v>
      </c>
      <c r="V141" s="111">
        <f t="shared" si="42"/>
        <v>4.8311569455472263</v>
      </c>
      <c r="W141" s="111">
        <f t="shared" ref="W141:Y141" si="43">IF(W122=0,"",W122/W103)</f>
        <v>4.8760433366105849</v>
      </c>
      <c r="X141" s="111">
        <f t="shared" si="43"/>
        <v>4.9157554790586309</v>
      </c>
      <c r="Y141" s="111">
        <f t="shared" si="43"/>
        <v>4.9313598611266967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0.77118753595568412</v>
      </c>
      <c r="C142" s="124">
        <f t="shared" si="44"/>
        <v>0.77260614879386191</v>
      </c>
      <c r="D142" s="124">
        <f t="shared" si="44"/>
        <v>0.77511663164141342</v>
      </c>
      <c r="E142" s="124">
        <f t="shared" si="44"/>
        <v>0.77685898935306974</v>
      </c>
      <c r="F142" s="124">
        <f t="shared" si="44"/>
        <v>0.78068282930967858</v>
      </c>
      <c r="G142" s="124">
        <f t="shared" si="44"/>
        <v>0.78526320871587507</v>
      </c>
      <c r="H142" s="124">
        <f t="shared" si="44"/>
        <v>0.78326547079143172</v>
      </c>
      <c r="I142" s="124">
        <f t="shared" si="44"/>
        <v>0.78523127320099106</v>
      </c>
      <c r="J142" s="124">
        <f t="shared" si="44"/>
        <v>0.78467588024103674</v>
      </c>
      <c r="K142" s="124">
        <f t="shared" si="44"/>
        <v>0.7896921415989141</v>
      </c>
      <c r="L142" s="124">
        <f t="shared" si="44"/>
        <v>0.80023996394960772</v>
      </c>
      <c r="M142" s="124">
        <f t="shared" si="44"/>
        <v>0.80864638520889587</v>
      </c>
      <c r="N142" s="124">
        <f t="shared" si="44"/>
        <v>0.82028718106158727</v>
      </c>
      <c r="O142" s="124">
        <f t="shared" si="44"/>
        <v>0.82895546911999496</v>
      </c>
      <c r="P142" s="124">
        <f t="shared" si="44"/>
        <v>0.83594127916473615</v>
      </c>
      <c r="Q142" s="124">
        <f t="shared" si="44"/>
        <v>0.84252414383679153</v>
      </c>
      <c r="R142" s="124">
        <f t="shared" ref="R142:V142" si="45">IF(R123=0,"",R123/R104)</f>
        <v>0.84713427667254393</v>
      </c>
      <c r="S142" s="124">
        <f t="shared" si="45"/>
        <v>0.85564655348453833</v>
      </c>
      <c r="T142" s="124">
        <f t="shared" si="45"/>
        <v>0.85983508434127076</v>
      </c>
      <c r="U142" s="124">
        <f t="shared" si="45"/>
        <v>0.865792775218307</v>
      </c>
      <c r="V142" s="124">
        <f t="shared" si="45"/>
        <v>0.86877063265352161</v>
      </c>
      <c r="W142" s="124">
        <f t="shared" ref="W142:Y142" si="46">IF(W123=0,"",W123/W104)</f>
        <v>0.87910206088220855</v>
      </c>
      <c r="X142" s="124">
        <f t="shared" si="46"/>
        <v>0.88765329211512678</v>
      </c>
      <c r="Y142" s="124">
        <f t="shared" si="46"/>
        <v>0.89776771739430883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0.77854349482951957</v>
      </c>
      <c r="C143" s="111">
        <f t="shared" si="47"/>
        <v>0.78029644237641549</v>
      </c>
      <c r="D143" s="111">
        <f t="shared" si="47"/>
        <v>0.78201695511128044</v>
      </c>
      <c r="E143" s="111">
        <f t="shared" si="47"/>
        <v>0.78401778406780032</v>
      </c>
      <c r="F143" s="111">
        <f t="shared" si="47"/>
        <v>0.78615766177409208</v>
      </c>
      <c r="G143" s="111">
        <f t="shared" si="47"/>
        <v>0.7889645185461498</v>
      </c>
      <c r="H143" s="111">
        <f t="shared" si="47"/>
        <v>0.79104530420335273</v>
      </c>
      <c r="I143" s="111">
        <f t="shared" si="47"/>
        <v>0.7942023700999058</v>
      </c>
      <c r="J143" s="111">
        <f t="shared" si="47"/>
        <v>0.79888781903039707</v>
      </c>
      <c r="K143" s="111">
        <f t="shared" si="47"/>
        <v>0.80516942034171812</v>
      </c>
      <c r="L143" s="111">
        <f t="shared" si="47"/>
        <v>0.81126638790193517</v>
      </c>
      <c r="M143" s="111">
        <f t="shared" si="47"/>
        <v>0.81924162332003347</v>
      </c>
      <c r="N143" s="111">
        <f t="shared" si="47"/>
        <v>0.82820784070909359</v>
      </c>
      <c r="O143" s="111">
        <f t="shared" si="47"/>
        <v>0.83673721913402432</v>
      </c>
      <c r="P143" s="111">
        <f t="shared" si="47"/>
        <v>0.84005377664206682</v>
      </c>
      <c r="Q143" s="111">
        <f t="shared" si="47"/>
        <v>0.84292224289158857</v>
      </c>
      <c r="R143" s="111">
        <f t="shared" ref="R143:V143" si="48">IF(R124=0,"",R124/R105)</f>
        <v>0.84732191751851427</v>
      </c>
      <c r="S143" s="111">
        <f t="shared" si="48"/>
        <v>0.85570024563674796</v>
      </c>
      <c r="T143" s="111">
        <f t="shared" si="48"/>
        <v>0.86186616127062154</v>
      </c>
      <c r="U143" s="111">
        <f t="shared" si="48"/>
        <v>0.86953451621158395</v>
      </c>
      <c r="V143" s="111">
        <f t="shared" si="48"/>
        <v>0.87483053270160205</v>
      </c>
      <c r="W143" s="111">
        <f t="shared" ref="W143:Y143" si="49">IF(W124=0,"",W124/W105)</f>
        <v>0.88454329509064544</v>
      </c>
      <c r="X143" s="111">
        <f t="shared" si="49"/>
        <v>0.89278124776319989</v>
      </c>
      <c r="Y143" s="111">
        <f t="shared" si="49"/>
        <v>0.90163684998200788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0.62583632327045269</v>
      </c>
      <c r="C147" s="112">
        <f t="shared" si="59"/>
        <v>0.62953714869561561</v>
      </c>
      <c r="D147" s="112">
        <f t="shared" si="59"/>
        <v>0.6305364191951206</v>
      </c>
      <c r="E147" s="112">
        <f t="shared" si="59"/>
        <v>0.63385239795997839</v>
      </c>
      <c r="F147" s="112">
        <f t="shared" si="59"/>
        <v>0.63614990323744003</v>
      </c>
      <c r="G147" s="112">
        <f t="shared" si="59"/>
        <v>0.64024885663512587</v>
      </c>
      <c r="H147" s="112">
        <f t="shared" si="59"/>
        <v>0.64995459410335188</v>
      </c>
      <c r="I147" s="112">
        <f t="shared" si="59"/>
        <v>0.65301270822639024</v>
      </c>
      <c r="J147" s="112">
        <f t="shared" si="59"/>
        <v>0.65465303431304978</v>
      </c>
      <c r="K147" s="112">
        <f t="shared" si="59"/>
        <v>0.65646693823772417</v>
      </c>
      <c r="L147" s="112">
        <f t="shared" si="59"/>
        <v>0.65740054689906902</v>
      </c>
      <c r="M147" s="112">
        <f t="shared" si="59"/>
        <v>0.65770672097815353</v>
      </c>
      <c r="N147" s="112">
        <f t="shared" si="59"/>
        <v>0.65896230740909179</v>
      </c>
      <c r="O147" s="112">
        <f t="shared" si="59"/>
        <v>0.65937515214556586</v>
      </c>
      <c r="P147" s="112">
        <f t="shared" si="59"/>
        <v>0.66103354967891603</v>
      </c>
      <c r="Q147" s="112">
        <f t="shared" si="59"/>
        <v>0.66849898608319236</v>
      </c>
      <c r="R147" s="112">
        <f t="shared" ref="R147:V147" si="60">IF(R128=0,"",R128/R109)</f>
        <v>0.67046215856021363</v>
      </c>
      <c r="S147" s="112">
        <f t="shared" si="60"/>
        <v>0.67226802501820815</v>
      </c>
      <c r="T147" s="112">
        <f t="shared" si="60"/>
        <v>0.76944571137988105</v>
      </c>
      <c r="U147" s="112">
        <f t="shared" si="60"/>
        <v>0.77684762028289667</v>
      </c>
      <c r="V147" s="112">
        <f t="shared" si="60"/>
        <v>0.78224545963152992</v>
      </c>
      <c r="W147" s="112">
        <f t="shared" ref="W147:Y147" si="61">IF(W128=0,"",W128/W109)</f>
        <v>0.78319048754884979</v>
      </c>
      <c r="X147" s="112">
        <f t="shared" si="61"/>
        <v>0.78503029333373453</v>
      </c>
      <c r="Y147" s="112">
        <f t="shared" si="61"/>
        <v>0.78918828218962311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0.60571361509460753</v>
      </c>
      <c r="C151" s="124">
        <f t="shared" si="71"/>
        <v>0.61167852750859375</v>
      </c>
      <c r="D151" s="124">
        <f t="shared" si="71"/>
        <v>0.61845805114835839</v>
      </c>
      <c r="E151" s="124">
        <f t="shared" si="71"/>
        <v>0.62482763310360478</v>
      </c>
      <c r="F151" s="124">
        <f t="shared" si="71"/>
        <v>0.62484592145336748</v>
      </c>
      <c r="G151" s="124">
        <f t="shared" si="71"/>
        <v>0.62860547320440807</v>
      </c>
      <c r="H151" s="124">
        <f t="shared" si="71"/>
        <v>0.63869386007666984</v>
      </c>
      <c r="I151" s="124">
        <f t="shared" si="71"/>
        <v>0.64608183510276895</v>
      </c>
      <c r="J151" s="124">
        <f t="shared" si="71"/>
        <v>0.66314778985777512</v>
      </c>
      <c r="K151" s="124">
        <f t="shared" si="71"/>
        <v>0.66498020650432832</v>
      </c>
      <c r="L151" s="124">
        <f t="shared" si="71"/>
        <v>0.66675879496249413</v>
      </c>
      <c r="M151" s="124">
        <f t="shared" si="71"/>
        <v>0.65516685366921634</v>
      </c>
      <c r="N151" s="124">
        <f t="shared" si="71"/>
        <v>0.65504849432692336</v>
      </c>
      <c r="O151" s="124">
        <f t="shared" si="71"/>
        <v>0.65863783544357002</v>
      </c>
      <c r="P151" s="124">
        <f t="shared" si="71"/>
        <v>0.65037719207623901</v>
      </c>
      <c r="Q151" s="124">
        <f t="shared" si="71"/>
        <v>0.66834683989932298</v>
      </c>
      <c r="R151" s="124">
        <f t="shared" ref="R151:V151" si="72">IF(R132=0,"",R132/R113)</f>
        <v>0.67570753592206956</v>
      </c>
      <c r="S151" s="124">
        <f t="shared" si="72"/>
        <v>0.66438963404031937</v>
      </c>
      <c r="T151" s="124">
        <f t="shared" si="72"/>
        <v>0.67824157870025958</v>
      </c>
      <c r="U151" s="124">
        <f t="shared" si="72"/>
        <v>0.68966999937677531</v>
      </c>
      <c r="V151" s="124">
        <f t="shared" si="72"/>
        <v>0.70067093413294512</v>
      </c>
      <c r="W151" s="124">
        <f t="shared" ref="W151:Y151" si="73">IF(W132=0,"",W132/W113)</f>
        <v>0.70644371927900707</v>
      </c>
      <c r="X151" s="124">
        <f t="shared" si="73"/>
        <v>0.7038878112676642</v>
      </c>
      <c r="Y151" s="124">
        <f t="shared" si="73"/>
        <v>0.68191236782010101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0.58227671680649673</v>
      </c>
      <c r="C152" s="111">
        <f t="shared" si="74"/>
        <v>0.58302317209093846</v>
      </c>
      <c r="D152" s="111">
        <f t="shared" si="74"/>
        <v>0.58374533498039527</v>
      </c>
      <c r="E152" s="111">
        <f t="shared" si="74"/>
        <v>0.58470493587190786</v>
      </c>
      <c r="F152" s="111">
        <f t="shared" si="74"/>
        <v>0.58586035704584449</v>
      </c>
      <c r="G152" s="111">
        <f t="shared" si="74"/>
        <v>0.58726356827253989</v>
      </c>
      <c r="H152" s="111">
        <f t="shared" si="74"/>
        <v>0.58892815927087094</v>
      </c>
      <c r="I152" s="111">
        <f t="shared" si="74"/>
        <v>0.58975434382901026</v>
      </c>
      <c r="J152" s="111">
        <f t="shared" si="74"/>
        <v>0.58994574308337522</v>
      </c>
      <c r="K152" s="111">
        <f t="shared" si="74"/>
        <v>0.59041376851084948</v>
      </c>
      <c r="L152" s="111">
        <f t="shared" si="74"/>
        <v>0.5909218613551257</v>
      </c>
      <c r="M152" s="111">
        <f t="shared" si="74"/>
        <v>0.59139429244568875</v>
      </c>
      <c r="N152" s="111">
        <f t="shared" si="74"/>
        <v>0.59182425634937885</v>
      </c>
      <c r="O152" s="111">
        <f t="shared" si="74"/>
        <v>0.59216875049091089</v>
      </c>
      <c r="P152" s="111">
        <f t="shared" si="74"/>
        <v>0.59232737168770855</v>
      </c>
      <c r="Q152" s="111">
        <f t="shared" si="74"/>
        <v>0.59250596894969354</v>
      </c>
      <c r="R152" s="111">
        <f t="shared" ref="R152:V152" si="75">IF(R133=0,"",R133/R114)</f>
        <v>0.59315663427997012</v>
      </c>
      <c r="S152" s="111">
        <f t="shared" si="75"/>
        <v>0.59475233651747761</v>
      </c>
      <c r="T152" s="111">
        <f t="shared" si="75"/>
        <v>0.59773340353301918</v>
      </c>
      <c r="U152" s="111">
        <f t="shared" si="75"/>
        <v>0.60063818372839417</v>
      </c>
      <c r="V152" s="111">
        <f t="shared" si="75"/>
        <v>0.60401666286697497</v>
      </c>
      <c r="W152" s="111">
        <f t="shared" ref="W152:Y152" si="76">IF(W133=0,"",W133/W114)</f>
        <v>0.60715135384416019</v>
      </c>
      <c r="X152" s="111">
        <f t="shared" si="76"/>
        <v>0.60935405669667542</v>
      </c>
      <c r="Y152" s="111">
        <f t="shared" si="76"/>
        <v>0.61124403187631859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0.73978103670112372</v>
      </c>
      <c r="C153" s="45">
        <f t="shared" si="77"/>
        <v>0.74285469891922618</v>
      </c>
      <c r="D153" s="45">
        <f t="shared" si="77"/>
        <v>0.74571256122078422</v>
      </c>
      <c r="E153" s="45">
        <f t="shared" si="77"/>
        <v>0.74814811387923752</v>
      </c>
      <c r="F153" s="45">
        <f t="shared" si="77"/>
        <v>0.75024682041712409</v>
      </c>
      <c r="G153" s="45">
        <f t="shared" si="77"/>
        <v>0.75267496695946356</v>
      </c>
      <c r="H153" s="45">
        <f t="shared" si="77"/>
        <v>0.75546491711267816</v>
      </c>
      <c r="I153" s="45">
        <f t="shared" si="77"/>
        <v>0.7571365991776553</v>
      </c>
      <c r="J153" s="45">
        <f t="shared" si="77"/>
        <v>0.75856989068426373</v>
      </c>
      <c r="K153" s="45">
        <f t="shared" si="77"/>
        <v>0.76011010044848215</v>
      </c>
      <c r="L153" s="45">
        <f t="shared" si="77"/>
        <v>0.76092904512797743</v>
      </c>
      <c r="M153" s="45">
        <f t="shared" si="77"/>
        <v>0.7627486844353244</v>
      </c>
      <c r="N153" s="45">
        <f t="shared" si="77"/>
        <v>0.76474168325534642</v>
      </c>
      <c r="O153" s="45">
        <f t="shared" si="77"/>
        <v>0.76789178451581974</v>
      </c>
      <c r="P153" s="45">
        <f t="shared" si="77"/>
        <v>0.77123923686797957</v>
      </c>
      <c r="Q153" s="45">
        <f t="shared" si="77"/>
        <v>0.77597300745975029</v>
      </c>
      <c r="R153" s="45">
        <f t="shared" ref="R153:V153" si="78">IF(R134=0,"",R134/R115)</f>
        <v>0.78376335527547403</v>
      </c>
      <c r="S153" s="45">
        <f t="shared" si="78"/>
        <v>0.79474672706845528</v>
      </c>
      <c r="T153" s="45">
        <f t="shared" si="78"/>
        <v>0.80171442274169369</v>
      </c>
      <c r="U153" s="45">
        <f t="shared" si="78"/>
        <v>0.81569506625299293</v>
      </c>
      <c r="V153" s="45">
        <f t="shared" si="78"/>
        <v>0.82385305004696185</v>
      </c>
      <c r="W153" s="45">
        <f t="shared" ref="W153:Y153" si="79">IF(W134=0,"",W134/W115)</f>
        <v>0.83535287682768977</v>
      </c>
      <c r="X153" s="45">
        <f t="shared" si="79"/>
        <v>0.84447999034025145</v>
      </c>
      <c r="Y153" s="45">
        <f t="shared" si="79"/>
        <v>0.85282786537197064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61.136623491280218</v>
      </c>
      <c r="C155" s="117">
        <f t="shared" si="80"/>
        <v>58.341775474753661</v>
      </c>
      <c r="D155" s="117">
        <f t="shared" si="80"/>
        <v>58.689177896226163</v>
      </c>
      <c r="E155" s="117">
        <f t="shared" si="80"/>
        <v>57.741395456657933</v>
      </c>
      <c r="F155" s="117">
        <f t="shared" si="80"/>
        <v>58.301148819233987</v>
      </c>
      <c r="G155" s="117">
        <f t="shared" si="80"/>
        <v>56.940180325505068</v>
      </c>
      <c r="H155" s="117">
        <f t="shared" si="80"/>
        <v>53.531513652198655</v>
      </c>
      <c r="I155" s="117">
        <f t="shared" si="80"/>
        <v>44.002270447028259</v>
      </c>
      <c r="J155" s="117">
        <f t="shared" si="80"/>
        <v>41.454809679525788</v>
      </c>
      <c r="K155" s="117">
        <f t="shared" si="80"/>
        <v>38.035758301118783</v>
      </c>
      <c r="L155" s="117">
        <f t="shared" si="80"/>
        <v>39.343726000851426</v>
      </c>
      <c r="M155" s="117">
        <f t="shared" si="80"/>
        <v>40.785071791344194</v>
      </c>
      <c r="N155" s="117">
        <f t="shared" si="80"/>
        <v>40.620915466676948</v>
      </c>
      <c r="O155" s="117">
        <f t="shared" si="80"/>
        <v>39.849473580134088</v>
      </c>
      <c r="P155" s="117">
        <f t="shared" si="80"/>
        <v>43.54222597960581</v>
      </c>
      <c r="Q155" s="117">
        <f t="shared" si="80"/>
        <v>33.016766322140725</v>
      </c>
      <c r="R155" s="117">
        <f t="shared" ref="R155:V155" si="81">R156+R159+R161+R170</f>
        <v>33.339069987831721</v>
      </c>
      <c r="S155" s="117">
        <f t="shared" si="81"/>
        <v>36.539970596879272</v>
      </c>
      <c r="T155" s="117">
        <f t="shared" si="81"/>
        <v>31.796329165153843</v>
      </c>
      <c r="U155" s="117">
        <f t="shared" si="81"/>
        <v>29.167564643897894</v>
      </c>
      <c r="V155" s="117">
        <f t="shared" si="81"/>
        <v>30.877189305590722</v>
      </c>
      <c r="W155" s="117">
        <f t="shared" ref="W155:Y155" si="82">W156+W159+W161+W170</f>
        <v>31.858724209471557</v>
      </c>
      <c r="X155" s="117">
        <f t="shared" si="82"/>
        <v>32.255536068901037</v>
      </c>
      <c r="Y155" s="117">
        <f t="shared" si="82"/>
        <v>47.765752839245444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61.136623491280218</v>
      </c>
      <c r="C170" s="122">
        <v>58.341775474753661</v>
      </c>
      <c r="D170" s="122">
        <v>58.689177896226163</v>
      </c>
      <c r="E170" s="122">
        <v>57.741395456657933</v>
      </c>
      <c r="F170" s="122">
        <v>58.301148819233987</v>
      </c>
      <c r="G170" s="122">
        <v>56.940180325505068</v>
      </c>
      <c r="H170" s="122">
        <v>53.531513652198655</v>
      </c>
      <c r="I170" s="122">
        <v>44.002270447028259</v>
      </c>
      <c r="J170" s="122">
        <v>41.454809679525788</v>
      </c>
      <c r="K170" s="122">
        <v>38.035758301118783</v>
      </c>
      <c r="L170" s="122">
        <v>39.343726000851426</v>
      </c>
      <c r="M170" s="122">
        <v>40.785071791344194</v>
      </c>
      <c r="N170" s="122">
        <v>40.620915466676948</v>
      </c>
      <c r="O170" s="122">
        <v>39.849473580134088</v>
      </c>
      <c r="P170" s="122">
        <v>43.54222597960581</v>
      </c>
      <c r="Q170" s="122">
        <v>33.016766322140725</v>
      </c>
      <c r="R170" s="122">
        <v>33.339069987831721</v>
      </c>
      <c r="S170" s="122">
        <v>36.539970596879272</v>
      </c>
      <c r="T170" s="122">
        <v>31.796329165153843</v>
      </c>
      <c r="U170" s="122">
        <v>29.167564643897894</v>
      </c>
      <c r="V170" s="122">
        <v>30.877189305590722</v>
      </c>
      <c r="W170" s="122">
        <v>31.858724209471557</v>
      </c>
      <c r="X170" s="122">
        <v>32.255536068901037</v>
      </c>
      <c r="Y170" s="122">
        <v>47.765752839245444</v>
      </c>
      <c r="DA170" s="130" t="s">
        <v>2206</v>
      </c>
    </row>
    <row r="171" spans="1:105" ht="12" customHeight="1" x14ac:dyDescent="0.25">
      <c r="A171" s="97" t="s">
        <v>50</v>
      </c>
      <c r="B171" s="98">
        <v>61.136623491280218</v>
      </c>
      <c r="C171" s="98">
        <v>58.341775474753661</v>
      </c>
      <c r="D171" s="98">
        <v>58.689177896226163</v>
      </c>
      <c r="E171" s="98">
        <v>57.741395456657933</v>
      </c>
      <c r="F171" s="98">
        <v>58.301148819233987</v>
      </c>
      <c r="G171" s="98">
        <v>56.940180325505068</v>
      </c>
      <c r="H171" s="98">
        <v>53.531513652198655</v>
      </c>
      <c r="I171" s="98">
        <v>44.002270447028259</v>
      </c>
      <c r="J171" s="98">
        <v>41.454809679525788</v>
      </c>
      <c r="K171" s="98">
        <v>38.035758301118783</v>
      </c>
      <c r="L171" s="98">
        <v>39.343726000851426</v>
      </c>
      <c r="M171" s="98">
        <v>40.785071791344194</v>
      </c>
      <c r="N171" s="98">
        <v>40.620915466676948</v>
      </c>
      <c r="O171" s="98">
        <v>39.849473580134088</v>
      </c>
      <c r="P171" s="98">
        <v>43.54222597960581</v>
      </c>
      <c r="Q171" s="98">
        <v>33.016766322140725</v>
      </c>
      <c r="R171" s="98">
        <v>33.339069987831721</v>
      </c>
      <c r="S171" s="98">
        <v>36.539970596879272</v>
      </c>
      <c r="T171" s="98">
        <v>31.796329165153843</v>
      </c>
      <c r="U171" s="98">
        <v>29.167564643897894</v>
      </c>
      <c r="V171" s="98">
        <v>30.877189305590722</v>
      </c>
      <c r="W171" s="98">
        <v>31.858724209471557</v>
      </c>
      <c r="X171" s="98">
        <v>32.255536068901037</v>
      </c>
      <c r="Y171" s="98">
        <v>47.765752839245444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12673.523394319869</v>
      </c>
      <c r="C174" s="117">
        <f t="shared" si="87"/>
        <v>13615.164784937326</v>
      </c>
      <c r="D174" s="117">
        <f t="shared" si="87"/>
        <v>13979.037677908322</v>
      </c>
      <c r="E174" s="117">
        <f t="shared" si="87"/>
        <v>14653.385273459873</v>
      </c>
      <c r="F174" s="117">
        <f t="shared" si="87"/>
        <v>13924.717606468879</v>
      </c>
      <c r="G174" s="117">
        <f t="shared" si="87"/>
        <v>14534.371708232697</v>
      </c>
      <c r="H174" s="117">
        <f t="shared" si="87"/>
        <v>14694.176571783701</v>
      </c>
      <c r="I174" s="117">
        <f t="shared" si="87"/>
        <v>14708.477325297812</v>
      </c>
      <c r="J174" s="117">
        <f t="shared" si="87"/>
        <v>14295.528445796026</v>
      </c>
      <c r="K174" s="117">
        <f t="shared" si="87"/>
        <v>13896.3392534179</v>
      </c>
      <c r="L174" s="117">
        <f t="shared" si="87"/>
        <v>15502.521571506781</v>
      </c>
      <c r="M174" s="117">
        <f t="shared" si="87"/>
        <v>13462.253685336222</v>
      </c>
      <c r="N174" s="117">
        <f t="shared" si="87"/>
        <v>14282.020673508689</v>
      </c>
      <c r="O174" s="117">
        <f t="shared" si="87"/>
        <v>13749.397205871286</v>
      </c>
      <c r="P174" s="117">
        <f t="shared" si="87"/>
        <v>12947.089516075586</v>
      </c>
      <c r="Q174" s="117">
        <f t="shared" si="87"/>
        <v>12792.290207115058</v>
      </c>
      <c r="R174" s="117">
        <f t="shared" ref="R174:V174" si="88">R175+R178+R180+R189</f>
        <v>13997.387549073217</v>
      </c>
      <c r="S174" s="117">
        <f t="shared" si="88"/>
        <v>13509.388602862844</v>
      </c>
      <c r="T174" s="117">
        <f t="shared" si="88"/>
        <v>13225.84990816706</v>
      </c>
      <c r="U174" s="117">
        <f t="shared" si="88"/>
        <v>12642.590748040246</v>
      </c>
      <c r="V174" s="117">
        <f t="shared" si="88"/>
        <v>12287.229338211306</v>
      </c>
      <c r="W174" s="117">
        <f t="shared" ref="W174:Y174" si="89">W175+W178+W180+W189</f>
        <v>14229.31354890092</v>
      </c>
      <c r="X174" s="117">
        <f t="shared" si="89"/>
        <v>12578.307422004669</v>
      </c>
      <c r="Y174" s="117">
        <f t="shared" si="89"/>
        <v>12127.400796675103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10147.033765325818</v>
      </c>
      <c r="C175" s="122">
        <f t="shared" si="90"/>
        <v>11100.852630573499</v>
      </c>
      <c r="D175" s="122">
        <f t="shared" si="90"/>
        <v>11339.319579597315</v>
      </c>
      <c r="E175" s="122">
        <f t="shared" si="90"/>
        <v>11941.599170552914</v>
      </c>
      <c r="F175" s="122">
        <f t="shared" si="90"/>
        <v>11331.271837266506</v>
      </c>
      <c r="G175" s="122">
        <f t="shared" si="90"/>
        <v>11800.265076893867</v>
      </c>
      <c r="H175" s="122">
        <f t="shared" si="90"/>
        <v>11798.221277831453</v>
      </c>
      <c r="I175" s="122">
        <f t="shared" si="90"/>
        <v>11848.78913500232</v>
      </c>
      <c r="J175" s="122">
        <f t="shared" si="90"/>
        <v>11176.996820245617</v>
      </c>
      <c r="K175" s="122">
        <f t="shared" si="90"/>
        <v>11039.863534619457</v>
      </c>
      <c r="L175" s="122">
        <f t="shared" si="90"/>
        <v>12265.316280071343</v>
      </c>
      <c r="M175" s="122">
        <f t="shared" si="90"/>
        <v>10510.864830942721</v>
      </c>
      <c r="N175" s="122">
        <f t="shared" si="90"/>
        <v>11248.659172240152</v>
      </c>
      <c r="O175" s="122">
        <f t="shared" si="90"/>
        <v>10724.018052006475</v>
      </c>
      <c r="P175" s="122">
        <f t="shared" si="90"/>
        <v>10152.683440734514</v>
      </c>
      <c r="Q175" s="122">
        <f t="shared" si="90"/>
        <v>9962.8222646871454</v>
      </c>
      <c r="R175" s="122">
        <f t="shared" ref="R175:V175" si="91">SUM(R176:R177)</f>
        <v>10892.776585774427</v>
      </c>
      <c r="S175" s="122">
        <f t="shared" si="91"/>
        <v>10735.420410586883</v>
      </c>
      <c r="T175" s="122">
        <f t="shared" si="91"/>
        <v>10503.810310432604</v>
      </c>
      <c r="U175" s="122">
        <f t="shared" si="91"/>
        <v>10036.337098842054</v>
      </c>
      <c r="V175" s="122">
        <f t="shared" si="91"/>
        <v>9490.7988861703507</v>
      </c>
      <c r="W175" s="122">
        <f t="shared" ref="W175:Y175" si="92">SUM(W176:W177)</f>
        <v>11100.500609076178</v>
      </c>
      <c r="X175" s="122">
        <f t="shared" si="92"/>
        <v>9837.2613807009729</v>
      </c>
      <c r="Y175" s="122">
        <f t="shared" si="92"/>
        <v>9364.3013885202308</v>
      </c>
      <c r="DA175" s="130" t="s">
        <v>2360</v>
      </c>
    </row>
    <row r="176" spans="1:105" ht="12" customHeight="1" x14ac:dyDescent="0.25">
      <c r="A176" s="97" t="s">
        <v>198</v>
      </c>
      <c r="B176" s="98">
        <v>10112.397951298484</v>
      </c>
      <c r="C176" s="98">
        <v>11063.522195848049</v>
      </c>
      <c r="D176" s="98">
        <v>11302.306766549895</v>
      </c>
      <c r="E176" s="98">
        <v>11903.22793284715</v>
      </c>
      <c r="F176" s="98">
        <v>11295.728203980714</v>
      </c>
      <c r="G176" s="98">
        <v>11763.639995204479</v>
      </c>
      <c r="H176" s="98">
        <v>11762.154716989231</v>
      </c>
      <c r="I176" s="98">
        <v>11813.166044441577</v>
      </c>
      <c r="J176" s="98">
        <v>11143.437908200431</v>
      </c>
      <c r="K176" s="98">
        <v>11006.637537874329</v>
      </c>
      <c r="L176" s="98">
        <v>12229.707228465822</v>
      </c>
      <c r="M176" s="98">
        <v>10479.934741651714</v>
      </c>
      <c r="N176" s="98">
        <v>11215.464613301612</v>
      </c>
      <c r="O176" s="98">
        <v>10692.317059558345</v>
      </c>
      <c r="P176" s="98">
        <v>10122.900633047317</v>
      </c>
      <c r="Q176" s="98">
        <v>9933.8193601412568</v>
      </c>
      <c r="R176" s="98">
        <v>10861.233089305435</v>
      </c>
      <c r="S176" s="98">
        <v>10704.399256703669</v>
      </c>
      <c r="T176" s="98">
        <v>10473.355420510188</v>
      </c>
      <c r="U176" s="98">
        <v>10006.981555072716</v>
      </c>
      <c r="V176" s="98">
        <v>9462.8117730815538</v>
      </c>
      <c r="W176" s="98">
        <v>11067.588957466585</v>
      </c>
      <c r="X176" s="98">
        <v>9807.7508256880701</v>
      </c>
      <c r="Y176" s="98">
        <v>9335.5165139496639</v>
      </c>
      <c r="DA176" s="63" t="s">
        <v>2361</v>
      </c>
    </row>
    <row r="177" spans="1:105" ht="12" customHeight="1" x14ac:dyDescent="0.25">
      <c r="A177" s="97" t="s">
        <v>53</v>
      </c>
      <c r="B177" s="98">
        <v>34.635814027332685</v>
      </c>
      <c r="C177" s="98">
        <v>37.330434725451468</v>
      </c>
      <c r="D177" s="98">
        <v>37.012813047421126</v>
      </c>
      <c r="E177" s="98">
        <v>38.371237705764266</v>
      </c>
      <c r="F177" s="98">
        <v>35.543633285791621</v>
      </c>
      <c r="G177" s="98">
        <v>36.625081689388139</v>
      </c>
      <c r="H177" s="98">
        <v>36.06656084222174</v>
      </c>
      <c r="I177" s="98">
        <v>35.62309056074335</v>
      </c>
      <c r="J177" s="98">
        <v>33.558912045186666</v>
      </c>
      <c r="K177" s="98">
        <v>33.22599674512788</v>
      </c>
      <c r="L177" s="98">
        <v>35.609051605520399</v>
      </c>
      <c r="M177" s="98">
        <v>30.930089291007516</v>
      </c>
      <c r="N177" s="98">
        <v>33.194558938540247</v>
      </c>
      <c r="O177" s="98">
        <v>31.700992448130368</v>
      </c>
      <c r="P177" s="98">
        <v>29.782807687197241</v>
      </c>
      <c r="Q177" s="98">
        <v>29.002904545889329</v>
      </c>
      <c r="R177" s="98">
        <v>31.543496468992579</v>
      </c>
      <c r="S177" s="98">
        <v>31.021153883213415</v>
      </c>
      <c r="T177" s="98">
        <v>30.454889922416204</v>
      </c>
      <c r="U177" s="98">
        <v>29.355543769336943</v>
      </c>
      <c r="V177" s="98">
        <v>27.987113088796661</v>
      </c>
      <c r="W177" s="98">
        <v>32.911651609592866</v>
      </c>
      <c r="X177" s="98">
        <v>29.510555012903552</v>
      </c>
      <c r="Y177" s="98">
        <v>28.784874570566576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6.6297431642302097E-3</v>
      </c>
      <c r="C178" s="122">
        <f t="shared" si="93"/>
        <v>8.3782822514217471E-3</v>
      </c>
      <c r="D178" s="122">
        <f t="shared" si="93"/>
        <v>1.0952426390817546E-2</v>
      </c>
      <c r="E178" s="122">
        <f t="shared" si="93"/>
        <v>1.2878398371169806E-2</v>
      </c>
      <c r="F178" s="122">
        <f t="shared" si="93"/>
        <v>1.6229122571691859E-2</v>
      </c>
      <c r="G178" s="122">
        <f t="shared" si="93"/>
        <v>2.3172562955590267E-2</v>
      </c>
      <c r="H178" s="122">
        <f t="shared" si="93"/>
        <v>8.0933723306010591E-2</v>
      </c>
      <c r="I178" s="122">
        <f t="shared" si="93"/>
        <v>9.6573087506644353E-2</v>
      </c>
      <c r="J178" s="122">
        <f t="shared" si="93"/>
        <v>0.14084492865193313</v>
      </c>
      <c r="K178" s="122">
        <f t="shared" si="93"/>
        <v>0.18112509203329613</v>
      </c>
      <c r="L178" s="122">
        <f t="shared" si="93"/>
        <v>0.52574775677369179</v>
      </c>
      <c r="M178" s="122">
        <f t="shared" si="93"/>
        <v>0.30702020637856814</v>
      </c>
      <c r="N178" s="122">
        <f t="shared" si="93"/>
        <v>0.37035106794187733</v>
      </c>
      <c r="O178" s="122">
        <f t="shared" si="93"/>
        <v>0.37188053474043592</v>
      </c>
      <c r="P178" s="122">
        <f t="shared" si="93"/>
        <v>0.54924908481370627</v>
      </c>
      <c r="Q178" s="122">
        <f t="shared" si="93"/>
        <v>0.43603625412265606</v>
      </c>
      <c r="R178" s="122">
        <f t="shared" si="93"/>
        <v>0.45917777020643674</v>
      </c>
      <c r="S178" s="122">
        <f t="shared" si="93"/>
        <v>0.46162183255343531</v>
      </c>
      <c r="T178" s="122">
        <f t="shared" si="93"/>
        <v>0.64809774399579545</v>
      </c>
      <c r="U178" s="122">
        <f t="shared" si="93"/>
        <v>0.48845338105445635</v>
      </c>
      <c r="V178" s="122">
        <f t="shared" si="93"/>
        <v>0.54620660532680876</v>
      </c>
      <c r="W178" s="122">
        <f t="shared" si="93"/>
        <v>1.0193782274597911</v>
      </c>
      <c r="X178" s="122">
        <f t="shared" si="93"/>
        <v>1.1494192630385107</v>
      </c>
      <c r="Y178" s="122">
        <f t="shared" si="93"/>
        <v>1.2938468855040006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6.6297431642302097E-3</v>
      </c>
      <c r="C179" s="98">
        <f>RES_hhdet_fech!C129</f>
        <v>8.3782822514217471E-3</v>
      </c>
      <c r="D179" s="98">
        <f>RES_hhdet_fech!D129</f>
        <v>1.0952426390817546E-2</v>
      </c>
      <c r="E179" s="98">
        <f>RES_hhdet_fech!E129</f>
        <v>1.2878398371169806E-2</v>
      </c>
      <c r="F179" s="98">
        <f>RES_hhdet_fech!F129</f>
        <v>1.6229122571691859E-2</v>
      </c>
      <c r="G179" s="98">
        <f>RES_hhdet_fech!G129</f>
        <v>2.3172562955590267E-2</v>
      </c>
      <c r="H179" s="98">
        <f>RES_hhdet_fech!H129</f>
        <v>8.0933723306010591E-2</v>
      </c>
      <c r="I179" s="98">
        <f>RES_hhdet_fech!I129</f>
        <v>9.6573087506644353E-2</v>
      </c>
      <c r="J179" s="98">
        <f>RES_hhdet_fech!J129</f>
        <v>0.14084492865193313</v>
      </c>
      <c r="K179" s="98">
        <f>RES_hhdet_fech!K129</f>
        <v>0.18112509203329613</v>
      </c>
      <c r="L179" s="98">
        <f>RES_hhdet_fech!L129</f>
        <v>0.52574775677369179</v>
      </c>
      <c r="M179" s="98">
        <f>RES_hhdet_fech!M129</f>
        <v>0.30702020637856814</v>
      </c>
      <c r="N179" s="98">
        <f>RES_hhdet_fech!N129</f>
        <v>0.37035106794187733</v>
      </c>
      <c r="O179" s="98">
        <f>RES_hhdet_fech!O129</f>
        <v>0.37188053474043592</v>
      </c>
      <c r="P179" s="98">
        <f>RES_hhdet_fech!P129</f>
        <v>0.54924908481370627</v>
      </c>
      <c r="Q179" s="98">
        <f>RES_hhdet_fech!Q129</f>
        <v>0.43603625412265606</v>
      </c>
      <c r="R179" s="98">
        <f>RES_hhdet_fech!R129</f>
        <v>0.45917777020643674</v>
      </c>
      <c r="S179" s="98">
        <f>RES_hhdet_fech!S129</f>
        <v>0.46162183255343531</v>
      </c>
      <c r="T179" s="98">
        <f>RES_hhdet_fech!T129</f>
        <v>0.64809774399579545</v>
      </c>
      <c r="U179" s="98">
        <f>RES_hhdet_fech!U129</f>
        <v>0.48845338105445635</v>
      </c>
      <c r="V179" s="98">
        <f>RES_hhdet_fech!V129</f>
        <v>0.54620660532680876</v>
      </c>
      <c r="W179" s="98">
        <f>RES_hhdet_fech!W129</f>
        <v>1.0193782274597911</v>
      </c>
      <c r="X179" s="98">
        <f>RES_hhdet_fech!X129</f>
        <v>1.1494192630385107</v>
      </c>
      <c r="Y179" s="98">
        <f>RES_hhdet_fech!Y129</f>
        <v>1.2938468855040006</v>
      </c>
      <c r="DA179" s="63" t="s">
        <v>2364</v>
      </c>
    </row>
    <row r="180" spans="1:105" ht="12" customHeight="1" x14ac:dyDescent="0.25">
      <c r="A180" s="121" t="s">
        <v>55</v>
      </c>
      <c r="B180" s="122">
        <v>1795.6178918543731</v>
      </c>
      <c r="C180" s="122">
        <v>1783.3570854860716</v>
      </c>
      <c r="D180" s="122">
        <v>1848.7916003250059</v>
      </c>
      <c r="E180" s="122">
        <v>1880.1371154496087</v>
      </c>
      <c r="F180" s="122">
        <v>1728.7703546150674</v>
      </c>
      <c r="G180" s="122">
        <v>1847.431457514107</v>
      </c>
      <c r="H180" s="122">
        <v>1972.3409726239659</v>
      </c>
      <c r="I180" s="122">
        <v>2027.6459752687608</v>
      </c>
      <c r="J180" s="122">
        <v>2189.8567577700942</v>
      </c>
      <c r="K180" s="122">
        <v>2008.7380715011611</v>
      </c>
      <c r="L180" s="122">
        <v>2318.22187332561</v>
      </c>
      <c r="M180" s="122">
        <v>2116.7465412671336</v>
      </c>
      <c r="N180" s="122">
        <v>2195.3668039556742</v>
      </c>
      <c r="O180" s="122">
        <v>2183.3369938367268</v>
      </c>
      <c r="P180" s="122">
        <v>1956.7303965984202</v>
      </c>
      <c r="Q180" s="122">
        <v>2070.2288474639854</v>
      </c>
      <c r="R180" s="122">
        <v>2310.8932647778961</v>
      </c>
      <c r="S180" s="122">
        <v>2047.2741083246467</v>
      </c>
      <c r="T180" s="122">
        <v>2052.7385494317705</v>
      </c>
      <c r="U180" s="122">
        <v>1994.4926057488155</v>
      </c>
      <c r="V180" s="122">
        <v>2108.6142146868938</v>
      </c>
      <c r="W180" s="122">
        <v>2441.6333733289093</v>
      </c>
      <c r="X180" s="122">
        <v>2081.7905510705591</v>
      </c>
      <c r="Y180" s="122">
        <v>1938.1590339584211</v>
      </c>
      <c r="DA180" s="130" t="s">
        <v>2365</v>
      </c>
    </row>
    <row r="181" spans="1:105" ht="12" customHeight="1" x14ac:dyDescent="0.25">
      <c r="A181" s="97" t="s">
        <v>128</v>
      </c>
      <c r="B181" s="98">
        <v>1781.5085409228725</v>
      </c>
      <c r="C181" s="98">
        <v>1768.2643529754478</v>
      </c>
      <c r="D181" s="98">
        <v>1835.0103614531229</v>
      </c>
      <c r="E181" s="98">
        <v>1860.9390143346693</v>
      </c>
      <c r="F181" s="98">
        <v>1717.2861686714332</v>
      </c>
      <c r="G181" s="98">
        <v>1840.5872172349855</v>
      </c>
      <c r="H181" s="98">
        <v>1951.6157299765821</v>
      </c>
      <c r="I181" s="98">
        <v>2005.3678341176553</v>
      </c>
      <c r="J181" s="98">
        <v>2110.8239387359226</v>
      </c>
      <c r="K181" s="98">
        <v>1938.3719965257233</v>
      </c>
      <c r="L181" s="98">
        <v>2287.5205070376992</v>
      </c>
      <c r="M181" s="98">
        <v>2100.6658518074792</v>
      </c>
      <c r="N181" s="98">
        <v>2183.3625713206743</v>
      </c>
      <c r="O181" s="98">
        <v>2162.1278139007518</v>
      </c>
      <c r="P181" s="98">
        <v>1947.9807953295867</v>
      </c>
      <c r="Q181" s="98">
        <v>2068.8619113557561</v>
      </c>
      <c r="R181" s="98">
        <v>2310.2182674329019</v>
      </c>
      <c r="S181" s="98">
        <v>2047.1809019579725</v>
      </c>
      <c r="T181" s="98">
        <v>2049.0785898846102</v>
      </c>
      <c r="U181" s="98">
        <v>1989.936579388542</v>
      </c>
      <c r="V181" s="98">
        <v>2085.5792426681455</v>
      </c>
      <c r="W181" s="98">
        <v>2430.7273317330028</v>
      </c>
      <c r="X181" s="98">
        <v>2070.3341849925978</v>
      </c>
      <c r="Y181" s="98">
        <v>1929.3425955898547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2128.7560578890293</v>
      </c>
      <c r="C185" s="101">
        <v>2119.990498170499</v>
      </c>
      <c r="D185" s="101">
        <v>2194.041901151485</v>
      </c>
      <c r="E185" s="101">
        <v>2368.1785901795088</v>
      </c>
      <c r="F185" s="101">
        <v>2099.4088544429269</v>
      </c>
      <c r="G185" s="101">
        <v>2162.479165186423</v>
      </c>
      <c r="H185" s="101">
        <v>2411.0873521528006</v>
      </c>
      <c r="I185" s="101">
        <v>2424.6346370434562</v>
      </c>
      <c r="J185" s="101">
        <v>3330.8252430578532</v>
      </c>
      <c r="K185" s="101">
        <v>2921.7028758983583</v>
      </c>
      <c r="L185" s="101">
        <v>2806.0971250641824</v>
      </c>
      <c r="M185" s="101">
        <v>2375.8407293128903</v>
      </c>
      <c r="N185" s="101">
        <v>2472.2100202949591</v>
      </c>
      <c r="O185" s="101">
        <v>2776.9592711453843</v>
      </c>
      <c r="P185" s="101">
        <v>2418.7993537789207</v>
      </c>
      <c r="Q185" s="101">
        <v>2911.0054563883773</v>
      </c>
      <c r="R185" s="101">
        <v>3187.8761698723883</v>
      </c>
      <c r="S185" s="101">
        <v>2424.2406007393392</v>
      </c>
      <c r="T185" s="101">
        <v>2229.9996605241827</v>
      </c>
      <c r="U185" s="101">
        <v>2109.2899525425587</v>
      </c>
      <c r="V185" s="101">
        <v>2503.4072843776516</v>
      </c>
      <c r="W185" s="101">
        <v>2651.317858687476</v>
      </c>
      <c r="X185" s="101">
        <v>2341.0385653172402</v>
      </c>
      <c r="Y185" s="101">
        <v>2223.2670444638684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730.8651073965143</v>
      </c>
      <c r="C189" s="122">
        <v>730.9466905955029</v>
      </c>
      <c r="D189" s="122">
        <v>790.91554555960863</v>
      </c>
      <c r="E189" s="122">
        <v>831.63610905897917</v>
      </c>
      <c r="F189" s="122">
        <v>864.65918546473358</v>
      </c>
      <c r="G189" s="122">
        <v>886.6520012617658</v>
      </c>
      <c r="H189" s="122">
        <v>923.53338760497616</v>
      </c>
      <c r="I189" s="122">
        <v>831.9456419392244</v>
      </c>
      <c r="J189" s="122">
        <v>928.53402285166317</v>
      </c>
      <c r="K189" s="122">
        <v>847.55652220524985</v>
      </c>
      <c r="L189" s="122">
        <v>918.45767035305346</v>
      </c>
      <c r="M189" s="122">
        <v>834.3352929199873</v>
      </c>
      <c r="N189" s="122">
        <v>837.62434624492062</v>
      </c>
      <c r="O189" s="122">
        <v>841.67027949334431</v>
      </c>
      <c r="P189" s="122">
        <v>837.126429657838</v>
      </c>
      <c r="Q189" s="122">
        <v>758.80305870980487</v>
      </c>
      <c r="R189" s="122">
        <v>793.25852075068815</v>
      </c>
      <c r="S189" s="122">
        <v>726.23246211875971</v>
      </c>
      <c r="T189" s="122">
        <v>668.65295055869058</v>
      </c>
      <c r="U189" s="122">
        <v>611.27259006832264</v>
      </c>
      <c r="V189" s="122">
        <v>687.27003074873653</v>
      </c>
      <c r="W189" s="122">
        <v>686.16018826837285</v>
      </c>
      <c r="X189" s="122">
        <v>658.10607097010029</v>
      </c>
      <c r="Y189" s="122">
        <v>823.64652731094577</v>
      </c>
      <c r="DA189" s="130" t="s">
        <v>2374</v>
      </c>
    </row>
    <row r="190" spans="1:105" ht="12" customHeight="1" x14ac:dyDescent="0.25">
      <c r="A190" s="97" t="s">
        <v>50</v>
      </c>
      <c r="B190" s="98">
        <v>771.66795922862195</v>
      </c>
      <c r="C190" s="98">
        <v>767.97847159840546</v>
      </c>
      <c r="D190" s="98">
        <v>830.06065626595512</v>
      </c>
      <c r="E190" s="98">
        <v>868.12915766771846</v>
      </c>
      <c r="F190" s="98">
        <v>934.14409808477001</v>
      </c>
      <c r="G190" s="98">
        <v>973.90645375620625</v>
      </c>
      <c r="H190" s="98">
        <v>1011.6012466896893</v>
      </c>
      <c r="I190" s="98">
        <v>928.69401127026208</v>
      </c>
      <c r="J190" s="98">
        <v>962.67640708789406</v>
      </c>
      <c r="K190" s="98">
        <v>895.88222020788248</v>
      </c>
      <c r="L190" s="98">
        <v>900.11018018451216</v>
      </c>
      <c r="M190" s="98">
        <v>935.14606835143309</v>
      </c>
      <c r="N190" s="98">
        <v>941.16170069501084</v>
      </c>
      <c r="O190" s="98">
        <v>919.05537341722527</v>
      </c>
      <c r="P190" s="98">
        <v>996.77001810071579</v>
      </c>
      <c r="Q190" s="98">
        <v>798.51589586665477</v>
      </c>
      <c r="R190" s="98">
        <v>830.73733352540501</v>
      </c>
      <c r="S190" s="98">
        <v>945.91483261785584</v>
      </c>
      <c r="T190" s="98">
        <v>801.11992234012973</v>
      </c>
      <c r="U190" s="98">
        <v>748.50603822320295</v>
      </c>
      <c r="V190" s="98">
        <v>773.66231302766471</v>
      </c>
      <c r="W190" s="98">
        <v>754.54860657787231</v>
      </c>
      <c r="X190" s="98">
        <v>722.53889192085933</v>
      </c>
      <c r="Y190" s="98">
        <v>973.89922700002455</v>
      </c>
      <c r="DA190" s="63" t="s">
        <v>2375</v>
      </c>
    </row>
    <row r="191" spans="1:105" ht="12" customHeight="1" x14ac:dyDescent="0.25">
      <c r="A191" s="109" t="s">
        <v>120</v>
      </c>
      <c r="B191" s="33">
        <v>561.13750725954515</v>
      </c>
      <c r="C191" s="33">
        <v>598.77502001315179</v>
      </c>
      <c r="D191" s="33">
        <v>674.33456507025005</v>
      </c>
      <c r="E191" s="33">
        <v>736.48093653877459</v>
      </c>
      <c r="F191" s="33">
        <v>697.72113300924741</v>
      </c>
      <c r="G191" s="33">
        <v>698.77206133319919</v>
      </c>
      <c r="H191" s="33">
        <v>766.87976306227506</v>
      </c>
      <c r="I191" s="33">
        <v>690.18563936320788</v>
      </c>
      <c r="J191" s="33">
        <v>887.50329322664538</v>
      </c>
      <c r="K191" s="33">
        <v>792.98503088639666</v>
      </c>
      <c r="L191" s="33">
        <v>942.30870103655059</v>
      </c>
      <c r="M191" s="33">
        <v>705.95219099733879</v>
      </c>
      <c r="N191" s="33">
        <v>703.37405896821792</v>
      </c>
      <c r="O191" s="33">
        <v>739.34556298090047</v>
      </c>
      <c r="P191" s="33">
        <v>627.78452248668611</v>
      </c>
      <c r="Q191" s="33">
        <v>708.77966390630729</v>
      </c>
      <c r="R191" s="33">
        <v>749.02564995409466</v>
      </c>
      <c r="S191" s="33">
        <v>506.17481616243936</v>
      </c>
      <c r="T191" s="33">
        <v>533.38812224209187</v>
      </c>
      <c r="U191" s="33">
        <v>485.32058482064656</v>
      </c>
      <c r="V191" s="33">
        <v>601.64678018642405</v>
      </c>
      <c r="W191" s="33">
        <v>613.92057090323681</v>
      </c>
      <c r="X191" s="33">
        <v>581.04579894504502</v>
      </c>
      <c r="Y191" s="33">
        <v>599.82967295913204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9372.0982891760978</v>
      </c>
      <c r="C193" s="117">
        <f t="shared" si="94"/>
        <v>10097.743040354431</v>
      </c>
      <c r="D193" s="117">
        <f t="shared" si="94"/>
        <v>10389.811975692941</v>
      </c>
      <c r="E193" s="117">
        <f t="shared" si="94"/>
        <v>10920.552505117852</v>
      </c>
      <c r="F193" s="117">
        <f t="shared" si="94"/>
        <v>10394.230590864383</v>
      </c>
      <c r="G193" s="117">
        <f t="shared" si="94"/>
        <v>10893.977326920896</v>
      </c>
      <c r="H193" s="117">
        <f t="shared" si="94"/>
        <v>11052.804076978369</v>
      </c>
      <c r="I193" s="117">
        <f t="shared" si="94"/>
        <v>11125.454901449648</v>
      </c>
      <c r="J193" s="117">
        <f t="shared" si="94"/>
        <v>10873.302115105964</v>
      </c>
      <c r="K193" s="117">
        <f t="shared" si="94"/>
        <v>10651.842672825996</v>
      </c>
      <c r="L193" s="117">
        <f t="shared" si="94"/>
        <v>11978.753382020752</v>
      </c>
      <c r="M193" s="117">
        <f t="shared" si="94"/>
        <v>10488.184555735768</v>
      </c>
      <c r="N193" s="117">
        <f t="shared" si="94"/>
        <v>11248.772694547373</v>
      </c>
      <c r="O193" s="117">
        <f t="shared" si="94"/>
        <v>10941.717222800289</v>
      </c>
      <c r="P193" s="117">
        <f t="shared" si="94"/>
        <v>10329.289647096444</v>
      </c>
      <c r="Q193" s="117">
        <f t="shared" si="94"/>
        <v>10268.762140592205</v>
      </c>
      <c r="R193" s="117">
        <f t="shared" ref="R193:V193" si="95">R194+R197+R199+R208</f>
        <v>11306.031071361584</v>
      </c>
      <c r="S193" s="117">
        <f t="shared" si="95"/>
        <v>11010.111260195326</v>
      </c>
      <c r="T193" s="117">
        <f t="shared" si="95"/>
        <v>10882.669625817618</v>
      </c>
      <c r="U193" s="117">
        <f t="shared" si="95"/>
        <v>10513.767590493573</v>
      </c>
      <c r="V193" s="117">
        <f t="shared" si="95"/>
        <v>10282.360072518817</v>
      </c>
      <c r="W193" s="117">
        <f t="shared" ref="W193:Y193" si="96">W194+W197+W199+W208</f>
        <v>12055.544968802555</v>
      </c>
      <c r="X193" s="117">
        <f t="shared" si="96"/>
        <v>10742.508759026892</v>
      </c>
      <c r="Y193" s="117">
        <f t="shared" si="96"/>
        <v>10405.688588180312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7544.6319223594173</v>
      </c>
      <c r="C194" s="122">
        <f t="shared" si="97"/>
        <v>8272.788490099867</v>
      </c>
      <c r="D194" s="122">
        <f t="shared" si="97"/>
        <v>8467.6104649661065</v>
      </c>
      <c r="E194" s="122">
        <f t="shared" si="97"/>
        <v>8940.2897586668314</v>
      </c>
      <c r="F194" s="122">
        <f t="shared" si="97"/>
        <v>8504.2859600221636</v>
      </c>
      <c r="G194" s="122">
        <f t="shared" si="97"/>
        <v>8885.8351169862253</v>
      </c>
      <c r="H194" s="122">
        <f t="shared" si="97"/>
        <v>8917.8234532539464</v>
      </c>
      <c r="I194" s="122">
        <f t="shared" si="97"/>
        <v>8995.4594074703018</v>
      </c>
      <c r="J194" s="122">
        <f t="shared" si="97"/>
        <v>8538.7393409456781</v>
      </c>
      <c r="K194" s="122">
        <f t="shared" si="97"/>
        <v>8501.3164997162112</v>
      </c>
      <c r="L194" s="122">
        <f t="shared" si="97"/>
        <v>9509.345928691022</v>
      </c>
      <c r="M194" s="122">
        <f t="shared" si="97"/>
        <v>8228.7197881427019</v>
      </c>
      <c r="N194" s="122">
        <f t="shared" si="97"/>
        <v>8897.8409493015752</v>
      </c>
      <c r="O194" s="122">
        <f t="shared" si="97"/>
        <v>8575.987721575897</v>
      </c>
      <c r="P194" s="122">
        <f t="shared" si="97"/>
        <v>8146.849607994388</v>
      </c>
      <c r="Q194" s="122">
        <f t="shared" si="97"/>
        <v>8015.5258046921854</v>
      </c>
      <c r="R194" s="122">
        <f t="shared" ref="R194:V194" si="98">SUM(R195:R196)</f>
        <v>8810.3439164982774</v>
      </c>
      <c r="S194" s="122">
        <f t="shared" si="98"/>
        <v>8773.7569304768258</v>
      </c>
      <c r="T194" s="122">
        <f t="shared" si="98"/>
        <v>8661.1129640410836</v>
      </c>
      <c r="U194" s="122">
        <f t="shared" si="98"/>
        <v>8363.0452398070975</v>
      </c>
      <c r="V194" s="122">
        <f t="shared" si="98"/>
        <v>7966.2690229217524</v>
      </c>
      <c r="W194" s="122">
        <f t="shared" ref="W194:Y194" si="99">SUM(W195:W196)</f>
        <v>9419.3959505553466</v>
      </c>
      <c r="X194" s="122">
        <f t="shared" si="99"/>
        <v>8425.7174169578229</v>
      </c>
      <c r="Y194" s="122">
        <f t="shared" si="99"/>
        <v>8097.6367980332725</v>
      </c>
      <c r="DA194" s="130" t="s">
        <v>2528</v>
      </c>
    </row>
    <row r="195" spans="1:105" ht="12" customHeight="1" x14ac:dyDescent="0.25">
      <c r="A195" s="97" t="s">
        <v>198</v>
      </c>
      <c r="B195" s="98">
        <v>7509.996108332085</v>
      </c>
      <c r="C195" s="98">
        <v>8235.4580553744163</v>
      </c>
      <c r="D195" s="98">
        <v>8430.5976519186861</v>
      </c>
      <c r="E195" s="98">
        <v>8901.9185209610678</v>
      </c>
      <c r="F195" s="98">
        <v>8468.742326736372</v>
      </c>
      <c r="G195" s="98">
        <v>8849.2100352968373</v>
      </c>
      <c r="H195" s="98">
        <v>8881.756892411724</v>
      </c>
      <c r="I195" s="98">
        <v>8959.8363169095592</v>
      </c>
      <c r="J195" s="98">
        <v>8505.1804289004922</v>
      </c>
      <c r="K195" s="98">
        <v>8468.090502971083</v>
      </c>
      <c r="L195" s="98">
        <v>9473.736877085501</v>
      </c>
      <c r="M195" s="98">
        <v>8197.789698851695</v>
      </c>
      <c r="N195" s="98">
        <v>8864.6463903630356</v>
      </c>
      <c r="O195" s="98">
        <v>8544.2867291277671</v>
      </c>
      <c r="P195" s="98">
        <v>8117.0668003071905</v>
      </c>
      <c r="Q195" s="98">
        <v>7986.5229001462958</v>
      </c>
      <c r="R195" s="98">
        <v>8778.8004200292853</v>
      </c>
      <c r="S195" s="98">
        <v>8742.7357765936122</v>
      </c>
      <c r="T195" s="98">
        <v>8630.6580741186681</v>
      </c>
      <c r="U195" s="98">
        <v>8333.6896960377599</v>
      </c>
      <c r="V195" s="98">
        <v>7938.2819098329555</v>
      </c>
      <c r="W195" s="98">
        <v>9386.4842989457538</v>
      </c>
      <c r="X195" s="98">
        <v>8396.2068619449201</v>
      </c>
      <c r="Y195" s="98">
        <v>8068.8519234627056</v>
      </c>
      <c r="DA195" s="63" t="s">
        <v>2529</v>
      </c>
    </row>
    <row r="196" spans="1:105" ht="12" customHeight="1" x14ac:dyDescent="0.25">
      <c r="A196" s="97" t="s">
        <v>53</v>
      </c>
      <c r="B196" s="98">
        <v>34.635814027332685</v>
      </c>
      <c r="C196" s="98">
        <v>37.330434725451468</v>
      </c>
      <c r="D196" s="98">
        <v>37.012813047421126</v>
      </c>
      <c r="E196" s="98">
        <v>38.371237705764266</v>
      </c>
      <c r="F196" s="98">
        <v>35.543633285791621</v>
      </c>
      <c r="G196" s="98">
        <v>36.625081689388139</v>
      </c>
      <c r="H196" s="98">
        <v>36.06656084222174</v>
      </c>
      <c r="I196" s="98">
        <v>35.62309056074335</v>
      </c>
      <c r="J196" s="98">
        <v>33.558912045186666</v>
      </c>
      <c r="K196" s="98">
        <v>33.22599674512788</v>
      </c>
      <c r="L196" s="98">
        <v>35.609051605520399</v>
      </c>
      <c r="M196" s="98">
        <v>30.930089291007516</v>
      </c>
      <c r="N196" s="98">
        <v>33.194558938540247</v>
      </c>
      <c r="O196" s="98">
        <v>31.700992448130368</v>
      </c>
      <c r="P196" s="98">
        <v>29.782807687197241</v>
      </c>
      <c r="Q196" s="98">
        <v>29.002904545889329</v>
      </c>
      <c r="R196" s="98">
        <v>31.543496468992579</v>
      </c>
      <c r="S196" s="98">
        <v>31.021153883213415</v>
      </c>
      <c r="T196" s="98">
        <v>30.454889922416204</v>
      </c>
      <c r="U196" s="98">
        <v>29.355543769336943</v>
      </c>
      <c r="V196" s="98">
        <v>27.987113088796661</v>
      </c>
      <c r="W196" s="98">
        <v>32.911651609592866</v>
      </c>
      <c r="X196" s="98">
        <v>29.510555012903552</v>
      </c>
      <c r="Y196" s="98">
        <v>28.784874570566576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1.3282931916063615E-2</v>
      </c>
      <c r="C197" s="122">
        <f t="shared" si="100"/>
        <v>1.7505122186661795E-2</v>
      </c>
      <c r="D197" s="122">
        <f t="shared" si="100"/>
        <v>2.4305946243033606E-2</v>
      </c>
      <c r="E197" s="122">
        <f t="shared" si="100"/>
        <v>3.2105470826961205E-2</v>
      </c>
      <c r="F197" s="122">
        <f t="shared" si="100"/>
        <v>4.4533689803561843E-2</v>
      </c>
      <c r="G197" s="122">
        <f t="shared" si="100"/>
        <v>6.7954903709863526E-2</v>
      </c>
      <c r="H197" s="122">
        <f t="shared" si="100"/>
        <v>0.258939001774879</v>
      </c>
      <c r="I197" s="122">
        <f t="shared" si="100"/>
        <v>0.31949616834825117</v>
      </c>
      <c r="J197" s="122">
        <f t="shared" si="100"/>
        <v>0.47971009342493698</v>
      </c>
      <c r="K197" s="122">
        <f t="shared" si="100"/>
        <v>0.63319235462485968</v>
      </c>
      <c r="L197" s="122">
        <f t="shared" si="100"/>
        <v>1.8839354837917766</v>
      </c>
      <c r="M197" s="122">
        <f t="shared" si="100"/>
        <v>1.1364998263917352</v>
      </c>
      <c r="N197" s="122">
        <f t="shared" si="100"/>
        <v>1.415931413502765</v>
      </c>
      <c r="O197" s="122">
        <f t="shared" si="100"/>
        <v>1.4844682087486076</v>
      </c>
      <c r="P197" s="122">
        <f t="shared" si="100"/>
        <v>2.2803916553807455</v>
      </c>
      <c r="Q197" s="122">
        <f t="shared" si="100"/>
        <v>1.8749222495605391</v>
      </c>
      <c r="R197" s="122">
        <f t="shared" si="100"/>
        <v>2.039500132595895</v>
      </c>
      <c r="S197" s="122">
        <f t="shared" si="100"/>
        <v>2.1099751571018062</v>
      </c>
      <c r="T197" s="122">
        <f t="shared" si="100"/>
        <v>3.0318052057765925</v>
      </c>
      <c r="U197" s="122">
        <f t="shared" si="100"/>
        <v>2.3286955913572025</v>
      </c>
      <c r="V197" s="122">
        <f t="shared" si="100"/>
        <v>2.6388098350283848</v>
      </c>
      <c r="W197" s="122">
        <f t="shared" si="100"/>
        <v>4.9705324134912239</v>
      </c>
      <c r="X197" s="122">
        <f t="shared" si="100"/>
        <v>5.6502640400170927</v>
      </c>
      <c r="Y197" s="122">
        <f t="shared" si="100"/>
        <v>6.3804245976182168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1.3282931916063615E-2</v>
      </c>
      <c r="C198" s="98">
        <f>RES_hhdet_tesh!C129</f>
        <v>1.7505122186661795E-2</v>
      </c>
      <c r="D198" s="98">
        <f>RES_hhdet_tesh!D129</f>
        <v>2.4305946243033606E-2</v>
      </c>
      <c r="E198" s="98">
        <f>RES_hhdet_tesh!E129</f>
        <v>3.2105470826961205E-2</v>
      </c>
      <c r="F198" s="98">
        <f>RES_hhdet_tesh!F129</f>
        <v>4.4533689803561843E-2</v>
      </c>
      <c r="G198" s="98">
        <f>RES_hhdet_tesh!G129</f>
        <v>6.7954903709863526E-2</v>
      </c>
      <c r="H198" s="98">
        <f>RES_hhdet_tesh!H129</f>
        <v>0.258939001774879</v>
      </c>
      <c r="I198" s="98">
        <f>RES_hhdet_tesh!I129</f>
        <v>0.31949616834825117</v>
      </c>
      <c r="J198" s="98">
        <f>RES_hhdet_tesh!J129</f>
        <v>0.47971009342493698</v>
      </c>
      <c r="K198" s="98">
        <f>RES_hhdet_tesh!K129</f>
        <v>0.63319235462485968</v>
      </c>
      <c r="L198" s="98">
        <f>RES_hhdet_tesh!L129</f>
        <v>1.8839354837917766</v>
      </c>
      <c r="M198" s="98">
        <f>RES_hhdet_tesh!M129</f>
        <v>1.1364998263917352</v>
      </c>
      <c r="N198" s="98">
        <f>RES_hhdet_tesh!N129</f>
        <v>1.415931413502765</v>
      </c>
      <c r="O198" s="98">
        <f>RES_hhdet_tesh!O129</f>
        <v>1.4844682087486076</v>
      </c>
      <c r="P198" s="98">
        <f>RES_hhdet_tesh!P129</f>
        <v>2.2803916553807455</v>
      </c>
      <c r="Q198" s="98">
        <f>RES_hhdet_tesh!Q129</f>
        <v>1.8749222495605391</v>
      </c>
      <c r="R198" s="98">
        <f>RES_hhdet_tesh!R129</f>
        <v>2.039500132595895</v>
      </c>
      <c r="S198" s="98">
        <f>RES_hhdet_tesh!S129</f>
        <v>2.1099751571018062</v>
      </c>
      <c r="T198" s="98">
        <f>RES_hhdet_tesh!T129</f>
        <v>3.0318052057765925</v>
      </c>
      <c r="U198" s="98">
        <f>RES_hhdet_tesh!U129</f>
        <v>2.3286955913572025</v>
      </c>
      <c r="V198" s="98">
        <f>RES_hhdet_tesh!V129</f>
        <v>2.6388098350283848</v>
      </c>
      <c r="W198" s="98">
        <f>RES_hhdet_tesh!W129</f>
        <v>4.9705324134912239</v>
      </c>
      <c r="X198" s="98">
        <f>RES_hhdet_tesh!X129</f>
        <v>5.6502640400170927</v>
      </c>
      <c r="Y198" s="98">
        <f>RES_hhdet_tesh!Y129</f>
        <v>6.3804245976182168</v>
      </c>
      <c r="DA198" s="63" t="s">
        <v>2532</v>
      </c>
    </row>
    <row r="199" spans="1:105" ht="12" customHeight="1" x14ac:dyDescent="0.25">
      <c r="A199" s="121" t="s">
        <v>55</v>
      </c>
      <c r="B199" s="122">
        <v>1384.7581375371142</v>
      </c>
      <c r="C199" s="122">
        <v>1377.8326497416394</v>
      </c>
      <c r="D199" s="122">
        <v>1433.0291178508567</v>
      </c>
      <c r="E199" s="122">
        <v>1460.6014193533788</v>
      </c>
      <c r="F199" s="122">
        <v>1349.6213316675871</v>
      </c>
      <c r="G199" s="122">
        <v>1450.7199542101739</v>
      </c>
      <c r="H199" s="122">
        <v>1544.8665804835412</v>
      </c>
      <c r="I199" s="122">
        <v>1592.1710307611543</v>
      </c>
      <c r="J199" s="122">
        <v>1718.3277790050315</v>
      </c>
      <c r="K199" s="122">
        <v>1586.2846695950245</v>
      </c>
      <c r="L199" s="122">
        <v>1855.1337883372778</v>
      </c>
      <c r="M199" s="122">
        <v>1711.6994389991007</v>
      </c>
      <c r="N199" s="122">
        <v>1800.8312470129863</v>
      </c>
      <c r="O199" s="122">
        <v>1809.8891419729632</v>
      </c>
      <c r="P199" s="122">
        <v>1635.7117107130045</v>
      </c>
      <c r="Q199" s="122">
        <v>1744.217787255822</v>
      </c>
      <c r="R199" s="122">
        <v>1957.6368943250764</v>
      </c>
      <c r="S199" s="122">
        <v>1751.7430348261153</v>
      </c>
      <c r="T199" s="122">
        <v>1765.0166237812443</v>
      </c>
      <c r="U199" s="122">
        <v>1726.8172882836595</v>
      </c>
      <c r="V199" s="122">
        <v>1831.902105315741</v>
      </c>
      <c r="W199" s="122">
        <v>2146.4449304122231</v>
      </c>
      <c r="X199" s="122">
        <v>1847.9082361519456</v>
      </c>
      <c r="Y199" s="122">
        <v>1740.0166118640104</v>
      </c>
      <c r="DA199" s="130" t="s">
        <v>2533</v>
      </c>
    </row>
    <row r="200" spans="1:105" ht="12" customHeight="1" x14ac:dyDescent="0.25">
      <c r="A200" s="97" t="s">
        <v>128</v>
      </c>
      <c r="B200" s="98">
        <v>1386.9818855187314</v>
      </c>
      <c r="C200" s="98">
        <v>1379.7703838077759</v>
      </c>
      <c r="D200" s="98">
        <v>1435.0092154612214</v>
      </c>
      <c r="E200" s="98">
        <v>1459.009282303984</v>
      </c>
      <c r="F200" s="98">
        <v>1350.057678959723</v>
      </c>
      <c r="G200" s="98">
        <v>1452.1580076879982</v>
      </c>
      <c r="H200" s="98">
        <v>1543.8164588073737</v>
      </c>
      <c r="I200" s="98">
        <v>1592.6678867783567</v>
      </c>
      <c r="J200" s="98">
        <v>1686.3115327738933</v>
      </c>
      <c r="K200" s="98">
        <v>1560.7178568492352</v>
      </c>
      <c r="L200" s="98">
        <v>1855.7884989960774</v>
      </c>
      <c r="M200" s="98">
        <v>1720.9529024877199</v>
      </c>
      <c r="N200" s="98">
        <v>1808.2780006785501</v>
      </c>
      <c r="O200" s="98">
        <v>1809.1328144156425</v>
      </c>
      <c r="P200" s="98">
        <v>1636.4086239428361</v>
      </c>
      <c r="Q200" s="98">
        <v>1743.8897225529727</v>
      </c>
      <c r="R200" s="98">
        <v>1957.4985722475462</v>
      </c>
      <c r="S200" s="98">
        <v>1751.7732006682966</v>
      </c>
      <c r="T200" s="98">
        <v>1766.0314984056677</v>
      </c>
      <c r="U200" s="98">
        <v>1730.31854085035</v>
      </c>
      <c r="V200" s="98">
        <v>1824.5283998547775</v>
      </c>
      <c r="W200" s="98">
        <v>2150.0835634780028</v>
      </c>
      <c r="X200" s="98">
        <v>1848.3555369644992</v>
      </c>
      <c r="Y200" s="98">
        <v>1739.5663804237474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1332.252864408973</v>
      </c>
      <c r="C204" s="101">
        <v>1334.6127734800539</v>
      </c>
      <c r="D204" s="101">
        <v>1383.4233239161122</v>
      </c>
      <c r="E204" s="101">
        <v>1501.0756781827627</v>
      </c>
      <c r="F204" s="101">
        <v>1335.5387396096926</v>
      </c>
      <c r="G204" s="101">
        <v>1384.524813007889</v>
      </c>
      <c r="H204" s="101">
        <v>1567.0973013161988</v>
      </c>
      <c r="I204" s="101">
        <v>1583.317230795258</v>
      </c>
      <c r="J204" s="101">
        <v>2180.5348521343253</v>
      </c>
      <c r="K204" s="101">
        <v>1918.0013413813485</v>
      </c>
      <c r="L204" s="101">
        <v>1844.7297846690985</v>
      </c>
      <c r="M204" s="101">
        <v>1562.6064156427262</v>
      </c>
      <c r="N204" s="101">
        <v>1629.0932193734441</v>
      </c>
      <c r="O204" s="101">
        <v>1831.0579419135274</v>
      </c>
      <c r="P204" s="101">
        <v>1598.9075227895482</v>
      </c>
      <c r="Q204" s="101">
        <v>1946.0041960782708</v>
      </c>
      <c r="R204" s="101">
        <v>2137.3503380753077</v>
      </c>
      <c r="S204" s="101">
        <v>1629.7394408279902</v>
      </c>
      <c r="T204" s="101">
        <v>1715.8636751689228</v>
      </c>
      <c r="U204" s="101">
        <v>1638.5968801193108</v>
      </c>
      <c r="V204" s="101">
        <v>1958.2789818129163</v>
      </c>
      <c r="W204" s="101">
        <v>2076.4869263924165</v>
      </c>
      <c r="X204" s="101">
        <v>1837.7861916365778</v>
      </c>
      <c r="Y204" s="101">
        <v>1754.5762996692406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442.69494634765124</v>
      </c>
      <c r="C208" s="122">
        <v>447.10439539073678</v>
      </c>
      <c r="D208" s="122">
        <v>489.14808692973628</v>
      </c>
      <c r="E208" s="122">
        <v>519.62922162681332</v>
      </c>
      <c r="F208" s="122">
        <v>540.27876548482971</v>
      </c>
      <c r="G208" s="122">
        <v>557.35430082078767</v>
      </c>
      <c r="H208" s="122">
        <v>589.85510423910546</v>
      </c>
      <c r="I208" s="122">
        <v>537.50496704984516</v>
      </c>
      <c r="J208" s="122">
        <v>615.75528506182923</v>
      </c>
      <c r="K208" s="122">
        <v>563.6083111601373</v>
      </c>
      <c r="L208" s="122">
        <v>612.38972950866162</v>
      </c>
      <c r="M208" s="122">
        <v>546.62882876757214</v>
      </c>
      <c r="N208" s="122">
        <v>548.684566819309</v>
      </c>
      <c r="O208" s="122">
        <v>554.35589104268092</v>
      </c>
      <c r="P208" s="122">
        <v>544.4479367336719</v>
      </c>
      <c r="Q208" s="122">
        <v>507.1436263946386</v>
      </c>
      <c r="R208" s="122">
        <v>536.01076040563328</v>
      </c>
      <c r="S208" s="122">
        <v>482.50131973528283</v>
      </c>
      <c r="T208" s="122">
        <v>453.50823278951299</v>
      </c>
      <c r="U208" s="122">
        <v>421.57636681145988</v>
      </c>
      <c r="V208" s="122">
        <v>481.55013444629515</v>
      </c>
      <c r="W208" s="122">
        <v>484.73355542149301</v>
      </c>
      <c r="X208" s="122">
        <v>463.23284187710601</v>
      </c>
      <c r="Y208" s="122">
        <v>561.65475368541047</v>
      </c>
      <c r="DA208" s="130" t="s">
        <v>2542</v>
      </c>
    </row>
    <row r="209" spans="1:105" ht="12" customHeight="1" x14ac:dyDescent="0.25">
      <c r="A209" s="97" t="s">
        <v>50</v>
      </c>
      <c r="B209" s="98">
        <v>449.32428576441146</v>
      </c>
      <c r="C209" s="98">
        <v>447.74924460885296</v>
      </c>
      <c r="D209" s="98">
        <v>484.5440358460167</v>
      </c>
      <c r="E209" s="98">
        <v>507.59940346263664</v>
      </c>
      <c r="F209" s="98">
        <v>547.27799483621175</v>
      </c>
      <c r="G209" s="98">
        <v>571.93977919652491</v>
      </c>
      <c r="H209" s="98">
        <v>595.76046012907705</v>
      </c>
      <c r="I209" s="98">
        <v>547.70132723462496</v>
      </c>
      <c r="J209" s="98">
        <v>567.9268483283015</v>
      </c>
      <c r="K209" s="98">
        <v>528.94119777480262</v>
      </c>
      <c r="L209" s="98">
        <v>531.89478309932952</v>
      </c>
      <c r="M209" s="98">
        <v>553.04004742606355</v>
      </c>
      <c r="N209" s="98">
        <v>557.00232361834139</v>
      </c>
      <c r="O209" s="98">
        <v>544.23587210843584</v>
      </c>
      <c r="P209" s="98">
        <v>590.41416499870661</v>
      </c>
      <c r="Q209" s="98">
        <v>473.1254346022049</v>
      </c>
      <c r="R209" s="98">
        <v>492.75736072464611</v>
      </c>
      <c r="S209" s="98">
        <v>562.58505684600857</v>
      </c>
      <c r="T209" s="98">
        <v>478.85613781847377</v>
      </c>
      <c r="U209" s="98">
        <v>449.58130730812059</v>
      </c>
      <c r="V209" s="98">
        <v>467.30492850091508</v>
      </c>
      <c r="W209" s="98">
        <v>458.12520802497983</v>
      </c>
      <c r="X209" s="98">
        <v>440.28200491309627</v>
      </c>
      <c r="Y209" s="98">
        <v>595.29009015272493</v>
      </c>
      <c r="DA209" s="63" t="s">
        <v>2543</v>
      </c>
    </row>
    <row r="210" spans="1:105" ht="12" customHeight="1" x14ac:dyDescent="0.25">
      <c r="A210" s="109" t="s">
        <v>120</v>
      </c>
      <c r="B210" s="33">
        <v>415.11888685235061</v>
      </c>
      <c r="C210" s="33">
        <v>444.80283721222355</v>
      </c>
      <c r="D210" s="33">
        <v>502.85975563823973</v>
      </c>
      <c r="E210" s="33">
        <v>550.9968235794986</v>
      </c>
      <c r="F210" s="33">
        <v>523.4630615780211</v>
      </c>
      <c r="G210" s="33">
        <v>525.94823817616191</v>
      </c>
      <c r="H210" s="33">
        <v>579.35075663723183</v>
      </c>
      <c r="I210" s="33">
        <v>522.5648077887148</v>
      </c>
      <c r="J210" s="33">
        <v>673.23327612486037</v>
      </c>
      <c r="K210" s="33">
        <v>602.75593148120174</v>
      </c>
      <c r="L210" s="33">
        <v>717.03006009552712</v>
      </c>
      <c r="M210" s="33">
        <v>538.46410495745499</v>
      </c>
      <c r="N210" s="33">
        <v>537.89946181350024</v>
      </c>
      <c r="O210" s="33">
        <v>567.73738373125707</v>
      </c>
      <c r="P210" s="33">
        <v>484.17205604016073</v>
      </c>
      <c r="Q210" s="33">
        <v>549.99388742768815</v>
      </c>
      <c r="R210" s="33">
        <v>587.05885659541377</v>
      </c>
      <c r="S210" s="33">
        <v>402.28077846957581</v>
      </c>
      <c r="T210" s="33">
        <v>427.62495052059461</v>
      </c>
      <c r="U210" s="33">
        <v>395.87360658921864</v>
      </c>
      <c r="V210" s="33">
        <v>495.66853490751947</v>
      </c>
      <c r="W210" s="33">
        <v>512.84031504771656</v>
      </c>
      <c r="X210" s="33">
        <v>490.68155068035526</v>
      </c>
      <c r="Y210" s="33">
        <v>511.5514595765037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141.31877880166019</v>
      </c>
      <c r="C212" s="117">
        <f t="shared" si="101"/>
        <v>136.2730785350825</v>
      </c>
      <c r="D212" s="117">
        <f t="shared" si="101"/>
        <v>141.15881706875766</v>
      </c>
      <c r="E212" s="117">
        <f t="shared" si="101"/>
        <v>142.53896758429673</v>
      </c>
      <c r="F212" s="117">
        <f t="shared" si="101"/>
        <v>149.83436001489059</v>
      </c>
      <c r="G212" s="117">
        <f t="shared" si="101"/>
        <v>151.07222823005429</v>
      </c>
      <c r="H212" s="117">
        <f t="shared" si="101"/>
        <v>147.09894797466072</v>
      </c>
      <c r="I212" s="117">
        <f t="shared" si="101"/>
        <v>125.38759994023953</v>
      </c>
      <c r="J212" s="117">
        <f t="shared" si="101"/>
        <v>119.36002142048085</v>
      </c>
      <c r="K212" s="117">
        <f t="shared" si="101"/>
        <v>107.93072339559654</v>
      </c>
      <c r="L212" s="117">
        <f t="shared" si="101"/>
        <v>115.56796245087629</v>
      </c>
      <c r="M212" s="117">
        <f t="shared" si="101"/>
        <v>118.99156190218172</v>
      </c>
      <c r="N212" s="117">
        <f t="shared" si="101"/>
        <v>120.7041076705017</v>
      </c>
      <c r="O212" s="117">
        <f t="shared" si="101"/>
        <v>118.87274804053983</v>
      </c>
      <c r="P212" s="117">
        <f t="shared" si="101"/>
        <v>128.46171269477242</v>
      </c>
      <c r="Q212" s="117">
        <f t="shared" si="101"/>
        <v>101.11620413306481</v>
      </c>
      <c r="R212" s="117">
        <f t="shared" ref="R212:V212" si="102">R213+R216+R218+R227</f>
        <v>102.15427744770106</v>
      </c>
      <c r="S212" s="117">
        <f t="shared" si="102"/>
        <v>107.5286937545003</v>
      </c>
      <c r="T212" s="117">
        <f t="shared" si="102"/>
        <v>91.94207895542273</v>
      </c>
      <c r="U212" s="117">
        <f t="shared" si="102"/>
        <v>81.37113481033083</v>
      </c>
      <c r="V212" s="117">
        <f t="shared" si="102"/>
        <v>87.479712677753881</v>
      </c>
      <c r="W212" s="117">
        <f t="shared" ref="W212:Y212" si="103">W213+W216+W218+W227</f>
        <v>88.048631016887882</v>
      </c>
      <c r="X212" s="117">
        <f t="shared" si="103"/>
        <v>89.389886595206846</v>
      </c>
      <c r="Y212" s="117">
        <f t="shared" si="103"/>
        <v>132.36900577034262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141.31877880166019</v>
      </c>
      <c r="C227" s="122">
        <v>136.2730785350825</v>
      </c>
      <c r="D227" s="122">
        <v>141.15881706875766</v>
      </c>
      <c r="E227" s="122">
        <v>142.53896758429673</v>
      </c>
      <c r="F227" s="122">
        <v>149.83436001489059</v>
      </c>
      <c r="G227" s="122">
        <v>151.07222823005429</v>
      </c>
      <c r="H227" s="122">
        <v>147.09894797466072</v>
      </c>
      <c r="I227" s="122">
        <v>125.38759994023953</v>
      </c>
      <c r="J227" s="122">
        <v>119.36002142048085</v>
      </c>
      <c r="K227" s="122">
        <v>107.93072339559654</v>
      </c>
      <c r="L227" s="122">
        <v>115.56796245087629</v>
      </c>
      <c r="M227" s="122">
        <v>118.99156190218172</v>
      </c>
      <c r="N227" s="122">
        <v>120.7041076705017</v>
      </c>
      <c r="O227" s="122">
        <v>118.87274804053983</v>
      </c>
      <c r="P227" s="122">
        <v>128.46171269477242</v>
      </c>
      <c r="Q227" s="122">
        <v>101.11620413306481</v>
      </c>
      <c r="R227" s="122">
        <v>102.15427744770106</v>
      </c>
      <c r="S227" s="122">
        <v>107.5286937545003</v>
      </c>
      <c r="T227" s="122">
        <v>91.94207895542273</v>
      </c>
      <c r="U227" s="122">
        <v>81.37113481033083</v>
      </c>
      <c r="V227" s="122">
        <v>87.479712677753881</v>
      </c>
      <c r="W227" s="122">
        <v>88.048631016887882</v>
      </c>
      <c r="X227" s="122">
        <v>89.389886595206846</v>
      </c>
      <c r="Y227" s="122">
        <v>132.36900577034262</v>
      </c>
      <c r="DA227" s="130" t="s">
        <v>2710</v>
      </c>
    </row>
    <row r="228" spans="1:105" ht="12" customHeight="1" x14ac:dyDescent="0.25">
      <c r="A228" s="97" t="s">
        <v>50</v>
      </c>
      <c r="B228" s="98">
        <v>175.29209361837377</v>
      </c>
      <c r="C228" s="98">
        <v>174.45398960829382</v>
      </c>
      <c r="D228" s="98">
        <v>188.55657867737438</v>
      </c>
      <c r="E228" s="98">
        <v>197.20421945579895</v>
      </c>
      <c r="F228" s="98">
        <v>212.20017332093636</v>
      </c>
      <c r="G228" s="98">
        <v>221.23259003525985</v>
      </c>
      <c r="H228" s="98">
        <v>229.79533919802989</v>
      </c>
      <c r="I228" s="98">
        <v>210.96213160015273</v>
      </c>
      <c r="J228" s="98">
        <v>218.68157263408602</v>
      </c>
      <c r="K228" s="98">
        <v>203.5086051424226</v>
      </c>
      <c r="L228" s="98">
        <v>204.46902853071381</v>
      </c>
      <c r="M228" s="98">
        <v>212.42778088671162</v>
      </c>
      <c r="N228" s="98">
        <v>213.79429192987868</v>
      </c>
      <c r="O228" s="98">
        <v>208.77261862545691</v>
      </c>
      <c r="P228" s="98">
        <v>226.42627731175864</v>
      </c>
      <c r="Q228" s="98">
        <v>181.39087090506936</v>
      </c>
      <c r="R228" s="98">
        <v>188.710292683631</v>
      </c>
      <c r="S228" s="98">
        <v>214.87401337747215</v>
      </c>
      <c r="T228" s="98">
        <v>181.98240155878392</v>
      </c>
      <c r="U228" s="98">
        <v>170.03063164278282</v>
      </c>
      <c r="V228" s="98">
        <v>175.74513102736435</v>
      </c>
      <c r="W228" s="98">
        <v>171.40326147022949</v>
      </c>
      <c r="X228" s="98">
        <v>164.1319346887424</v>
      </c>
      <c r="Y228" s="98">
        <v>221.23094840532559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194.65502200519558</v>
      </c>
      <c r="C231" s="118">
        <f t="shared" si="108"/>
        <v>209.30058887809918</v>
      </c>
      <c r="D231" s="118">
        <f t="shared" si="108"/>
        <v>214.87711042963102</v>
      </c>
      <c r="E231" s="118">
        <f t="shared" si="108"/>
        <v>225.07182431083905</v>
      </c>
      <c r="F231" s="118">
        <f t="shared" si="108"/>
        <v>213.56649997194805</v>
      </c>
      <c r="G231" s="118">
        <f t="shared" si="108"/>
        <v>222.55417028428528</v>
      </c>
      <c r="H231" s="118">
        <f t="shared" si="108"/>
        <v>224.58514753422978</v>
      </c>
      <c r="I231" s="118">
        <f t="shared" si="108"/>
        <v>224.32269721098808</v>
      </c>
      <c r="J231" s="118">
        <f t="shared" si="108"/>
        <v>217.38860119869992</v>
      </c>
      <c r="K231" s="118">
        <f t="shared" si="108"/>
        <v>210.36482547202297</v>
      </c>
      <c r="L231" s="118">
        <f t="shared" si="108"/>
        <v>233.83612635769435</v>
      </c>
      <c r="M231" s="118">
        <f t="shared" si="108"/>
        <v>202.29545026703317</v>
      </c>
      <c r="N231" s="118">
        <f t="shared" si="108"/>
        <v>213.72933632868194</v>
      </c>
      <c r="O231" s="118">
        <f t="shared" si="108"/>
        <v>204.82472584865204</v>
      </c>
      <c r="P231" s="118">
        <f t="shared" si="108"/>
        <v>191.92696977079518</v>
      </c>
      <c r="Q231" s="118">
        <f t="shared" si="108"/>
        <v>188.50529154288691</v>
      </c>
      <c r="R231" s="118">
        <f t="shared" ref="R231:V231" si="109">R232+R235+R237+R246</f>
        <v>205.11929149902664</v>
      </c>
      <c r="S231" s="118">
        <f t="shared" si="109"/>
        <v>196.12993673273706</v>
      </c>
      <c r="T231" s="118">
        <f t="shared" si="109"/>
        <v>190.51341221813661</v>
      </c>
      <c r="U231" s="118">
        <f t="shared" si="109"/>
        <v>180.7497772915593</v>
      </c>
      <c r="V231" s="118">
        <f t="shared" si="109"/>
        <v>174.23501204464094</v>
      </c>
      <c r="W231" s="118">
        <f t="shared" ref="W231:Y231" si="110">W232+W235+W237+W246</f>
        <v>200.38474854236478</v>
      </c>
      <c r="X231" s="118">
        <f t="shared" si="110"/>
        <v>175.82881145149247</v>
      </c>
      <c r="Y231" s="118">
        <f t="shared" si="110"/>
        <v>167.68698934138126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155.85019409536963</v>
      </c>
      <c r="C232" s="123">
        <f t="shared" si="111"/>
        <v>170.64905414868434</v>
      </c>
      <c r="D232" s="123">
        <f t="shared" si="111"/>
        <v>174.30099851240914</v>
      </c>
      <c r="E232" s="123">
        <f t="shared" si="111"/>
        <v>183.4195621248781</v>
      </c>
      <c r="F232" s="123">
        <f t="shared" si="111"/>
        <v>173.79024371679071</v>
      </c>
      <c r="G232" s="123">
        <f t="shared" si="111"/>
        <v>180.68880141789595</v>
      </c>
      <c r="H232" s="123">
        <f t="shared" si="111"/>
        <v>180.32349437064255</v>
      </c>
      <c r="I232" s="123">
        <f t="shared" si="111"/>
        <v>180.70887139870229</v>
      </c>
      <c r="J232" s="123">
        <f t="shared" si="111"/>
        <v>169.96585425773773</v>
      </c>
      <c r="K232" s="123">
        <f t="shared" si="111"/>
        <v>167.12307632558426</v>
      </c>
      <c r="L232" s="123">
        <f t="shared" si="111"/>
        <v>185.00693801679924</v>
      </c>
      <c r="M232" s="123">
        <f t="shared" si="111"/>
        <v>157.94533243624406</v>
      </c>
      <c r="N232" s="123">
        <f t="shared" si="111"/>
        <v>168.33531573930932</v>
      </c>
      <c r="O232" s="123">
        <f t="shared" si="111"/>
        <v>159.75566234716459</v>
      </c>
      <c r="P232" s="123">
        <f t="shared" si="111"/>
        <v>150.50284200189429</v>
      </c>
      <c r="Q232" s="123">
        <f t="shared" si="111"/>
        <v>146.81067152074525</v>
      </c>
      <c r="R232" s="123">
        <f t="shared" ref="R232:V232" si="112">SUM(R233:R234)</f>
        <v>159.62397325200683</v>
      </c>
      <c r="S232" s="123">
        <f t="shared" si="112"/>
        <v>155.85733654012623</v>
      </c>
      <c r="T232" s="123">
        <f t="shared" si="112"/>
        <v>151.30345175752038</v>
      </c>
      <c r="U232" s="123">
        <f t="shared" si="112"/>
        <v>143.48844565105594</v>
      </c>
      <c r="V232" s="123">
        <f t="shared" si="112"/>
        <v>134.58115029257524</v>
      </c>
      <c r="W232" s="123">
        <f t="shared" ref="W232:Y232" si="113">SUM(W233:W234)</f>
        <v>156.32314346013612</v>
      </c>
      <c r="X232" s="123">
        <f t="shared" si="113"/>
        <v>137.51245843144235</v>
      </c>
      <c r="Y232" s="123">
        <f t="shared" si="113"/>
        <v>129.48129062880363</v>
      </c>
      <c r="DA232" s="130" t="s">
        <v>2864</v>
      </c>
    </row>
    <row r="233" spans="1:105" ht="12" customHeight="1" x14ac:dyDescent="0.25">
      <c r="A233" s="97" t="s">
        <v>198</v>
      </c>
      <c r="B233" s="99">
        <v>155.31821613376505</v>
      </c>
      <c r="C233" s="99">
        <v>170.07518801525669</v>
      </c>
      <c r="D233" s="99">
        <v>173.73206047105379</v>
      </c>
      <c r="E233" s="99">
        <v>182.83019084238387</v>
      </c>
      <c r="F233" s="99">
        <v>173.24510308473893</v>
      </c>
      <c r="G233" s="99">
        <v>180.1279884133435</v>
      </c>
      <c r="H233" s="99">
        <v>179.77225464324221</v>
      </c>
      <c r="I233" s="99">
        <v>180.16557466030824</v>
      </c>
      <c r="J233" s="99">
        <v>169.45553209826565</v>
      </c>
      <c r="K233" s="99">
        <v>166.62009630480622</v>
      </c>
      <c r="L233" s="99">
        <v>184.46982006135576</v>
      </c>
      <c r="M233" s="99">
        <v>157.48055020243879</v>
      </c>
      <c r="N233" s="99">
        <v>167.83856172852589</v>
      </c>
      <c r="O233" s="99">
        <v>159.28341276486685</v>
      </c>
      <c r="P233" s="99">
        <v>150.06134323697322</v>
      </c>
      <c r="Q233" s="99">
        <v>146.3832890201534</v>
      </c>
      <c r="R233" s="99">
        <v>159.16173130689828</v>
      </c>
      <c r="S233" s="99">
        <v>155.40696997452147</v>
      </c>
      <c r="T233" s="99">
        <v>150.86476047959619</v>
      </c>
      <c r="U233" s="99">
        <v>143.06875255932133</v>
      </c>
      <c r="V233" s="99">
        <v>134.1842882456566</v>
      </c>
      <c r="W233" s="99">
        <v>155.85966410751396</v>
      </c>
      <c r="X233" s="99">
        <v>137.09993823781795</v>
      </c>
      <c r="Y233" s="99">
        <v>129.08327880118836</v>
      </c>
      <c r="DA233" s="63" t="s">
        <v>2865</v>
      </c>
    </row>
    <row r="234" spans="1:105" ht="12" customHeight="1" x14ac:dyDescent="0.25">
      <c r="A234" s="97" t="s">
        <v>53</v>
      </c>
      <c r="B234" s="99">
        <v>0.5319779616045851</v>
      </c>
      <c r="C234" s="99">
        <v>0.57386613342766102</v>
      </c>
      <c r="D234" s="99">
        <v>0.56893804135536408</v>
      </c>
      <c r="E234" s="99">
        <v>0.58937128249423754</v>
      </c>
      <c r="F234" s="99">
        <v>0.54514063205177665</v>
      </c>
      <c r="G234" s="99">
        <v>0.56081300455243921</v>
      </c>
      <c r="H234" s="99">
        <v>0.55123972740034921</v>
      </c>
      <c r="I234" s="99">
        <v>0.54329673839405657</v>
      </c>
      <c r="J234" s="99">
        <v>0.51032215947209092</v>
      </c>
      <c r="K234" s="99">
        <v>0.50298002077804005</v>
      </c>
      <c r="L234" s="99">
        <v>0.5371179554434774</v>
      </c>
      <c r="M234" s="99">
        <v>0.46478223380527811</v>
      </c>
      <c r="N234" s="99">
        <v>0.49675401078344528</v>
      </c>
      <c r="O234" s="99">
        <v>0.47224958229774455</v>
      </c>
      <c r="P234" s="99">
        <v>0.44149876492108592</v>
      </c>
      <c r="Q234" s="99">
        <v>0.42738250059184363</v>
      </c>
      <c r="R234" s="99">
        <v>0.46224194510855016</v>
      </c>
      <c r="S234" s="99">
        <v>0.45036656560473948</v>
      </c>
      <c r="T234" s="99">
        <v>0.43869127792418344</v>
      </c>
      <c r="U234" s="99">
        <v>0.41969309173460101</v>
      </c>
      <c r="V234" s="99">
        <v>0.39686204691863253</v>
      </c>
      <c r="W234" s="99">
        <v>0.46347935262214968</v>
      </c>
      <c r="X234" s="99">
        <v>0.41252019362440967</v>
      </c>
      <c r="Y234" s="99">
        <v>0.39801182761527454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1.018274682871868E-4</v>
      </c>
      <c r="C235" s="123">
        <f t="shared" si="114"/>
        <v>1.2879604740072709E-4</v>
      </c>
      <c r="D235" s="123">
        <f t="shared" si="114"/>
        <v>1.6835391600462796E-4</v>
      </c>
      <c r="E235" s="123">
        <f t="shared" si="114"/>
        <v>1.9780853103281123E-4</v>
      </c>
      <c r="F235" s="123">
        <f t="shared" si="114"/>
        <v>2.4890967294315575E-4</v>
      </c>
      <c r="G235" s="123">
        <f t="shared" si="114"/>
        <v>3.5482445512389062E-4</v>
      </c>
      <c r="H235" s="123">
        <f t="shared" si="114"/>
        <v>1.236987462371871E-3</v>
      </c>
      <c r="I235" s="123">
        <f t="shared" si="114"/>
        <v>1.4728605135912395E-3</v>
      </c>
      <c r="J235" s="123">
        <f t="shared" si="114"/>
        <v>2.1417943479087325E-3</v>
      </c>
      <c r="K235" s="123">
        <f t="shared" si="114"/>
        <v>2.7418982567525402E-3</v>
      </c>
      <c r="L235" s="123">
        <f t="shared" si="114"/>
        <v>7.9302465936358126E-3</v>
      </c>
      <c r="M235" s="123">
        <f t="shared" si="114"/>
        <v>4.6135507725635853E-3</v>
      </c>
      <c r="N235" s="123">
        <f t="shared" si="114"/>
        <v>5.5422751282427542E-3</v>
      </c>
      <c r="O235" s="123">
        <f t="shared" si="114"/>
        <v>5.5399031271082593E-3</v>
      </c>
      <c r="P235" s="123">
        <f t="shared" si="114"/>
        <v>8.1420393646609978E-3</v>
      </c>
      <c r="Q235" s="123">
        <f t="shared" si="114"/>
        <v>6.4253655816018567E-3</v>
      </c>
      <c r="R235" s="123">
        <f t="shared" si="114"/>
        <v>6.728842690583596E-3</v>
      </c>
      <c r="S235" s="123">
        <f t="shared" si="114"/>
        <v>6.7018473947791446E-3</v>
      </c>
      <c r="T235" s="123">
        <f t="shared" si="114"/>
        <v>9.3356051608653821E-3</v>
      </c>
      <c r="U235" s="123">
        <f t="shared" si="114"/>
        <v>6.9833661155715102E-3</v>
      </c>
      <c r="V235" s="123">
        <f t="shared" si="114"/>
        <v>7.7453030165247098E-3</v>
      </c>
      <c r="W235" s="123">
        <f t="shared" si="114"/>
        <v>1.4355425444600561E-2</v>
      </c>
      <c r="X235" s="123">
        <f t="shared" si="114"/>
        <v>1.6067425934108856E-2</v>
      </c>
      <c r="Y235" s="123">
        <f t="shared" si="114"/>
        <v>1.7890172225393235E-2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1.018274682871868E-4</v>
      </c>
      <c r="C236" s="99">
        <f>RES_hhdet_fecs!C129</f>
        <v>1.2879604740072709E-4</v>
      </c>
      <c r="D236" s="99">
        <f>RES_hhdet_fecs!D129</f>
        <v>1.6835391600462796E-4</v>
      </c>
      <c r="E236" s="99">
        <f>RES_hhdet_fecs!E129</f>
        <v>1.9780853103281123E-4</v>
      </c>
      <c r="F236" s="99">
        <f>RES_hhdet_fecs!F129</f>
        <v>2.4890967294315575E-4</v>
      </c>
      <c r="G236" s="99">
        <f>RES_hhdet_fecs!G129</f>
        <v>3.5482445512389062E-4</v>
      </c>
      <c r="H236" s="99">
        <f>RES_hhdet_fecs!H129</f>
        <v>1.236987462371871E-3</v>
      </c>
      <c r="I236" s="99">
        <f>RES_hhdet_fecs!I129</f>
        <v>1.4728605135912395E-3</v>
      </c>
      <c r="J236" s="99">
        <f>RES_hhdet_fecs!J129</f>
        <v>2.1417943479087325E-3</v>
      </c>
      <c r="K236" s="99">
        <f>RES_hhdet_fecs!K129</f>
        <v>2.7418982567525402E-3</v>
      </c>
      <c r="L236" s="99">
        <f>RES_hhdet_fecs!L129</f>
        <v>7.9302465936358126E-3</v>
      </c>
      <c r="M236" s="99">
        <f>RES_hhdet_fecs!M129</f>
        <v>4.6135507725635853E-3</v>
      </c>
      <c r="N236" s="99">
        <f>RES_hhdet_fecs!N129</f>
        <v>5.5422751282427542E-3</v>
      </c>
      <c r="O236" s="99">
        <f>RES_hhdet_fecs!O129</f>
        <v>5.5399031271082593E-3</v>
      </c>
      <c r="P236" s="99">
        <f>RES_hhdet_fecs!P129</f>
        <v>8.1420393646609978E-3</v>
      </c>
      <c r="Q236" s="99">
        <f>RES_hhdet_fecs!Q129</f>
        <v>6.4253655816018567E-3</v>
      </c>
      <c r="R236" s="99">
        <f>RES_hhdet_fecs!R129</f>
        <v>6.728842690583596E-3</v>
      </c>
      <c r="S236" s="99">
        <f>RES_hhdet_fecs!S129</f>
        <v>6.7018473947791446E-3</v>
      </c>
      <c r="T236" s="99">
        <f>RES_hhdet_fecs!T129</f>
        <v>9.3356051608653821E-3</v>
      </c>
      <c r="U236" s="99">
        <f>RES_hhdet_fecs!U129</f>
        <v>6.9833661155715102E-3</v>
      </c>
      <c r="V236" s="99">
        <f>RES_hhdet_fecs!V129</f>
        <v>7.7453030165247098E-3</v>
      </c>
      <c r="W236" s="99">
        <f>RES_hhdet_fecs!W129</f>
        <v>1.4355425444600561E-2</v>
      </c>
      <c r="X236" s="99">
        <f>RES_hhdet_fecs!X129</f>
        <v>1.6067425934108856E-2</v>
      </c>
      <c r="Y236" s="99">
        <f>RES_hhdet_fecs!Y129</f>
        <v>1.7890172225393235E-2</v>
      </c>
      <c r="DA236" s="63" t="s">
        <v>2868</v>
      </c>
    </row>
    <row r="237" spans="1:105" ht="12" customHeight="1" x14ac:dyDescent="0.25">
      <c r="A237" s="121" t="s">
        <v>55</v>
      </c>
      <c r="B237" s="123">
        <v>27.579231866056247</v>
      </c>
      <c r="C237" s="123">
        <v>27.414849108922013</v>
      </c>
      <c r="D237" s="123">
        <v>28.418479584773028</v>
      </c>
      <c r="E237" s="123">
        <v>28.87837060390391</v>
      </c>
      <c r="F237" s="123">
        <v>26.514536547504854</v>
      </c>
      <c r="G237" s="123">
        <v>28.288362471922362</v>
      </c>
      <c r="H237" s="123">
        <v>30.145172555986896</v>
      </c>
      <c r="I237" s="123">
        <v>30.92414014732713</v>
      </c>
      <c r="J237" s="123">
        <v>33.300615587747366</v>
      </c>
      <c r="K237" s="123">
        <v>30.408572079615592</v>
      </c>
      <c r="L237" s="123">
        <v>34.967474187713705</v>
      </c>
      <c r="M237" s="123">
        <v>31.808061612540129</v>
      </c>
      <c r="N237" s="123">
        <v>32.853494665345075</v>
      </c>
      <c r="O237" s="123">
        <v>32.525164158241289</v>
      </c>
      <c r="P237" s="123">
        <v>29.006467840609666</v>
      </c>
      <c r="Q237" s="123">
        <v>30.50658530515803</v>
      </c>
      <c r="R237" s="123">
        <v>33.864089819567738</v>
      </c>
      <c r="S237" s="123">
        <v>29.722421431802847</v>
      </c>
      <c r="T237" s="123">
        <v>29.568929646061036</v>
      </c>
      <c r="U237" s="123">
        <v>28.515048970848213</v>
      </c>
      <c r="V237" s="123">
        <v>29.900509950679801</v>
      </c>
      <c r="W237" s="123">
        <v>34.384377564366098</v>
      </c>
      <c r="X237" s="123">
        <v>29.100795997824843</v>
      </c>
      <c r="Y237" s="123">
        <v>26.799151666397634</v>
      </c>
      <c r="DA237" s="130" t="s">
        <v>2869</v>
      </c>
    </row>
    <row r="238" spans="1:105" ht="12" customHeight="1" x14ac:dyDescent="0.25">
      <c r="A238" s="97" t="s">
        <v>128</v>
      </c>
      <c r="B238" s="99">
        <v>27.362523699700461</v>
      </c>
      <c r="C238" s="99">
        <v>27.182834450843991</v>
      </c>
      <c r="D238" s="99">
        <v>28.206642915099366</v>
      </c>
      <c r="E238" s="99">
        <v>28.583493238666716</v>
      </c>
      <c r="F238" s="99">
        <v>26.338401026029747</v>
      </c>
      <c r="G238" s="99">
        <v>28.183561642060319</v>
      </c>
      <c r="H238" s="99">
        <v>29.828408860184894</v>
      </c>
      <c r="I238" s="99">
        <v>30.584370598016431</v>
      </c>
      <c r="J238" s="99">
        <v>32.098782857759616</v>
      </c>
      <c r="K238" s="99">
        <v>29.343360097422622</v>
      </c>
      <c r="L238" s="99">
        <v>34.504382520107271</v>
      </c>
      <c r="M238" s="99">
        <v>31.566419284971417</v>
      </c>
      <c r="N238" s="99">
        <v>32.673852251091148</v>
      </c>
      <c r="O238" s="99">
        <v>32.209211073112158</v>
      </c>
      <c r="P238" s="99">
        <v>28.87676421446691</v>
      </c>
      <c r="Q238" s="99">
        <v>30.486442337368029</v>
      </c>
      <c r="R238" s="99">
        <v>33.854198332553928</v>
      </c>
      <c r="S238" s="99">
        <v>29.721068257404191</v>
      </c>
      <c r="T238" s="99">
        <v>29.516209300166345</v>
      </c>
      <c r="U238" s="99">
        <v>28.449911945821789</v>
      </c>
      <c r="V238" s="99">
        <v>29.573870110512317</v>
      </c>
      <c r="W238" s="99">
        <v>34.230792895978695</v>
      </c>
      <c r="X238" s="99">
        <v>28.940650505791695</v>
      </c>
      <c r="Y238" s="99">
        <v>26.677245741828532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32.695963419123032</v>
      </c>
      <c r="C242" s="102">
        <v>32.589782547027973</v>
      </c>
      <c r="D242" s="102">
        <v>33.7254534069979</v>
      </c>
      <c r="E242" s="102">
        <v>36.374548654702892</v>
      </c>
      <c r="F242" s="102">
        <v>32.199101893829486</v>
      </c>
      <c r="G242" s="102">
        <v>33.112456873007687</v>
      </c>
      <c r="H242" s="102">
        <v>36.850952896601889</v>
      </c>
      <c r="I242" s="102">
        <v>36.978714349805102</v>
      </c>
      <c r="J242" s="102">
        <v>50.651044008002522</v>
      </c>
      <c r="K242" s="102">
        <v>44.229167434746877</v>
      </c>
      <c r="L242" s="102">
        <v>42.326461465113404</v>
      </c>
      <c r="M242" s="102">
        <v>35.701434643341003</v>
      </c>
      <c r="N242" s="102">
        <v>36.996432016293248</v>
      </c>
      <c r="O242" s="102">
        <v>41.368353309506574</v>
      </c>
      <c r="P242" s="102">
        <v>35.856153607182307</v>
      </c>
      <c r="Q242" s="102">
        <v>42.896144736789736</v>
      </c>
      <c r="R242" s="102">
        <v>46.71549594939593</v>
      </c>
      <c r="S242" s="102">
        <v>35.195238631834215</v>
      </c>
      <c r="T242" s="102">
        <v>32.122309531836095</v>
      </c>
      <c r="U242" s="102">
        <v>30.156294446570616</v>
      </c>
      <c r="V242" s="102">
        <v>35.498743153570722</v>
      </c>
      <c r="W242" s="102">
        <v>37.337265820529169</v>
      </c>
      <c r="X242" s="102">
        <v>32.724754984262837</v>
      </c>
      <c r="Y242" s="102">
        <v>30.741373476356852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11.225494216301396</v>
      </c>
      <c r="C246" s="123">
        <v>11.236556824445424</v>
      </c>
      <c r="D246" s="123">
        <v>12.157463978532849</v>
      </c>
      <c r="E246" s="123">
        <v>12.773693773526027</v>
      </c>
      <c r="F246" s="123">
        <v>13.261470797979543</v>
      </c>
      <c r="G246" s="123">
        <v>13.576651570011858</v>
      </c>
      <c r="H246" s="123">
        <v>14.115243620137962</v>
      </c>
      <c r="I246" s="123">
        <v>12.688212804445074</v>
      </c>
      <c r="J246" s="123">
        <v>14.119989558866905</v>
      </c>
      <c r="K246" s="123">
        <v>12.830435168566353</v>
      </c>
      <c r="L246" s="123">
        <v>13.853783906587758</v>
      </c>
      <c r="M246" s="123">
        <v>12.537442667476407</v>
      </c>
      <c r="N246" s="123">
        <v>12.534983648899285</v>
      </c>
      <c r="O246" s="123">
        <v>12.53835944011904</v>
      </c>
      <c r="P246" s="123">
        <v>12.409517888926565</v>
      </c>
      <c r="Q246" s="123">
        <v>11.181609351402008</v>
      </c>
      <c r="R246" s="123">
        <v>11.624499584761475</v>
      </c>
      <c r="S246" s="123">
        <v>10.543476913413231</v>
      </c>
      <c r="T246" s="123">
        <v>9.63169520939433</v>
      </c>
      <c r="U246" s="123">
        <v>8.7392993035395694</v>
      </c>
      <c r="V246" s="123">
        <v>9.7456064983693658</v>
      </c>
      <c r="W246" s="123">
        <v>9.6628720924179667</v>
      </c>
      <c r="X246" s="123">
        <v>9.1994895962911976</v>
      </c>
      <c r="Y246" s="123">
        <v>11.388656873954588</v>
      </c>
      <c r="DA246" s="130" t="s">
        <v>2878</v>
      </c>
    </row>
    <row r="247" spans="1:105" ht="12" customHeight="1" x14ac:dyDescent="0.25">
      <c r="A247" s="97" t="s">
        <v>50</v>
      </c>
      <c r="B247" s="99">
        <v>11.852192867823463</v>
      </c>
      <c r="C247" s="99">
        <v>11.805831871317212</v>
      </c>
      <c r="D247" s="99">
        <v>12.759178379039875</v>
      </c>
      <c r="E247" s="99">
        <v>13.33421660642454</v>
      </c>
      <c r="F247" s="99">
        <v>14.327176402107838</v>
      </c>
      <c r="G247" s="99">
        <v>14.912714983575883</v>
      </c>
      <c r="H247" s="99">
        <v>15.461268899536327</v>
      </c>
      <c r="I247" s="99">
        <v>14.163746585346747</v>
      </c>
      <c r="J247" s="99">
        <v>14.639184437100697</v>
      </c>
      <c r="K247" s="99">
        <v>13.561996685649863</v>
      </c>
      <c r="L247" s="99">
        <v>13.577034991283357</v>
      </c>
      <c r="M247" s="99">
        <v>14.052312442207128</v>
      </c>
      <c r="N247" s="99">
        <v>14.084412161693114</v>
      </c>
      <c r="O247" s="99">
        <v>13.691164934818302</v>
      </c>
      <c r="P247" s="99">
        <v>14.77606599498035</v>
      </c>
      <c r="Q247" s="99">
        <v>11.766811830789431</v>
      </c>
      <c r="R247" s="99">
        <v>12.173718322588277</v>
      </c>
      <c r="S247" s="99">
        <v>13.732835861763773</v>
      </c>
      <c r="T247" s="99">
        <v>11.539832302701409</v>
      </c>
      <c r="U247" s="99">
        <v>10.701311337725871</v>
      </c>
      <c r="V247" s="99">
        <v>10.970663826519173</v>
      </c>
      <c r="W247" s="99">
        <v>10.625954110328635</v>
      </c>
      <c r="X247" s="99">
        <v>10.100178850110785</v>
      </c>
      <c r="Y247" s="99">
        <v>13.466218527411609</v>
      </c>
      <c r="DA247" s="63" t="s">
        <v>2879</v>
      </c>
    </row>
    <row r="248" spans="1:105" ht="12" customHeight="1" x14ac:dyDescent="0.25">
      <c r="A248" s="109" t="s">
        <v>120</v>
      </c>
      <c r="B248" s="110">
        <v>8.6186161831288555</v>
      </c>
      <c r="C248" s="110">
        <v>9.2047335653914519</v>
      </c>
      <c r="D248" s="110">
        <v>10.365453341191547</v>
      </c>
      <c r="E248" s="110">
        <v>11.312137425142494</v>
      </c>
      <c r="F248" s="110">
        <v>10.701104650339397</v>
      </c>
      <c r="G248" s="110">
        <v>10.699783895010871</v>
      </c>
      <c r="H248" s="110">
        <v>11.720956522264625</v>
      </c>
      <c r="I248" s="110">
        <v>10.526195252852951</v>
      </c>
      <c r="J248" s="110">
        <v>13.496045298732351</v>
      </c>
      <c r="K248" s="110">
        <v>12.004323914538427</v>
      </c>
      <c r="L248" s="110">
        <v>14.213546839278546</v>
      </c>
      <c r="M248" s="110">
        <v>10.608247302631227</v>
      </c>
      <c r="N248" s="110">
        <v>10.525938468422352</v>
      </c>
      <c r="O248" s="110">
        <v>11.014028468121767</v>
      </c>
      <c r="P248" s="110">
        <v>9.3062445362930379</v>
      </c>
      <c r="Q248" s="110">
        <v>10.444472023470418</v>
      </c>
      <c r="R248" s="110">
        <v>10.976306121020023</v>
      </c>
      <c r="S248" s="110">
        <v>7.3486696983907889</v>
      </c>
      <c r="T248" s="110">
        <v>7.6832560410515365</v>
      </c>
      <c r="U248" s="110">
        <v>6.9385768605172222</v>
      </c>
      <c r="V248" s="110">
        <v>8.5314541713975345</v>
      </c>
      <c r="W248" s="110">
        <v>8.6455554445865932</v>
      </c>
      <c r="X248" s="110">
        <v>8.1222845649854243</v>
      </c>
      <c r="Y248" s="110">
        <v>8.2939150492757356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143.9478148225198</v>
      </c>
      <c r="C250" s="118">
        <f t="shared" si="115"/>
        <v>155.22864380048256</v>
      </c>
      <c r="D250" s="118">
        <f t="shared" si="115"/>
        <v>159.70575562381117</v>
      </c>
      <c r="E250" s="118">
        <f t="shared" si="115"/>
        <v>167.73657615219662</v>
      </c>
      <c r="F250" s="118">
        <f t="shared" si="115"/>
        <v>159.41863310470296</v>
      </c>
      <c r="G250" s="118">
        <f t="shared" si="115"/>
        <v>166.81148203436877</v>
      </c>
      <c r="H250" s="118">
        <f t="shared" si="115"/>
        <v>168.93057070388815</v>
      </c>
      <c r="I250" s="118">
        <f t="shared" si="115"/>
        <v>169.67711857568921</v>
      </c>
      <c r="J250" s="118">
        <f t="shared" si="115"/>
        <v>165.34764322817796</v>
      </c>
      <c r="K250" s="118">
        <f t="shared" si="115"/>
        <v>161.24915950604429</v>
      </c>
      <c r="L250" s="118">
        <f t="shared" si="115"/>
        <v>180.6844955206607</v>
      </c>
      <c r="M250" s="118">
        <f t="shared" si="115"/>
        <v>157.60451903364356</v>
      </c>
      <c r="N250" s="118">
        <f t="shared" si="115"/>
        <v>168.33701459186915</v>
      </c>
      <c r="O250" s="118">
        <f t="shared" si="115"/>
        <v>162.9987261926313</v>
      </c>
      <c r="P250" s="118">
        <f t="shared" si="115"/>
        <v>153.12084305824564</v>
      </c>
      <c r="Q250" s="118">
        <f t="shared" si="115"/>
        <v>151.31895616472565</v>
      </c>
      <c r="R250" s="118">
        <f t="shared" ref="R250:V250" si="116">R251+R254+R256+R265</f>
        <v>165.67985096456218</v>
      </c>
      <c r="S250" s="118">
        <f t="shared" si="116"/>
        <v>159.84531116566544</v>
      </c>
      <c r="T250" s="118">
        <f t="shared" si="116"/>
        <v>156.76077823754156</v>
      </c>
      <c r="U250" s="118">
        <f t="shared" si="116"/>
        <v>150.31421868745582</v>
      </c>
      <c r="V250" s="118">
        <f t="shared" si="116"/>
        <v>145.80562320190666</v>
      </c>
      <c r="W250" s="118">
        <f t="shared" ref="W250:Y250" si="117">W251+W254+W256+W265</f>
        <v>169.77258522082849</v>
      </c>
      <c r="X250" s="118">
        <f t="shared" si="117"/>
        <v>150.1666705810178</v>
      </c>
      <c r="Y250" s="118">
        <f t="shared" si="117"/>
        <v>143.88067324816322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115.87941625816414</v>
      </c>
      <c r="C251" s="123">
        <f t="shared" si="118"/>
        <v>127.17433317865155</v>
      </c>
      <c r="D251" s="123">
        <f t="shared" si="118"/>
        <v>130.15886435666806</v>
      </c>
      <c r="E251" s="123">
        <f t="shared" si="118"/>
        <v>137.32030437329408</v>
      </c>
      <c r="F251" s="123">
        <f t="shared" si="118"/>
        <v>130.43213073123738</v>
      </c>
      <c r="G251" s="123">
        <f t="shared" si="118"/>
        <v>136.06227372206774</v>
      </c>
      <c r="H251" s="123">
        <f t="shared" si="118"/>
        <v>136.29962088376718</v>
      </c>
      <c r="I251" s="123">
        <f t="shared" si="118"/>
        <v>137.19202010564592</v>
      </c>
      <c r="J251" s="123">
        <f t="shared" si="118"/>
        <v>129.8465186765699</v>
      </c>
      <c r="K251" s="123">
        <f t="shared" si="118"/>
        <v>128.69417831069185</v>
      </c>
      <c r="L251" s="123">
        <f t="shared" si="118"/>
        <v>143.43657616625347</v>
      </c>
      <c r="M251" s="123">
        <f t="shared" si="118"/>
        <v>123.65185009674697</v>
      </c>
      <c r="N251" s="123">
        <f t="shared" si="118"/>
        <v>133.15550259494154</v>
      </c>
      <c r="O251" s="123">
        <f t="shared" si="118"/>
        <v>127.75646143985821</v>
      </c>
      <c r="P251" s="123">
        <f t="shared" si="118"/>
        <v>120.76846742268444</v>
      </c>
      <c r="Q251" s="123">
        <f t="shared" si="118"/>
        <v>118.11559964787493</v>
      </c>
      <c r="R251" s="123">
        <f t="shared" ref="R251:V251" si="119">SUM(R252:R253)</f>
        <v>129.10777069500665</v>
      </c>
      <c r="S251" s="123">
        <f t="shared" si="119"/>
        <v>127.3778142201173</v>
      </c>
      <c r="T251" s="123">
        <f t="shared" si="119"/>
        <v>124.76008693908454</v>
      </c>
      <c r="U251" s="123">
        <f t="shared" si="119"/>
        <v>119.56556964470963</v>
      </c>
      <c r="V251" s="123">
        <f t="shared" si="119"/>
        <v>112.96305627202345</v>
      </c>
      <c r="W251" s="123">
        <f t="shared" ref="W251:Y251" si="120">SUM(W252:W253)</f>
        <v>132.64893506537385</v>
      </c>
      <c r="X251" s="123">
        <f t="shared" si="120"/>
        <v>117.78086107659483</v>
      </c>
      <c r="Y251" s="123">
        <f t="shared" si="120"/>
        <v>111.96697117608753</v>
      </c>
      <c r="DA251" s="130" t="s">
        <v>3032</v>
      </c>
    </row>
    <row r="252" spans="1:105" ht="12" customHeight="1" x14ac:dyDescent="0.25">
      <c r="A252" s="97" t="s">
        <v>198</v>
      </c>
      <c r="B252" s="99">
        <v>115.34743829655956</v>
      </c>
      <c r="C252" s="99">
        <v>126.60046704522389</v>
      </c>
      <c r="D252" s="99">
        <v>129.58992631531271</v>
      </c>
      <c r="E252" s="99">
        <v>136.73093309079985</v>
      </c>
      <c r="F252" s="99">
        <v>129.8869900991856</v>
      </c>
      <c r="G252" s="99">
        <v>135.5014607175153</v>
      </c>
      <c r="H252" s="99">
        <v>135.74838115636683</v>
      </c>
      <c r="I252" s="99">
        <v>136.64872336725188</v>
      </c>
      <c r="J252" s="99">
        <v>129.33619651709782</v>
      </c>
      <c r="K252" s="99">
        <v>128.19119828991381</v>
      </c>
      <c r="L252" s="99">
        <v>142.89945821081</v>
      </c>
      <c r="M252" s="99">
        <v>123.18706786294169</v>
      </c>
      <c r="N252" s="99">
        <v>132.6587485841581</v>
      </c>
      <c r="O252" s="99">
        <v>127.28421185756046</v>
      </c>
      <c r="P252" s="99">
        <v>120.32696865776335</v>
      </c>
      <c r="Q252" s="99">
        <v>117.68821714728308</v>
      </c>
      <c r="R252" s="99">
        <v>128.64552874989809</v>
      </c>
      <c r="S252" s="99">
        <v>126.92744765451256</v>
      </c>
      <c r="T252" s="99">
        <v>124.32139566116037</v>
      </c>
      <c r="U252" s="99">
        <v>119.14587655297503</v>
      </c>
      <c r="V252" s="99">
        <v>112.56619422510482</v>
      </c>
      <c r="W252" s="99">
        <v>132.18545571275169</v>
      </c>
      <c r="X252" s="99">
        <v>117.36834088297041</v>
      </c>
      <c r="Y252" s="99">
        <v>111.56895934847225</v>
      </c>
      <c r="DA252" s="63" t="s">
        <v>3033</v>
      </c>
    </row>
    <row r="253" spans="1:105" ht="12" customHeight="1" x14ac:dyDescent="0.25">
      <c r="A253" s="97" t="s">
        <v>53</v>
      </c>
      <c r="B253" s="99">
        <v>0.5319779616045851</v>
      </c>
      <c r="C253" s="99">
        <v>0.57386613342766102</v>
      </c>
      <c r="D253" s="99">
        <v>0.56893804135536408</v>
      </c>
      <c r="E253" s="99">
        <v>0.58937128249423754</v>
      </c>
      <c r="F253" s="99">
        <v>0.54514063205177665</v>
      </c>
      <c r="G253" s="99">
        <v>0.56081300455243921</v>
      </c>
      <c r="H253" s="99">
        <v>0.55123972740034921</v>
      </c>
      <c r="I253" s="99">
        <v>0.54329673839405657</v>
      </c>
      <c r="J253" s="99">
        <v>0.51032215947209092</v>
      </c>
      <c r="K253" s="99">
        <v>0.50298002077804005</v>
      </c>
      <c r="L253" s="99">
        <v>0.5371179554434774</v>
      </c>
      <c r="M253" s="99">
        <v>0.46478223380527811</v>
      </c>
      <c r="N253" s="99">
        <v>0.49675401078344528</v>
      </c>
      <c r="O253" s="99">
        <v>0.47224958229774455</v>
      </c>
      <c r="P253" s="99">
        <v>0.44149876492108592</v>
      </c>
      <c r="Q253" s="99">
        <v>0.42738250059184363</v>
      </c>
      <c r="R253" s="99">
        <v>0.46224194510855016</v>
      </c>
      <c r="S253" s="99">
        <v>0.45036656560473948</v>
      </c>
      <c r="T253" s="99">
        <v>0.43869127792418344</v>
      </c>
      <c r="U253" s="99">
        <v>0.41969309173460101</v>
      </c>
      <c r="V253" s="99">
        <v>0.39686204691863253</v>
      </c>
      <c r="W253" s="99">
        <v>0.46347935262214968</v>
      </c>
      <c r="X253" s="99">
        <v>0.41252019362440967</v>
      </c>
      <c r="Y253" s="99">
        <v>0.39801182761527454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2.0401504175024523E-4</v>
      </c>
      <c r="C254" s="123">
        <f t="shared" si="121"/>
        <v>2.6909937851833779E-4</v>
      </c>
      <c r="D254" s="123">
        <f t="shared" si="121"/>
        <v>3.7361595378019555E-4</v>
      </c>
      <c r="E254" s="123">
        <f t="shared" si="121"/>
        <v>4.9313088781404921E-4</v>
      </c>
      <c r="F254" s="123">
        <f t="shared" si="121"/>
        <v>6.8302313418296828E-4</v>
      </c>
      <c r="G254" s="123">
        <f t="shared" si="121"/>
        <v>1.0405435828595671E-3</v>
      </c>
      <c r="H254" s="123">
        <f t="shared" si="121"/>
        <v>3.9576122984425382E-3</v>
      </c>
      <c r="I254" s="123">
        <f t="shared" si="121"/>
        <v>4.8727166413879263E-3</v>
      </c>
      <c r="J254" s="123">
        <f t="shared" si="121"/>
        <v>7.2948339465696349E-3</v>
      </c>
      <c r="K254" s="123">
        <f t="shared" si="121"/>
        <v>9.5853589022098801E-3</v>
      </c>
      <c r="L254" s="123">
        <f t="shared" si="121"/>
        <v>2.8416807795150194E-2</v>
      </c>
      <c r="M254" s="123">
        <f t="shared" si="121"/>
        <v>1.7078027905442723E-2</v>
      </c>
      <c r="N254" s="123">
        <f t="shared" si="121"/>
        <v>2.1189304245736805E-2</v>
      </c>
      <c r="O254" s="123">
        <f t="shared" si="121"/>
        <v>2.2114118119893635E-2</v>
      </c>
      <c r="P254" s="123">
        <f t="shared" si="121"/>
        <v>3.3804405211256806E-2</v>
      </c>
      <c r="Q254" s="123">
        <f t="shared" si="121"/>
        <v>2.7628576240169705E-2</v>
      </c>
      <c r="R254" s="123">
        <f t="shared" si="121"/>
        <v>2.9887064335654523E-2</v>
      </c>
      <c r="S254" s="123">
        <f t="shared" si="121"/>
        <v>3.0632718195872134E-2</v>
      </c>
      <c r="T254" s="123">
        <f t="shared" si="121"/>
        <v>4.3672017975686872E-2</v>
      </c>
      <c r="U254" s="123">
        <f t="shared" si="121"/>
        <v>3.3293113563997681E-2</v>
      </c>
      <c r="V254" s="123">
        <f t="shared" si="121"/>
        <v>3.7418774463651237E-2</v>
      </c>
      <c r="W254" s="123">
        <f t="shared" si="121"/>
        <v>6.9997676583354609E-2</v>
      </c>
      <c r="X254" s="123">
        <f t="shared" si="121"/>
        <v>7.898353706996436E-2</v>
      </c>
      <c r="Y254" s="123">
        <f t="shared" si="121"/>
        <v>8.8222877220947862E-2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2.0401504175024523E-4</v>
      </c>
      <c r="C255" s="99">
        <f>RES_hhdet_tess!C129</f>
        <v>2.6909937851833779E-4</v>
      </c>
      <c r="D255" s="99">
        <f>RES_hhdet_tess!D129</f>
        <v>3.7361595378019555E-4</v>
      </c>
      <c r="E255" s="99">
        <f>RES_hhdet_tess!E129</f>
        <v>4.9313088781404921E-4</v>
      </c>
      <c r="F255" s="99">
        <f>RES_hhdet_tess!F129</f>
        <v>6.8302313418296828E-4</v>
      </c>
      <c r="G255" s="99">
        <f>RES_hhdet_tess!G129</f>
        <v>1.0405435828595671E-3</v>
      </c>
      <c r="H255" s="99">
        <f>RES_hhdet_tess!H129</f>
        <v>3.9576122984425382E-3</v>
      </c>
      <c r="I255" s="99">
        <f>RES_hhdet_tess!I129</f>
        <v>4.8727166413879263E-3</v>
      </c>
      <c r="J255" s="99">
        <f>RES_hhdet_tess!J129</f>
        <v>7.2948339465696349E-3</v>
      </c>
      <c r="K255" s="99">
        <f>RES_hhdet_tess!K129</f>
        <v>9.5853589022098801E-3</v>
      </c>
      <c r="L255" s="99">
        <f>RES_hhdet_tess!L129</f>
        <v>2.8416807795150194E-2</v>
      </c>
      <c r="M255" s="99">
        <f>RES_hhdet_tess!M129</f>
        <v>1.7078027905442723E-2</v>
      </c>
      <c r="N255" s="99">
        <f>RES_hhdet_tess!N129</f>
        <v>2.1189304245736805E-2</v>
      </c>
      <c r="O255" s="99">
        <f>RES_hhdet_tess!O129</f>
        <v>2.2114118119893635E-2</v>
      </c>
      <c r="P255" s="99">
        <f>RES_hhdet_tess!P129</f>
        <v>3.3804405211256806E-2</v>
      </c>
      <c r="Q255" s="99">
        <f>RES_hhdet_tess!Q129</f>
        <v>2.7628576240169705E-2</v>
      </c>
      <c r="R255" s="99">
        <f>RES_hhdet_tess!R129</f>
        <v>2.9887064335654523E-2</v>
      </c>
      <c r="S255" s="99">
        <f>RES_hhdet_tess!S129</f>
        <v>3.0632718195872134E-2</v>
      </c>
      <c r="T255" s="99">
        <f>RES_hhdet_tess!T129</f>
        <v>4.3672017975686872E-2</v>
      </c>
      <c r="U255" s="99">
        <f>RES_hhdet_tess!U129</f>
        <v>3.3293113563997681E-2</v>
      </c>
      <c r="V255" s="99">
        <f>RES_hhdet_tess!V129</f>
        <v>3.7418774463651237E-2</v>
      </c>
      <c r="W255" s="99">
        <f>RES_hhdet_tess!W129</f>
        <v>6.9997676583354609E-2</v>
      </c>
      <c r="X255" s="99">
        <f>RES_hhdet_tess!X129</f>
        <v>7.898353706996436E-2</v>
      </c>
      <c r="Y255" s="99">
        <f>RES_hhdet_tess!Y129</f>
        <v>8.8222877220947862E-2</v>
      </c>
      <c r="DA255" s="63" t="s">
        <v>3036</v>
      </c>
    </row>
    <row r="256" spans="1:105" ht="12" customHeight="1" x14ac:dyDescent="0.25">
      <c r="A256" s="121" t="s">
        <v>55</v>
      </c>
      <c r="B256" s="123">
        <v>21.268759866334406</v>
      </c>
      <c r="C256" s="123">
        <v>21.180880989809069</v>
      </c>
      <c r="D256" s="123">
        <v>22.027636172119539</v>
      </c>
      <c r="E256" s="123">
        <v>22.43442180151219</v>
      </c>
      <c r="F256" s="123">
        <v>20.699443409740965</v>
      </c>
      <c r="G256" s="123">
        <v>22.213810284019505</v>
      </c>
      <c r="H256" s="123">
        <v>23.611672774154027</v>
      </c>
      <c r="I256" s="123">
        <v>24.282601940531567</v>
      </c>
      <c r="J256" s="123">
        <v>26.130189848884054</v>
      </c>
      <c r="K256" s="123">
        <v>24.013410408516581</v>
      </c>
      <c r="L256" s="123">
        <v>27.982370283384846</v>
      </c>
      <c r="M256" s="123">
        <v>25.72147404348242</v>
      </c>
      <c r="N256" s="123">
        <v>26.949300527057808</v>
      </c>
      <c r="O256" s="123">
        <v>26.961912712999748</v>
      </c>
      <c r="P256" s="123">
        <v>24.247703830730025</v>
      </c>
      <c r="Q256" s="123">
        <v>25.702534665612315</v>
      </c>
      <c r="R256" s="123">
        <v>28.687431234473571</v>
      </c>
      <c r="S256" s="123">
        <v>25.431887459337084</v>
      </c>
      <c r="T256" s="123">
        <v>25.424403116101995</v>
      </c>
      <c r="U256" s="123">
        <v>24.688123383956601</v>
      </c>
      <c r="V256" s="123">
        <v>25.976684946515004</v>
      </c>
      <c r="W256" s="123">
        <v>30.227377178986213</v>
      </c>
      <c r="X256" s="123">
        <v>25.831417370639926</v>
      </c>
      <c r="Y256" s="123">
        <v>24.059413219645695</v>
      </c>
      <c r="DA256" s="130" t="s">
        <v>3037</v>
      </c>
    </row>
    <row r="257" spans="1:105" ht="12" customHeight="1" x14ac:dyDescent="0.25">
      <c r="A257" s="97" t="s">
        <v>128</v>
      </c>
      <c r="B257" s="99">
        <v>21.30291482852035</v>
      </c>
      <c r="C257" s="99">
        <v>21.210669015700628</v>
      </c>
      <c r="D257" s="99">
        <v>22.058073006377178</v>
      </c>
      <c r="E257" s="99">
        <v>22.409967029896436</v>
      </c>
      <c r="F257" s="99">
        <v>20.706135765491894</v>
      </c>
      <c r="G257" s="99">
        <v>22.235830141843859</v>
      </c>
      <c r="H257" s="99">
        <v>23.595622760706942</v>
      </c>
      <c r="I257" s="99">
        <v>24.290179616958522</v>
      </c>
      <c r="J257" s="99">
        <v>25.64332663076587</v>
      </c>
      <c r="K257" s="99">
        <v>23.62637624052007</v>
      </c>
      <c r="L257" s="99">
        <v>27.992245773874096</v>
      </c>
      <c r="M257" s="99">
        <v>25.86052457742079</v>
      </c>
      <c r="N257" s="99">
        <v>27.060740620524157</v>
      </c>
      <c r="O257" s="99">
        <v>26.950645703816697</v>
      </c>
      <c r="P257" s="99">
        <v>24.258034835565411</v>
      </c>
      <c r="Q257" s="99">
        <v>25.697700352799341</v>
      </c>
      <c r="R257" s="99">
        <v>28.685404247191681</v>
      </c>
      <c r="S257" s="99">
        <v>25.432325408447323</v>
      </c>
      <c r="T257" s="99">
        <v>25.439022004794595</v>
      </c>
      <c r="U257" s="99">
        <v>24.738180420072311</v>
      </c>
      <c r="V257" s="99">
        <v>25.872124542827478</v>
      </c>
      <c r="W257" s="99">
        <v>30.278618341774457</v>
      </c>
      <c r="X257" s="99">
        <v>25.837670069639394</v>
      </c>
      <c r="Y257" s="99">
        <v>24.053187816858209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20.462321532009177</v>
      </c>
      <c r="C261" s="102">
        <v>20.51647878126613</v>
      </c>
      <c r="D261" s="102">
        <v>21.26512662698034</v>
      </c>
      <c r="E261" s="102">
        <v>23.056094889495334</v>
      </c>
      <c r="F261" s="102">
        <v>20.483455554092096</v>
      </c>
      <c r="G261" s="102">
        <v>21.200212653323092</v>
      </c>
      <c r="H261" s="102">
        <v>23.951446132232618</v>
      </c>
      <c r="I261" s="102">
        <v>24.147570404296307</v>
      </c>
      <c r="J261" s="102">
        <v>33.158859650962668</v>
      </c>
      <c r="K261" s="102">
        <v>29.034986126691937</v>
      </c>
      <c r="L261" s="102">
        <v>27.825438915467917</v>
      </c>
      <c r="M261" s="102">
        <v>23.481073513487669</v>
      </c>
      <c r="N261" s="102">
        <v>24.379254207360198</v>
      </c>
      <c r="O261" s="102">
        <v>27.277264257467422</v>
      </c>
      <c r="P261" s="102">
        <v>23.70212049678819</v>
      </c>
      <c r="Q261" s="102">
        <v>28.676029263421807</v>
      </c>
      <c r="R261" s="102">
        <v>31.32097225244291</v>
      </c>
      <c r="S261" s="102">
        <v>23.66063356506773</v>
      </c>
      <c r="T261" s="102">
        <v>24.716373308888354</v>
      </c>
      <c r="U261" s="102">
        <v>23.426845577368717</v>
      </c>
      <c r="V261" s="102">
        <v>27.768730654506555</v>
      </c>
      <c r="W261" s="102">
        <v>29.242191421721241</v>
      </c>
      <c r="X261" s="102">
        <v>25.68992400457044</v>
      </c>
      <c r="Y261" s="102">
        <v>24.260731725955704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6.799434682979526</v>
      </c>
      <c r="C265" s="123">
        <v>6.8731605326434151</v>
      </c>
      <c r="D265" s="123">
        <v>7.518881479069794</v>
      </c>
      <c r="E265" s="123">
        <v>7.9813568465025213</v>
      </c>
      <c r="F265" s="123">
        <v>8.2863759405904531</v>
      </c>
      <c r="G265" s="123">
        <v>8.5343574846986723</v>
      </c>
      <c r="H265" s="123">
        <v>9.0153194336685001</v>
      </c>
      <c r="I265" s="123">
        <v>8.1976238128703223</v>
      </c>
      <c r="J265" s="123">
        <v>9.3636398687774474</v>
      </c>
      <c r="K265" s="123">
        <v>8.53198542793365</v>
      </c>
      <c r="L265" s="123">
        <v>9.2371322632272488</v>
      </c>
      <c r="M265" s="123">
        <v>8.2141168655087053</v>
      </c>
      <c r="N265" s="123">
        <v>8.2110221656240832</v>
      </c>
      <c r="O265" s="123">
        <v>8.2582379216534569</v>
      </c>
      <c r="P265" s="123">
        <v>8.0708673996199174</v>
      </c>
      <c r="Q265" s="123">
        <v>7.473193274998251</v>
      </c>
      <c r="R265" s="123">
        <v>7.8547619707462957</v>
      </c>
      <c r="S265" s="123">
        <v>7.0049767680151724</v>
      </c>
      <c r="T265" s="123">
        <v>6.5326161643793395</v>
      </c>
      <c r="U265" s="123">
        <v>6.027232545225587</v>
      </c>
      <c r="V265" s="123">
        <v>6.828463208904564</v>
      </c>
      <c r="W265" s="123">
        <v>6.8262752998850704</v>
      </c>
      <c r="X265" s="123">
        <v>6.4754085967130584</v>
      </c>
      <c r="Y265" s="123">
        <v>7.7660659752090426</v>
      </c>
      <c r="DA265" s="130" t="s">
        <v>3046</v>
      </c>
    </row>
    <row r="266" spans="1:105" ht="12" customHeight="1" x14ac:dyDescent="0.25">
      <c r="A266" s="97" t="s">
        <v>50</v>
      </c>
      <c r="B266" s="99">
        <v>6.9012559500336215</v>
      </c>
      <c r="C266" s="99">
        <v>6.8830735467876591</v>
      </c>
      <c r="D266" s="99">
        <v>7.4481108569472489</v>
      </c>
      <c r="E266" s="99">
        <v>7.7965822657615886</v>
      </c>
      <c r="F266" s="99">
        <v>8.3937246823976963</v>
      </c>
      <c r="G266" s="99">
        <v>8.7576942138861416</v>
      </c>
      <c r="H266" s="99">
        <v>9.1055766329958949</v>
      </c>
      <c r="I266" s="99">
        <v>8.3531310736015563</v>
      </c>
      <c r="J266" s="99">
        <v>8.6363245408799525</v>
      </c>
      <c r="K266" s="99">
        <v>8.0071895717061849</v>
      </c>
      <c r="L266" s="99">
        <v>8.022966788732834</v>
      </c>
      <c r="M266" s="99">
        <v>8.3104573739848338</v>
      </c>
      <c r="N266" s="99">
        <v>8.3354967537121727</v>
      </c>
      <c r="O266" s="99">
        <v>8.1074800322163281</v>
      </c>
      <c r="P266" s="99">
        <v>8.7522683346908359</v>
      </c>
      <c r="Q266" s="99">
        <v>6.9719062452506098</v>
      </c>
      <c r="R266" s="99">
        <v>7.220921786898864</v>
      </c>
      <c r="S266" s="99">
        <v>8.1676362157950138</v>
      </c>
      <c r="T266" s="99">
        <v>6.8977432384939918</v>
      </c>
      <c r="U266" s="99">
        <v>6.4276162054037389</v>
      </c>
      <c r="V266" s="99">
        <v>6.6264637539295501</v>
      </c>
      <c r="W266" s="99">
        <v>6.4515624239719509</v>
      </c>
      <c r="X266" s="99">
        <v>6.1545849556769685</v>
      </c>
      <c r="Y266" s="99">
        <v>8.2311457068226517</v>
      </c>
      <c r="DA266" s="63" t="s">
        <v>3047</v>
      </c>
    </row>
    <row r="267" spans="1:105" ht="12" customHeight="1" x14ac:dyDescent="0.25">
      <c r="A267" s="109" t="s">
        <v>120</v>
      </c>
      <c r="B267" s="110">
        <v>6.3758888148841457</v>
      </c>
      <c r="C267" s="110">
        <v>6.8377795813505626</v>
      </c>
      <c r="D267" s="110">
        <v>7.7296487592744834</v>
      </c>
      <c r="E267" s="110">
        <v>8.4631542785630902</v>
      </c>
      <c r="F267" s="110">
        <v>8.0284697388680311</v>
      </c>
      <c r="G267" s="110">
        <v>8.0534594896507077</v>
      </c>
      <c r="H267" s="110">
        <v>8.854771447573949</v>
      </c>
      <c r="I267" s="110">
        <v>7.9697676760250609</v>
      </c>
      <c r="J267" s="110">
        <v>10.23769360692927</v>
      </c>
      <c r="K267" s="110">
        <v>9.1246078564959205</v>
      </c>
      <c r="L267" s="110">
        <v>10.815500624294005</v>
      </c>
      <c r="M267" s="110">
        <v>8.0914266742465468</v>
      </c>
      <c r="N267" s="110">
        <v>8.0496239021835123</v>
      </c>
      <c r="O267" s="110">
        <v>8.4575819750940653</v>
      </c>
      <c r="P267" s="110">
        <v>7.1773409342774466</v>
      </c>
      <c r="Q267" s="110">
        <v>8.1046283673815616</v>
      </c>
      <c r="R267" s="110">
        <v>8.6028265139413733</v>
      </c>
      <c r="S267" s="110">
        <v>5.8403311911032132</v>
      </c>
      <c r="T267" s="110">
        <v>6.1597771817282636</v>
      </c>
      <c r="U267" s="110">
        <v>5.6597629119410797</v>
      </c>
      <c r="V267" s="110">
        <v>7.0286645404417341</v>
      </c>
      <c r="W267" s="110">
        <v>7.2220896124087073</v>
      </c>
      <c r="X267" s="110">
        <v>6.8591067909796646</v>
      </c>
      <c r="Y267" s="110">
        <v>7.0732818670502873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2.1705416198397907</v>
      </c>
      <c r="C269" s="118">
        <f t="shared" si="122"/>
        <v>2.0948725950918057</v>
      </c>
      <c r="D269" s="118">
        <f t="shared" si="122"/>
        <v>2.1698059209994245</v>
      </c>
      <c r="E269" s="118">
        <f t="shared" si="122"/>
        <v>2.1893579449990344</v>
      </c>
      <c r="F269" s="118">
        <f t="shared" si="122"/>
        <v>2.2980430015364348</v>
      </c>
      <c r="G269" s="118">
        <f t="shared" si="122"/>
        <v>2.3132581911121455</v>
      </c>
      <c r="H269" s="118">
        <f t="shared" si="122"/>
        <v>2.2482538420326712</v>
      </c>
      <c r="I269" s="118">
        <f t="shared" si="122"/>
        <v>1.912317909823976</v>
      </c>
      <c r="J269" s="118">
        <f t="shared" si="122"/>
        <v>1.815078623643027</v>
      </c>
      <c r="K269" s="118">
        <f t="shared" si="122"/>
        <v>1.6338711495259044</v>
      </c>
      <c r="L269" s="118">
        <f t="shared" si="122"/>
        <v>1.7431980046545272</v>
      </c>
      <c r="M269" s="118">
        <f t="shared" si="122"/>
        <v>1.7880699736923888</v>
      </c>
      <c r="N269" s="118">
        <f t="shared" si="122"/>
        <v>1.8063276488889337</v>
      </c>
      <c r="O269" s="118">
        <f t="shared" si="122"/>
        <v>1.7708469443214798</v>
      </c>
      <c r="P269" s="118">
        <f t="shared" si="122"/>
        <v>1.904309630242478</v>
      </c>
      <c r="Q269" s="118">
        <f t="shared" si="122"/>
        <v>1.4900333897374975</v>
      </c>
      <c r="R269" s="118">
        <f t="shared" ref="R269:V269" si="123">R270+R273+R275+R284</f>
        <v>1.4969802715117944</v>
      </c>
      <c r="S269" s="118">
        <f t="shared" si="123"/>
        <v>1.5611066142959868</v>
      </c>
      <c r="T269" s="118">
        <f t="shared" si="123"/>
        <v>1.3243911967737159</v>
      </c>
      <c r="U269" s="118">
        <f t="shared" si="123"/>
        <v>1.1633544728329226</v>
      </c>
      <c r="V269" s="118">
        <f t="shared" si="123"/>
        <v>1.2404772770595172</v>
      </c>
      <c r="W269" s="118">
        <f t="shared" ref="W269:Y269" si="124">W270+W273+W275+W284</f>
        <v>1.2399475719741477</v>
      </c>
      <c r="X269" s="118">
        <f t="shared" si="124"/>
        <v>1.2495574315764315</v>
      </c>
      <c r="Y269" s="118">
        <f t="shared" si="124"/>
        <v>1.8302817258110393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2.1705416198397907</v>
      </c>
      <c r="C284" s="123">
        <v>2.0948725950918057</v>
      </c>
      <c r="D284" s="123">
        <v>2.1698059209994245</v>
      </c>
      <c r="E284" s="123">
        <v>2.1893579449990344</v>
      </c>
      <c r="F284" s="123">
        <v>2.2980430015364348</v>
      </c>
      <c r="G284" s="123">
        <v>2.3132581911121455</v>
      </c>
      <c r="H284" s="123">
        <v>2.2482538420326712</v>
      </c>
      <c r="I284" s="123">
        <v>1.912317909823976</v>
      </c>
      <c r="J284" s="123">
        <v>1.815078623643027</v>
      </c>
      <c r="K284" s="123">
        <v>1.6338711495259044</v>
      </c>
      <c r="L284" s="123">
        <v>1.7431980046545272</v>
      </c>
      <c r="M284" s="123">
        <v>1.7880699736923888</v>
      </c>
      <c r="N284" s="123">
        <v>1.8063276488889337</v>
      </c>
      <c r="O284" s="123">
        <v>1.7708469443214798</v>
      </c>
      <c r="P284" s="123">
        <v>1.904309630242478</v>
      </c>
      <c r="Q284" s="123">
        <v>1.4900333897374975</v>
      </c>
      <c r="R284" s="123">
        <v>1.4969802715117944</v>
      </c>
      <c r="S284" s="123">
        <v>1.5611066142959868</v>
      </c>
      <c r="T284" s="123">
        <v>1.3243911967737159</v>
      </c>
      <c r="U284" s="123">
        <v>1.1633544728329226</v>
      </c>
      <c r="V284" s="123">
        <v>1.2404772770595172</v>
      </c>
      <c r="W284" s="123">
        <v>1.2399475719741477</v>
      </c>
      <c r="X284" s="123">
        <v>1.2495574315764315</v>
      </c>
      <c r="Y284" s="123">
        <v>1.8302817258110393</v>
      </c>
      <c r="DA284" s="130" t="s">
        <v>3214</v>
      </c>
    </row>
    <row r="285" spans="1:105" ht="12" customHeight="1" x14ac:dyDescent="0.25">
      <c r="A285" s="97" t="s">
        <v>50</v>
      </c>
      <c r="B285" s="99">
        <v>2.6923441318547781</v>
      </c>
      <c r="C285" s="99">
        <v>2.6818127678884185</v>
      </c>
      <c r="D285" s="99">
        <v>2.8983749605826983</v>
      </c>
      <c r="E285" s="99">
        <v>3.0290006443153987</v>
      </c>
      <c r="F285" s="99">
        <v>3.2545613915028166</v>
      </c>
      <c r="G285" s="99">
        <v>3.3875723356690983</v>
      </c>
      <c r="H285" s="99">
        <v>3.5121818432186731</v>
      </c>
      <c r="I285" s="99">
        <v>3.217436674327367</v>
      </c>
      <c r="J285" s="99">
        <v>3.3254371367317943</v>
      </c>
      <c r="K285" s="99">
        <v>3.0807431671122227</v>
      </c>
      <c r="L285" s="99">
        <v>3.0841592686199277</v>
      </c>
      <c r="M285" s="99">
        <v>3.1921232943717723</v>
      </c>
      <c r="N285" s="99">
        <v>3.1994150666502081</v>
      </c>
      <c r="O285" s="99">
        <v>3.1100850265933255</v>
      </c>
      <c r="P285" s="99">
        <v>3.3565311514197367</v>
      </c>
      <c r="Q285" s="99">
        <v>2.6729489754821278</v>
      </c>
      <c r="R285" s="99">
        <v>2.7653818541591528</v>
      </c>
      <c r="S285" s="99">
        <v>3.1195509943582591</v>
      </c>
      <c r="T285" s="99">
        <v>2.6213883058816529</v>
      </c>
      <c r="U285" s="99">
        <v>2.4309098834778093</v>
      </c>
      <c r="V285" s="99">
        <v>2.4920959948320962</v>
      </c>
      <c r="W285" s="99">
        <v>2.4137917357022531</v>
      </c>
      <c r="X285" s="99">
        <v>2.2943566275911662</v>
      </c>
      <c r="Y285" s="99">
        <v>3.0589862006868214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9.7739618009748916</v>
      </c>
      <c r="D290" s="117">
        <f t="shared" si="129"/>
        <v>7.402444167373976</v>
      </c>
      <c r="E290" s="117">
        <f t="shared" si="129"/>
        <v>9.1525234786107923</v>
      </c>
      <c r="F290" s="117">
        <f t="shared" si="129"/>
        <v>6.6640494697135919</v>
      </c>
      <c r="G290" s="117">
        <f t="shared" si="129"/>
        <v>8.0216370690338579</v>
      </c>
      <c r="H290" s="117">
        <f t="shared" si="129"/>
        <v>9.687712044423634</v>
      </c>
      <c r="I290" s="117">
        <f t="shared" si="129"/>
        <v>8.0164875174358272</v>
      </c>
      <c r="J290" s="117">
        <f t="shared" si="129"/>
        <v>11.0888249768053</v>
      </c>
      <c r="K290" s="117">
        <f t="shared" si="129"/>
        <v>16.713685770043167</v>
      </c>
      <c r="L290" s="117">
        <f t="shared" si="129"/>
        <v>9.5131391974535191</v>
      </c>
      <c r="M290" s="117">
        <f t="shared" si="129"/>
        <v>10.551862985570645</v>
      </c>
      <c r="N290" s="117">
        <f t="shared" si="129"/>
        <v>9.0283766190279149</v>
      </c>
      <c r="O290" s="117">
        <f t="shared" si="129"/>
        <v>9.2673788799563823</v>
      </c>
      <c r="P290" s="117">
        <f t="shared" si="129"/>
        <v>8.4821020244452718</v>
      </c>
      <c r="Q290" s="117">
        <f t="shared" si="129"/>
        <v>3.5969050562667051</v>
      </c>
      <c r="R290" s="117">
        <f t="shared" ref="R290:V290" si="130">R291+R294+R296+R305</f>
        <v>6.6790136683779782</v>
      </c>
      <c r="S290" s="117">
        <f t="shared" si="130"/>
        <v>13.605973491517437</v>
      </c>
      <c r="T290" s="117">
        <f t="shared" si="130"/>
        <v>8.7660572391544829</v>
      </c>
      <c r="U290" s="117">
        <f t="shared" si="130"/>
        <v>9.2773798540610244</v>
      </c>
      <c r="V290" s="117">
        <f t="shared" si="130"/>
        <v>5.5494265461579033</v>
      </c>
      <c r="W290" s="117">
        <f t="shared" ref="W290:Y290" si="131">W291+W294+W296+W305</f>
        <v>7.2186635863683071</v>
      </c>
      <c r="X290" s="117">
        <f t="shared" si="131"/>
        <v>4.2716498901688613</v>
      </c>
      <c r="Y290" s="117">
        <f t="shared" si="131"/>
        <v>5.0136811383055386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7.9019456080130803</v>
      </c>
      <c r="D291" s="122">
        <f t="shared" si="132"/>
        <v>5.9943303168140929</v>
      </c>
      <c r="E291" s="122">
        <f t="shared" si="132"/>
        <v>7.4260655802127546</v>
      </c>
      <c r="F291" s="122">
        <f t="shared" si="132"/>
        <v>5.4164040100585433</v>
      </c>
      <c r="G291" s="122">
        <f t="shared" si="132"/>
        <v>6.4950636991681145</v>
      </c>
      <c r="H291" s="122">
        <f t="shared" si="132"/>
        <v>7.6198862569097745</v>
      </c>
      <c r="I291" s="122">
        <f t="shared" si="132"/>
        <v>6.4116907263403826</v>
      </c>
      <c r="J291" s="122">
        <f t="shared" si="132"/>
        <v>8.5283871797490214</v>
      </c>
      <c r="K291" s="122">
        <f t="shared" si="132"/>
        <v>13.102066152965001</v>
      </c>
      <c r="L291" s="122">
        <f t="shared" si="132"/>
        <v>7.457808894285388</v>
      </c>
      <c r="M291" s="122">
        <f t="shared" si="132"/>
        <v>8.1142631282851312</v>
      </c>
      <c r="N291" s="122">
        <f t="shared" si="132"/>
        <v>6.967846178792092</v>
      </c>
      <c r="O291" s="122">
        <f t="shared" si="132"/>
        <v>7.0582399061602983</v>
      </c>
      <c r="P291" s="122">
        <f t="shared" si="132"/>
        <v>6.4637917854788309</v>
      </c>
      <c r="Q291" s="122">
        <f t="shared" si="132"/>
        <v>2.6948056365856408</v>
      </c>
      <c r="R291" s="122">
        <f t="shared" ref="R291:V291" si="133">SUM(R292:R293)</f>
        <v>4.9506122752285746</v>
      </c>
      <c r="S291" s="122">
        <f t="shared" si="133"/>
        <v>10.271965177137114</v>
      </c>
      <c r="T291" s="122">
        <f t="shared" si="133"/>
        <v>6.438171480026063</v>
      </c>
      <c r="U291" s="122">
        <f t="shared" si="133"/>
        <v>6.7772314323497191</v>
      </c>
      <c r="V291" s="122">
        <f t="shared" si="133"/>
        <v>3.7586511084845635</v>
      </c>
      <c r="W291" s="122">
        <f t="shared" ref="W291:Y291" si="134">SUM(W292:W293)</f>
        <v>4.8078714477721594</v>
      </c>
      <c r="X291" s="122">
        <f t="shared" si="134"/>
        <v>2.6211777001894569</v>
      </c>
      <c r="Y291" s="122">
        <f t="shared" si="134"/>
        <v>2.5278985651240404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7.8744967245888482</v>
      </c>
      <c r="D292" s="98">
        <v>5.9740671737917639</v>
      </c>
      <c r="E292" s="98">
        <v>7.4013008070354696</v>
      </c>
      <c r="F292" s="98">
        <v>5.3987315313727473</v>
      </c>
      <c r="G292" s="98">
        <v>6.4740640398489431</v>
      </c>
      <c r="H292" s="98">
        <v>7.5955943862230741</v>
      </c>
      <c r="I292" s="98">
        <v>6.391576256527455</v>
      </c>
      <c r="J292" s="98">
        <v>8.5016965136777767</v>
      </c>
      <c r="K292" s="98">
        <v>13.061066555636438</v>
      </c>
      <c r="L292" s="98">
        <v>7.4353208267821627</v>
      </c>
      <c r="M292" s="98">
        <v>8.0895080370308072</v>
      </c>
      <c r="N292" s="98">
        <v>6.9465231798730507</v>
      </c>
      <c r="O292" s="98">
        <v>7.0365426468660592</v>
      </c>
      <c r="P292" s="98">
        <v>6.4438290740818251</v>
      </c>
      <c r="Q292" s="98">
        <v>2.6864467999675288</v>
      </c>
      <c r="R292" s="98">
        <v>4.9352487872259889</v>
      </c>
      <c r="S292" s="98">
        <v>10.240147872597181</v>
      </c>
      <c r="T292" s="98">
        <v>6.4181359014114907</v>
      </c>
      <c r="U292" s="98">
        <v>6.7559734371512832</v>
      </c>
      <c r="V292" s="98">
        <v>3.74674380139342</v>
      </c>
      <c r="W292" s="98">
        <v>4.7925975601691508</v>
      </c>
      <c r="X292" s="98">
        <v>2.6127906780429893</v>
      </c>
      <c r="Y292" s="98">
        <v>2.5196517052561118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2.7448883424231872E-2</v>
      </c>
      <c r="D293" s="98">
        <v>2.0263143022328841E-2</v>
      </c>
      <c r="E293" s="98">
        <v>2.476477317728552E-2</v>
      </c>
      <c r="F293" s="98">
        <v>1.7672478685795641E-2</v>
      </c>
      <c r="G293" s="98">
        <v>2.0999659319171353E-2</v>
      </c>
      <c r="H293" s="98">
        <v>2.4291870686700166E-2</v>
      </c>
      <c r="I293" s="98">
        <v>2.0114469812928006E-2</v>
      </c>
      <c r="J293" s="98">
        <v>2.6690666071244613E-2</v>
      </c>
      <c r="K293" s="98">
        <v>4.099959732856271E-2</v>
      </c>
      <c r="L293" s="98">
        <v>2.2488067503225524E-2</v>
      </c>
      <c r="M293" s="98">
        <v>2.4755091254323125E-2</v>
      </c>
      <c r="N293" s="98">
        <v>2.1322998919041304E-2</v>
      </c>
      <c r="O293" s="98">
        <v>2.1697259294239286E-2</v>
      </c>
      <c r="P293" s="98">
        <v>1.9962711397005964E-2</v>
      </c>
      <c r="Q293" s="98">
        <v>8.3588366181117976E-3</v>
      </c>
      <c r="R293" s="98">
        <v>1.536348800258551E-2</v>
      </c>
      <c r="S293" s="98">
        <v>3.1817304539933332E-2</v>
      </c>
      <c r="T293" s="98">
        <v>2.0035578614572294E-2</v>
      </c>
      <c r="U293" s="98">
        <v>2.1257995198436012E-2</v>
      </c>
      <c r="V293" s="98">
        <v>1.1907307091143345E-2</v>
      </c>
      <c r="W293" s="98">
        <v>1.5273887603008164E-2</v>
      </c>
      <c r="X293" s="98">
        <v>8.387022146467667E-3</v>
      </c>
      <c r="Y293" s="98">
        <v>8.2468598679284588E-3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4.7320984066034766E-6</v>
      </c>
      <c r="D294" s="122">
        <f t="shared" si="135"/>
        <v>1.7303699941356546E-5</v>
      </c>
      <c r="E294" s="122">
        <f t="shared" si="135"/>
        <v>4.0211985768259648E-5</v>
      </c>
      <c r="F294" s="122">
        <f t="shared" si="135"/>
        <v>4.7870455874005118E-5</v>
      </c>
      <c r="G294" s="122">
        <f t="shared" si="135"/>
        <v>8.276824323812443E-5</v>
      </c>
      <c r="H294" s="122">
        <f t="shared" si="135"/>
        <v>3.5514983019150964E-4</v>
      </c>
      <c r="I294" s="122">
        <f t="shared" si="135"/>
        <v>3.3103772965276763E-4</v>
      </c>
      <c r="J294" s="122">
        <f t="shared" si="135"/>
        <v>6.4571084945932533E-4</v>
      </c>
      <c r="K294" s="122">
        <f t="shared" si="135"/>
        <v>9.5499082130604018E-4</v>
      </c>
      <c r="L294" s="122">
        <f t="shared" si="135"/>
        <v>1.690472582084602E-3</v>
      </c>
      <c r="M294" s="122">
        <f t="shared" si="135"/>
        <v>1.1599432719003268E-3</v>
      </c>
      <c r="N294" s="122">
        <f t="shared" si="135"/>
        <v>8.5275488432741918E-4</v>
      </c>
      <c r="O294" s="122">
        <f t="shared" si="135"/>
        <v>9.0550640070530741E-4</v>
      </c>
      <c r="P294" s="122">
        <f t="shared" si="135"/>
        <v>9.861298028106646E-4</v>
      </c>
      <c r="Q294" s="122">
        <f t="shared" si="135"/>
        <v>2.7756508091905126E-4</v>
      </c>
      <c r="R294" s="122">
        <f t="shared" si="135"/>
        <v>6.462907290402058E-4</v>
      </c>
      <c r="S294" s="122">
        <f t="shared" si="135"/>
        <v>1.0771718334356543E-3</v>
      </c>
      <c r="T294" s="122">
        <f t="shared" si="135"/>
        <v>9.4951023771923198E-4</v>
      </c>
      <c r="U294" s="122">
        <f t="shared" si="135"/>
        <v>8.7791389444628637E-4</v>
      </c>
      <c r="V294" s="122">
        <f t="shared" si="135"/>
        <v>1.2380454449230954E-3</v>
      </c>
      <c r="W294" s="122">
        <f t="shared" si="135"/>
        <v>1.7522218639815399E-3</v>
      </c>
      <c r="X294" s="122">
        <f t="shared" si="135"/>
        <v>3.1550366393428425E-3</v>
      </c>
      <c r="Y294" s="122">
        <f t="shared" si="135"/>
        <v>0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4.7320984066034766E-6</v>
      </c>
      <c r="D295" s="98">
        <v>1.7303699941356546E-5</v>
      </c>
      <c r="E295" s="98">
        <v>4.0211985768259648E-5</v>
      </c>
      <c r="F295" s="98">
        <v>4.7870455874005118E-5</v>
      </c>
      <c r="G295" s="98">
        <v>8.276824323812443E-5</v>
      </c>
      <c r="H295" s="98">
        <v>3.5514983019150964E-4</v>
      </c>
      <c r="I295" s="98">
        <v>3.3103772965276763E-4</v>
      </c>
      <c r="J295" s="98">
        <v>6.4571084945932533E-4</v>
      </c>
      <c r="K295" s="98">
        <v>9.5499082130604018E-4</v>
      </c>
      <c r="L295" s="98">
        <v>1.690472582084602E-3</v>
      </c>
      <c r="M295" s="98">
        <v>1.1599432719003268E-3</v>
      </c>
      <c r="N295" s="98">
        <v>8.5275488432741918E-4</v>
      </c>
      <c r="O295" s="98">
        <v>9.0550640070530741E-4</v>
      </c>
      <c r="P295" s="98">
        <v>9.861298028106646E-4</v>
      </c>
      <c r="Q295" s="98">
        <v>2.7756508091905126E-4</v>
      </c>
      <c r="R295" s="98">
        <v>6.462907290402058E-4</v>
      </c>
      <c r="S295" s="98">
        <v>1.0771718334356543E-3</v>
      </c>
      <c r="T295" s="98">
        <v>9.4951023771923198E-4</v>
      </c>
      <c r="U295" s="98">
        <v>8.7791389444628637E-4</v>
      </c>
      <c r="V295" s="98">
        <v>1.2380454449230954E-3</v>
      </c>
      <c r="W295" s="98">
        <v>1.7522218639815399E-3</v>
      </c>
      <c r="X295" s="98">
        <v>3.1550366393428425E-3</v>
      </c>
      <c r="Y295" s="98">
        <v>0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1.3380225607140708</v>
      </c>
      <c r="D296" s="122">
        <v>0.98714568108300038</v>
      </c>
      <c r="E296" s="122">
        <v>1.1956162619737893</v>
      </c>
      <c r="F296" s="122">
        <v>0.81894238710831224</v>
      </c>
      <c r="G296" s="122">
        <v>1.0168236234385177</v>
      </c>
      <c r="H296" s="122">
        <v>1.4449701995183182</v>
      </c>
      <c r="I296" s="122">
        <v>1.1566052060991019</v>
      </c>
      <c r="J296" s="122">
        <v>1.8115004247471316</v>
      </c>
      <c r="K296" s="122">
        <v>2.5142759087847368</v>
      </c>
      <c r="L296" s="122">
        <v>1.4451469871317266</v>
      </c>
      <c r="M296" s="122">
        <v>1.709593482950194</v>
      </c>
      <c r="N296" s="122">
        <v>1.4536922085680068</v>
      </c>
      <c r="O296" s="122">
        <v>1.557345293137995</v>
      </c>
      <c r="P296" s="122">
        <v>1.3931148587033668</v>
      </c>
      <c r="Q296" s="122">
        <v>0.64735283957205303</v>
      </c>
      <c r="R296" s="122">
        <v>1.2556204114407978</v>
      </c>
      <c r="S296" s="122">
        <v>2.4282642224143274</v>
      </c>
      <c r="T296" s="122">
        <v>1.693223931904615</v>
      </c>
      <c r="U296" s="122">
        <v>1.8846979370574655</v>
      </c>
      <c r="V296" s="122">
        <v>1.3123399003286516</v>
      </c>
      <c r="W296" s="122">
        <v>1.8105848425720992</v>
      </c>
      <c r="X296" s="122">
        <v>1.1898955635711483</v>
      </c>
      <c r="Y296" s="122">
        <v>1.5896531474538251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1.1476371999173147</v>
      </c>
      <c r="D297" s="98">
        <v>0.96828823304945955</v>
      </c>
      <c r="E297" s="98">
        <v>1.0550504345641958</v>
      </c>
      <c r="F297" s="98">
        <v>0.81894238710831224</v>
      </c>
      <c r="G297" s="98">
        <v>1.0168236234385177</v>
      </c>
      <c r="H297" s="98">
        <v>0.66632723046815301</v>
      </c>
      <c r="I297" s="98">
        <v>0.89440927005920146</v>
      </c>
      <c r="J297" s="98">
        <v>1.3769027654984924</v>
      </c>
      <c r="K297" s="98">
        <v>2.0918969254744835</v>
      </c>
      <c r="L297" s="98">
        <v>1.4451469871317266</v>
      </c>
      <c r="M297" s="98">
        <v>1.6870653569449239</v>
      </c>
      <c r="N297" s="98">
        <v>1.4536922085680068</v>
      </c>
      <c r="O297" s="98">
        <v>1.557345293137995</v>
      </c>
      <c r="P297" s="98">
        <v>1.3931148587033668</v>
      </c>
      <c r="Q297" s="98">
        <v>0.64735283957205303</v>
      </c>
      <c r="R297" s="98">
        <v>1.2556204114407978</v>
      </c>
      <c r="S297" s="98">
        <v>2.4280921601408365</v>
      </c>
      <c r="T297" s="98">
        <v>1.2573114831886294</v>
      </c>
      <c r="U297" s="98">
        <v>1.5095831989352204</v>
      </c>
      <c r="V297" s="98">
        <v>0.86257778401584606</v>
      </c>
      <c r="W297" s="98">
        <v>1.8105848425720992</v>
      </c>
      <c r="X297" s="98">
        <v>1.1898955635711483</v>
      </c>
      <c r="Y297" s="98">
        <v>1.5896531474538251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0.19038536079675611</v>
      </c>
      <c r="D301" s="101">
        <v>1.8857448033540797E-2</v>
      </c>
      <c r="E301" s="101">
        <v>0.14056582740959359</v>
      </c>
      <c r="F301" s="101">
        <v>0</v>
      </c>
      <c r="G301" s="101">
        <v>0</v>
      </c>
      <c r="H301" s="101">
        <v>0.77864296905016517</v>
      </c>
      <c r="I301" s="101">
        <v>0.26219593603990043</v>
      </c>
      <c r="J301" s="101">
        <v>0.43459765924863908</v>
      </c>
      <c r="K301" s="101">
        <v>0.42237898331025359</v>
      </c>
      <c r="L301" s="101">
        <v>0</v>
      </c>
      <c r="M301" s="101">
        <v>2.2528126005270082E-2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1.720622734909342E-4</v>
      </c>
      <c r="T301" s="101">
        <v>0.43591244871598561</v>
      </c>
      <c r="U301" s="101">
        <v>0.37511473812224516</v>
      </c>
      <c r="V301" s="101">
        <v>0.44976211631280555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0.53398890014933431</v>
      </c>
      <c r="D305" s="122">
        <v>0.42095086577694119</v>
      </c>
      <c r="E305" s="122">
        <v>0.53080142443848022</v>
      </c>
      <c r="F305" s="122">
        <v>0.42865520209086261</v>
      </c>
      <c r="G305" s="122">
        <v>0.50966697818398787</v>
      </c>
      <c r="H305" s="122">
        <v>0.6225004381653505</v>
      </c>
      <c r="I305" s="122">
        <v>0.44786054726668978</v>
      </c>
      <c r="J305" s="122">
        <v>0.74829166145968651</v>
      </c>
      <c r="K305" s="122">
        <v>1.0963887174721232</v>
      </c>
      <c r="L305" s="122">
        <v>0.60849284345432053</v>
      </c>
      <c r="M305" s="122">
        <v>0.7268464310634204</v>
      </c>
      <c r="N305" s="122">
        <v>0.60598547678348713</v>
      </c>
      <c r="O305" s="122">
        <v>0.65088817425738421</v>
      </c>
      <c r="P305" s="122">
        <v>0.6242092504602641</v>
      </c>
      <c r="Q305" s="122">
        <v>0.25446901502809255</v>
      </c>
      <c r="R305" s="122">
        <v>0.47213469097956517</v>
      </c>
      <c r="S305" s="122">
        <v>0.90466692013256167</v>
      </c>
      <c r="T305" s="122">
        <v>0.63371231698608643</v>
      </c>
      <c r="U305" s="122">
        <v>0.61457257075939165</v>
      </c>
      <c r="V305" s="122">
        <v>0.47719749189976451</v>
      </c>
      <c r="W305" s="122">
        <v>0.59845507416006694</v>
      </c>
      <c r="X305" s="122">
        <v>0.45742158976891378</v>
      </c>
      <c r="Y305" s="122">
        <v>0.89612942572767307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0.36971882940939182</v>
      </c>
      <c r="D306" s="98">
        <v>0.26004709334227349</v>
      </c>
      <c r="E306" s="98">
        <v>0.35599781921541573</v>
      </c>
      <c r="F306" s="98">
        <v>0.3252395331337925</v>
      </c>
      <c r="G306" s="98">
        <v>0.37408500658023958</v>
      </c>
      <c r="H306" s="98">
        <v>0.39365517007272016</v>
      </c>
      <c r="I306" s="98">
        <v>0.18043034272531899</v>
      </c>
      <c r="J306" s="98">
        <v>0.21025671306326499</v>
      </c>
      <c r="K306" s="98">
        <v>0.61321156922801601</v>
      </c>
      <c r="L306" s="98">
        <v>0.53767054403410175</v>
      </c>
      <c r="M306" s="98">
        <v>0.47463876533679494</v>
      </c>
      <c r="N306" s="98">
        <v>0.419145944605811</v>
      </c>
      <c r="O306" s="98">
        <v>0.40323226565677234</v>
      </c>
      <c r="P306" s="98">
        <v>0.36712062944736745</v>
      </c>
      <c r="Q306" s="98">
        <v>9.531896852267728E-2</v>
      </c>
      <c r="R306" s="98">
        <v>0.21280985449600728</v>
      </c>
      <c r="S306" s="98">
        <v>0.51381679924979096</v>
      </c>
      <c r="T306" s="98">
        <v>0.4771527183732297</v>
      </c>
      <c r="U306" s="98">
        <v>0.3222890668652979</v>
      </c>
      <c r="V306" s="98">
        <v>0.35635907074137585</v>
      </c>
      <c r="W306" s="98">
        <v>0.38507351387096145</v>
      </c>
      <c r="X306" s="98">
        <v>0.33653421847387577</v>
      </c>
      <c r="Y306" s="98">
        <v>0.79620632894209187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0.16427007073994251</v>
      </c>
      <c r="D307" s="33">
        <v>0.16090377243466766</v>
      </c>
      <c r="E307" s="33">
        <v>0.17480360522306443</v>
      </c>
      <c r="F307" s="33">
        <v>0.10341566895707012</v>
      </c>
      <c r="G307" s="33">
        <v>0.13558197160374827</v>
      </c>
      <c r="H307" s="33">
        <v>0.22884526809263039</v>
      </c>
      <c r="I307" s="33">
        <v>0.26743020454137079</v>
      </c>
      <c r="J307" s="33">
        <v>0.53803494839642152</v>
      </c>
      <c r="K307" s="33">
        <v>0.48317714824410712</v>
      </c>
      <c r="L307" s="33">
        <v>7.0822299420218796E-2</v>
      </c>
      <c r="M307" s="33">
        <v>0.25220766572662545</v>
      </c>
      <c r="N307" s="33">
        <v>0.18683953217767613</v>
      </c>
      <c r="O307" s="33">
        <v>0.2476559086006119</v>
      </c>
      <c r="P307" s="33">
        <v>0.25708862101289665</v>
      </c>
      <c r="Q307" s="33">
        <v>0.15915004650541525</v>
      </c>
      <c r="R307" s="33">
        <v>0.25932483648355786</v>
      </c>
      <c r="S307" s="33">
        <v>0.39085012088277071</v>
      </c>
      <c r="T307" s="33">
        <v>0.15655959861285676</v>
      </c>
      <c r="U307" s="33">
        <v>0.2922835038940938</v>
      </c>
      <c r="V307" s="33">
        <v>0.12083842115838865</v>
      </c>
      <c r="W307" s="33">
        <v>0.21338156028910554</v>
      </c>
      <c r="X307" s="33">
        <v>0.12088737129503803</v>
      </c>
      <c r="Y307" s="33">
        <v>9.99230967855812E-2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7.4719354431427387</v>
      </c>
      <c r="D309" s="117">
        <f t="shared" si="136"/>
        <v>5.7060924566958784</v>
      </c>
      <c r="E309" s="117">
        <f t="shared" si="136"/>
        <v>7.060854287875709</v>
      </c>
      <c r="F309" s="117">
        <f t="shared" si="136"/>
        <v>5.1672407949980164</v>
      </c>
      <c r="G309" s="117">
        <f t="shared" si="136"/>
        <v>6.2526208725872392</v>
      </c>
      <c r="H309" s="117">
        <f t="shared" si="136"/>
        <v>7.4721907208709393</v>
      </c>
      <c r="I309" s="117">
        <f t="shared" si="136"/>
        <v>6.3029260658862736</v>
      </c>
      <c r="J309" s="117">
        <f t="shared" si="136"/>
        <v>8.759562551003933</v>
      </c>
      <c r="K309" s="117">
        <f t="shared" si="136"/>
        <v>13.254190273580281</v>
      </c>
      <c r="L309" s="117">
        <f t="shared" si="136"/>
        <v>7.5992782886764561</v>
      </c>
      <c r="M309" s="117">
        <f t="shared" si="136"/>
        <v>8.5093342591402479</v>
      </c>
      <c r="N309" s="117">
        <f t="shared" si="136"/>
        <v>7.3551738757995384</v>
      </c>
      <c r="O309" s="117">
        <f t="shared" si="136"/>
        <v>7.6543542491032204</v>
      </c>
      <c r="P309" s="117">
        <f t="shared" si="136"/>
        <v>7.1093335805279789</v>
      </c>
      <c r="Q309" s="117">
        <f t="shared" si="136"/>
        <v>3.071344384243476</v>
      </c>
      <c r="R309" s="117">
        <f t="shared" ref="R309:V309" si="137">R310+R313+R315+R324</f>
        <v>5.7610334323037611</v>
      </c>
      <c r="S309" s="117">
        <f t="shared" si="137"/>
        <v>11.842684369701841</v>
      </c>
      <c r="T309" s="117">
        <f t="shared" si="137"/>
        <v>7.6134101342570322</v>
      </c>
      <c r="U309" s="117">
        <f t="shared" si="137"/>
        <v>8.1990448510178773</v>
      </c>
      <c r="V309" s="117">
        <f t="shared" si="137"/>
        <v>4.8822894928314895</v>
      </c>
      <c r="W309" s="117">
        <f t="shared" ref="W309:Y309" si="138">W310+W313+W315+W324</f>
        <v>6.5090000514963062</v>
      </c>
      <c r="X309" s="117">
        <f t="shared" si="138"/>
        <v>3.8485663233874998</v>
      </c>
      <c r="Y309" s="117">
        <f t="shared" si="138"/>
        <v>4.4055143249378732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6.0829403281301371</v>
      </c>
      <c r="D310" s="122">
        <f t="shared" si="139"/>
        <v>4.6357028224022434</v>
      </c>
      <c r="E310" s="122">
        <f t="shared" si="139"/>
        <v>5.7700575027146632</v>
      </c>
      <c r="F310" s="122">
        <f t="shared" si="139"/>
        <v>4.228375055469674</v>
      </c>
      <c r="G310" s="122">
        <f t="shared" si="139"/>
        <v>5.0948558096214667</v>
      </c>
      <c r="H310" s="122">
        <f t="shared" si="139"/>
        <v>6.0064117308258993</v>
      </c>
      <c r="I310" s="122">
        <f t="shared" si="139"/>
        <v>5.0792588137867885</v>
      </c>
      <c r="J310" s="122">
        <f t="shared" si="139"/>
        <v>6.7911808377968148</v>
      </c>
      <c r="K310" s="122">
        <f t="shared" si="139"/>
        <v>10.490296376199481</v>
      </c>
      <c r="L310" s="122">
        <f t="shared" si="139"/>
        <v>6.0054060277969947</v>
      </c>
      <c r="M310" s="122">
        <f t="shared" si="139"/>
        <v>6.5859075719173834</v>
      </c>
      <c r="N310" s="122">
        <f t="shared" si="139"/>
        <v>5.715655185991225</v>
      </c>
      <c r="O310" s="122">
        <f t="shared" si="139"/>
        <v>5.8697035937819315</v>
      </c>
      <c r="P310" s="122">
        <f t="shared" si="139"/>
        <v>5.4606405556959734</v>
      </c>
      <c r="Q310" s="122">
        <f t="shared" si="139"/>
        <v>2.3101296804142772</v>
      </c>
      <c r="R310" s="122">
        <f t="shared" ref="R310:V310" si="140">SUM(R311:R312)</f>
        <v>4.2911416999326857</v>
      </c>
      <c r="S310" s="122">
        <f t="shared" si="140"/>
        <v>8.9989333493939814</v>
      </c>
      <c r="T310" s="122">
        <f t="shared" si="140"/>
        <v>5.6979490033556139</v>
      </c>
      <c r="U310" s="122">
        <f t="shared" si="140"/>
        <v>6.056149971162256</v>
      </c>
      <c r="V310" s="122">
        <f t="shared" si="140"/>
        <v>3.3893031884222151</v>
      </c>
      <c r="W310" s="122">
        <f t="shared" ref="W310:Y310" si="141">SUM(W311:W312)</f>
        <v>4.3714243436837421</v>
      </c>
      <c r="X310" s="122">
        <f t="shared" si="141"/>
        <v>2.3946238403515112</v>
      </c>
      <c r="Y310" s="122">
        <f t="shared" si="141"/>
        <v>2.319971058795097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6.0554914447059049</v>
      </c>
      <c r="D311" s="98">
        <v>4.6154396793799144</v>
      </c>
      <c r="E311" s="98">
        <v>5.7452927295373781</v>
      </c>
      <c r="F311" s="98">
        <v>4.2107025767838779</v>
      </c>
      <c r="G311" s="98">
        <v>5.0738561503022952</v>
      </c>
      <c r="H311" s="98">
        <v>5.9821198601391989</v>
      </c>
      <c r="I311" s="98">
        <v>5.0591443439738608</v>
      </c>
      <c r="J311" s="98">
        <v>6.7644901717255701</v>
      </c>
      <c r="K311" s="98">
        <v>10.449296778870918</v>
      </c>
      <c r="L311" s="98">
        <v>5.9829179602937694</v>
      </c>
      <c r="M311" s="98">
        <v>6.5611524806630603</v>
      </c>
      <c r="N311" s="98">
        <v>5.6943321870721837</v>
      </c>
      <c r="O311" s="98">
        <v>5.8480063344876925</v>
      </c>
      <c r="P311" s="98">
        <v>5.4406778442989676</v>
      </c>
      <c r="Q311" s="98">
        <v>2.3017708437961653</v>
      </c>
      <c r="R311" s="98">
        <v>4.2757782119301</v>
      </c>
      <c r="S311" s="98">
        <v>8.9671160448540483</v>
      </c>
      <c r="T311" s="98">
        <v>5.6779134247410417</v>
      </c>
      <c r="U311" s="98">
        <v>6.03489197596382</v>
      </c>
      <c r="V311" s="98">
        <v>3.3773958813310716</v>
      </c>
      <c r="W311" s="98">
        <v>4.3561504560807336</v>
      </c>
      <c r="X311" s="98">
        <v>2.3862368182050435</v>
      </c>
      <c r="Y311" s="98">
        <v>2.3117241989271684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2.7448883424231872E-2</v>
      </c>
      <c r="D312" s="98">
        <v>2.0263143022328841E-2</v>
      </c>
      <c r="E312" s="98">
        <v>2.476477317728552E-2</v>
      </c>
      <c r="F312" s="98">
        <v>1.7672478685795641E-2</v>
      </c>
      <c r="G312" s="98">
        <v>2.0999659319171353E-2</v>
      </c>
      <c r="H312" s="98">
        <v>2.4291870686700166E-2</v>
      </c>
      <c r="I312" s="98">
        <v>2.0114469812928006E-2</v>
      </c>
      <c r="J312" s="98">
        <v>2.6690666071244613E-2</v>
      </c>
      <c r="K312" s="98">
        <v>4.099959732856271E-2</v>
      </c>
      <c r="L312" s="98">
        <v>2.2488067503225524E-2</v>
      </c>
      <c r="M312" s="98">
        <v>2.4755091254323125E-2</v>
      </c>
      <c r="N312" s="98">
        <v>2.1322998919041304E-2</v>
      </c>
      <c r="O312" s="98">
        <v>2.1697259294239286E-2</v>
      </c>
      <c r="P312" s="98">
        <v>1.9962711397005964E-2</v>
      </c>
      <c r="Q312" s="98">
        <v>8.3588366181117976E-3</v>
      </c>
      <c r="R312" s="98">
        <v>1.536348800258551E-2</v>
      </c>
      <c r="S312" s="98">
        <v>3.1817304539933332E-2</v>
      </c>
      <c r="T312" s="98">
        <v>2.0035578614572294E-2</v>
      </c>
      <c r="U312" s="98">
        <v>2.1257995198436012E-2</v>
      </c>
      <c r="V312" s="98">
        <v>1.1907307091143345E-2</v>
      </c>
      <c r="W312" s="98">
        <v>1.5273887603008164E-2</v>
      </c>
      <c r="X312" s="98">
        <v>8.387022146467667E-3</v>
      </c>
      <c r="Y312" s="98">
        <v>8.2468598679284588E-3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1.2683680053199468E-5</v>
      </c>
      <c r="D313" s="122">
        <f t="shared" si="142"/>
        <v>4.8548800162485685E-5</v>
      </c>
      <c r="E313" s="122">
        <f t="shared" si="142"/>
        <v>1.179380147184741E-4</v>
      </c>
      <c r="F313" s="122">
        <f t="shared" si="142"/>
        <v>1.4653849243941115E-4</v>
      </c>
      <c r="G313" s="122">
        <f t="shared" si="142"/>
        <v>2.6412598484338104E-4</v>
      </c>
      <c r="H313" s="122">
        <f t="shared" si="142"/>
        <v>1.1800931657289006E-3</v>
      </c>
      <c r="I313" s="122">
        <f t="shared" si="142"/>
        <v>1.1441523871446434E-3</v>
      </c>
      <c r="J313" s="122">
        <f t="shared" si="142"/>
        <v>2.3195338141163532E-3</v>
      </c>
      <c r="K313" s="122">
        <f t="shared" si="142"/>
        <v>3.5632901595187105E-3</v>
      </c>
      <c r="L313" s="122">
        <f t="shared" si="142"/>
        <v>6.547825479390681E-3</v>
      </c>
      <c r="M313" s="122">
        <f t="shared" si="142"/>
        <v>4.681823195398469E-3</v>
      </c>
      <c r="N313" s="122">
        <f t="shared" si="142"/>
        <v>3.6029786842776213E-3</v>
      </c>
      <c r="O313" s="122">
        <f t="shared" si="142"/>
        <v>4.0200784999774733E-3</v>
      </c>
      <c r="P313" s="122">
        <f t="shared" si="142"/>
        <v>4.5942192908778835E-3</v>
      </c>
      <c r="Q313" s="122">
        <f t="shared" si="142"/>
        <v>1.3398363085468533E-3</v>
      </c>
      <c r="R313" s="122">
        <f t="shared" si="142"/>
        <v>3.1432782531495979E-3</v>
      </c>
      <c r="S313" s="122">
        <f t="shared" si="142"/>
        <v>5.2432611242573942E-3</v>
      </c>
      <c r="T313" s="122">
        <f t="shared" si="142"/>
        <v>4.6261272110574309E-3</v>
      </c>
      <c r="U313" s="122">
        <f t="shared" si="142"/>
        <v>4.2816920688468737E-3</v>
      </c>
      <c r="V313" s="122">
        <f t="shared" si="142"/>
        <v>6.0557908354900124E-3</v>
      </c>
      <c r="W313" s="122">
        <f t="shared" si="142"/>
        <v>8.6530329001975777E-3</v>
      </c>
      <c r="X313" s="122">
        <f t="shared" si="142"/>
        <v>1.5749917673883278E-2</v>
      </c>
      <c r="Y313" s="122">
        <f t="shared" si="142"/>
        <v>0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1.2683680053199468E-5</v>
      </c>
      <c r="D314" s="98">
        <v>4.8548800162485685E-5</v>
      </c>
      <c r="E314" s="98">
        <v>1.179380147184741E-4</v>
      </c>
      <c r="F314" s="98">
        <v>1.4653849243941115E-4</v>
      </c>
      <c r="G314" s="98">
        <v>2.6412598484338104E-4</v>
      </c>
      <c r="H314" s="98">
        <v>1.1800931657289006E-3</v>
      </c>
      <c r="I314" s="98">
        <v>1.1441523871446434E-3</v>
      </c>
      <c r="J314" s="98">
        <v>2.3195338141163532E-3</v>
      </c>
      <c r="K314" s="98">
        <v>3.5632901595187105E-3</v>
      </c>
      <c r="L314" s="98">
        <v>6.547825479390681E-3</v>
      </c>
      <c r="M314" s="98">
        <v>4.681823195398469E-3</v>
      </c>
      <c r="N314" s="98">
        <v>3.6029786842776213E-3</v>
      </c>
      <c r="O314" s="98">
        <v>4.0200784999774733E-3</v>
      </c>
      <c r="P314" s="98">
        <v>4.5942192908778835E-3</v>
      </c>
      <c r="Q314" s="98">
        <v>1.3398363085468533E-3</v>
      </c>
      <c r="R314" s="98">
        <v>3.1432782531495979E-3</v>
      </c>
      <c r="S314" s="98">
        <v>5.2432611242573942E-3</v>
      </c>
      <c r="T314" s="98">
        <v>4.6261272110574309E-3</v>
      </c>
      <c r="U314" s="98">
        <v>4.2816920688468737E-3</v>
      </c>
      <c r="V314" s="98">
        <v>6.0557908354900124E-3</v>
      </c>
      <c r="W314" s="98">
        <v>8.6530329001975777E-3</v>
      </c>
      <c r="X314" s="98">
        <v>1.5749917673883278E-2</v>
      </c>
      <c r="Y314" s="98">
        <v>0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1.0477716402406192</v>
      </c>
      <c r="D315" s="122">
        <v>0.79590381203386684</v>
      </c>
      <c r="E315" s="122">
        <v>0.94888112720330231</v>
      </c>
      <c r="F315" s="122">
        <v>0.66868619089187908</v>
      </c>
      <c r="G315" s="122">
        <v>0.83399345065681585</v>
      </c>
      <c r="H315" s="122">
        <v>1.0583790854247614</v>
      </c>
      <c r="I315" s="122">
        <v>0.91244835727670037</v>
      </c>
      <c r="J315" s="122">
        <v>1.4315417365327596</v>
      </c>
      <c r="K315" s="122">
        <v>2.0282647317509919</v>
      </c>
      <c r="L315" s="122">
        <v>1.2147099867295201</v>
      </c>
      <c r="M315" s="122">
        <v>1.4436620203480044</v>
      </c>
      <c r="N315" s="122">
        <v>1.2431901504529561</v>
      </c>
      <c r="O315" s="122">
        <v>1.3490136967644477</v>
      </c>
      <c r="P315" s="122">
        <v>1.2246668431090491</v>
      </c>
      <c r="Q315" s="122">
        <v>0.57693210928457028</v>
      </c>
      <c r="R315" s="122">
        <v>1.1307034849762025</v>
      </c>
      <c r="S315" s="122">
        <v>2.2086202423550412</v>
      </c>
      <c r="T315" s="122">
        <v>1.4905909475151449</v>
      </c>
      <c r="U315" s="122">
        <v>1.692595117954526</v>
      </c>
      <c r="V315" s="122">
        <v>1.1637519991351903</v>
      </c>
      <c r="W315" s="122">
        <v>1.7053331353335766</v>
      </c>
      <c r="X315" s="122">
        <v>1.1243982913137351</v>
      </c>
      <c r="Y315" s="122">
        <v>1.5068666629429164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0.92487031651635099</v>
      </c>
      <c r="D316" s="98">
        <v>0.7837019038212657</v>
      </c>
      <c r="E316" s="98">
        <v>0.85769254088950919</v>
      </c>
      <c r="F316" s="98">
        <v>0.66868619089187908</v>
      </c>
      <c r="G316" s="98">
        <v>0.83399345065681585</v>
      </c>
      <c r="H316" s="98">
        <v>0.54901562896763323</v>
      </c>
      <c r="I316" s="98">
        <v>0.74038010730561166</v>
      </c>
      <c r="J316" s="98">
        <v>1.1453082901522733</v>
      </c>
      <c r="K316" s="98">
        <v>1.7489247518149633</v>
      </c>
      <c r="L316" s="98">
        <v>1.2147099867295201</v>
      </c>
      <c r="M316" s="98">
        <v>1.4285577643581946</v>
      </c>
      <c r="N316" s="98">
        <v>1.2431901504529561</v>
      </c>
      <c r="O316" s="98">
        <v>1.3490136967644477</v>
      </c>
      <c r="P316" s="98">
        <v>1.2246668431090491</v>
      </c>
      <c r="Q316" s="98">
        <v>0.57693210928457028</v>
      </c>
      <c r="R316" s="98">
        <v>1.1307034849762025</v>
      </c>
      <c r="S316" s="98">
        <v>2.2084897136866872</v>
      </c>
      <c r="T316" s="98">
        <v>1.1545746311470748</v>
      </c>
      <c r="U316" s="98">
        <v>1.3988490870586372</v>
      </c>
      <c r="V316" s="98">
        <v>0.80613889235994429</v>
      </c>
      <c r="W316" s="98">
        <v>1.7053331353335766</v>
      </c>
      <c r="X316" s="98">
        <v>1.1243982913137351</v>
      </c>
      <c r="Y316" s="98">
        <v>1.5068666629429164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0.12290132372426814</v>
      </c>
      <c r="D320" s="101">
        <v>1.2201908212601196E-2</v>
      </c>
      <c r="E320" s="101">
        <v>9.1188586313793105E-2</v>
      </c>
      <c r="F320" s="101">
        <v>0</v>
      </c>
      <c r="G320" s="101">
        <v>0</v>
      </c>
      <c r="H320" s="101">
        <v>0.50936345645712811</v>
      </c>
      <c r="I320" s="101">
        <v>0.17206824997108877</v>
      </c>
      <c r="J320" s="101">
        <v>0.28623344638048626</v>
      </c>
      <c r="K320" s="101">
        <v>0.27933997993602844</v>
      </c>
      <c r="L320" s="101">
        <v>0</v>
      </c>
      <c r="M320" s="101">
        <v>1.5104255989809865E-2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1.305286683540064E-4</v>
      </c>
      <c r="T320" s="101">
        <v>0.33601631636807011</v>
      </c>
      <c r="U320" s="101">
        <v>0.29374603089588891</v>
      </c>
      <c r="V320" s="101">
        <v>0.3576131067752461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0.34121079109192975</v>
      </c>
      <c r="D324" s="122">
        <v>0.27443727345960617</v>
      </c>
      <c r="E324" s="122">
        <v>0.34179771994302471</v>
      </c>
      <c r="F324" s="122">
        <v>0.27003301014402403</v>
      </c>
      <c r="G324" s="122">
        <v>0.32350748632411347</v>
      </c>
      <c r="H324" s="122">
        <v>0.40621981145454988</v>
      </c>
      <c r="I324" s="122">
        <v>0.31007474243564004</v>
      </c>
      <c r="J324" s="122">
        <v>0.53452044286024203</v>
      </c>
      <c r="K324" s="122">
        <v>0.73206587547028912</v>
      </c>
      <c r="L324" s="122">
        <v>0.37261444867054988</v>
      </c>
      <c r="M324" s="122">
        <v>0.4750828436794608</v>
      </c>
      <c r="N324" s="122">
        <v>0.39272556067107933</v>
      </c>
      <c r="O324" s="122">
        <v>0.43161688005686361</v>
      </c>
      <c r="P324" s="122">
        <v>0.41943196243207836</v>
      </c>
      <c r="Q324" s="122">
        <v>0.18294275823608142</v>
      </c>
      <c r="R324" s="122">
        <v>0.33604496914172233</v>
      </c>
      <c r="S324" s="122">
        <v>0.62988751682856192</v>
      </c>
      <c r="T324" s="122">
        <v>0.42024405617521543</v>
      </c>
      <c r="U324" s="122">
        <v>0.44601806983224879</v>
      </c>
      <c r="V324" s="122">
        <v>0.32317851443859424</v>
      </c>
      <c r="W324" s="122">
        <v>0.42358953957878975</v>
      </c>
      <c r="X324" s="122">
        <v>0.3137942740483704</v>
      </c>
      <c r="Y324" s="122">
        <v>0.5786766031998597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0.21759920296897994</v>
      </c>
      <c r="D325" s="98">
        <v>0.15315424555201695</v>
      </c>
      <c r="E325" s="98">
        <v>0.20980484371839159</v>
      </c>
      <c r="F325" s="98">
        <v>0.19180611409736878</v>
      </c>
      <c r="G325" s="98">
        <v>0.22075990273544277</v>
      </c>
      <c r="H325" s="98">
        <v>0.23246439966171537</v>
      </c>
      <c r="I325" s="98">
        <v>0.10662044753733371</v>
      </c>
      <c r="J325" s="98">
        <v>0.12432861185243808</v>
      </c>
      <c r="K325" s="98">
        <v>0.36284547513734983</v>
      </c>
      <c r="L325" s="98">
        <v>0.31835937963494676</v>
      </c>
      <c r="M325" s="98">
        <v>0.28118020639985458</v>
      </c>
      <c r="N325" s="98">
        <v>0.24837610062637269</v>
      </c>
      <c r="O325" s="98">
        <v>0.23898646593790021</v>
      </c>
      <c r="P325" s="98">
        <v>0.21768666719814769</v>
      </c>
      <c r="Q325" s="98">
        <v>5.6628598879300794E-2</v>
      </c>
      <c r="R325" s="98">
        <v>0.12706615002693122</v>
      </c>
      <c r="S325" s="98">
        <v>0.30896223199272999</v>
      </c>
      <c r="T325" s="98">
        <v>0.28912534821679459</v>
      </c>
      <c r="U325" s="98">
        <v>0.19664833278387098</v>
      </c>
      <c r="V325" s="98">
        <v>0.21850423054066864</v>
      </c>
      <c r="W325" s="98">
        <v>0.23666519774841485</v>
      </c>
      <c r="X325" s="98">
        <v>0.20696661400343011</v>
      </c>
      <c r="Y325" s="98">
        <v>0.48969392024858915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0.12361158812294984</v>
      </c>
      <c r="D326" s="33">
        <v>0.1212830279075892</v>
      </c>
      <c r="E326" s="33">
        <v>0.13199287622463313</v>
      </c>
      <c r="F326" s="33">
        <v>7.8226896046655253E-2</v>
      </c>
      <c r="G326" s="33">
        <v>0.1027475835886707</v>
      </c>
      <c r="H326" s="33">
        <v>0.17375541179283449</v>
      </c>
      <c r="I326" s="33">
        <v>0.20345429489830635</v>
      </c>
      <c r="J326" s="33">
        <v>0.41019183100780393</v>
      </c>
      <c r="K326" s="33">
        <v>0.36922040033293929</v>
      </c>
      <c r="L326" s="33">
        <v>5.4255069035603135E-2</v>
      </c>
      <c r="M326" s="33">
        <v>0.19390263727960622</v>
      </c>
      <c r="N326" s="33">
        <v>0.14434946004470664</v>
      </c>
      <c r="O326" s="33">
        <v>0.19263041411896342</v>
      </c>
      <c r="P326" s="33">
        <v>0.20174529523393064</v>
      </c>
      <c r="Q326" s="33">
        <v>0.12631415935678061</v>
      </c>
      <c r="R326" s="33">
        <v>0.2089788191147911</v>
      </c>
      <c r="S326" s="33">
        <v>0.32092528483583194</v>
      </c>
      <c r="T326" s="33">
        <v>0.13111870795842087</v>
      </c>
      <c r="U326" s="33">
        <v>0.24936973704837778</v>
      </c>
      <c r="V326" s="33">
        <v>0.10467428389792563</v>
      </c>
      <c r="W326" s="33">
        <v>0.18692434183037487</v>
      </c>
      <c r="X326" s="33">
        <v>0.10682766004494029</v>
      </c>
      <c r="Y326" s="33">
        <v>8.8982682951270542E-2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0.76447356714627834</v>
      </c>
      <c r="D328" s="119">
        <f t="shared" si="143"/>
        <v>0.77083897259844114</v>
      </c>
      <c r="E328" s="119">
        <f t="shared" si="143"/>
        <v>0.77146530182378015</v>
      </c>
      <c r="F328" s="119">
        <f t="shared" si="143"/>
        <v>0.77539052170633038</v>
      </c>
      <c r="G328" s="119">
        <f t="shared" si="143"/>
        <v>0.77946942984049983</v>
      </c>
      <c r="H328" s="119">
        <f t="shared" si="143"/>
        <v>0.7713060304235636</v>
      </c>
      <c r="I328" s="119">
        <f t="shared" si="143"/>
        <v>0.78624535398794493</v>
      </c>
      <c r="J328" s="119">
        <f t="shared" si="143"/>
        <v>0.78994506355059901</v>
      </c>
      <c r="K328" s="119">
        <f t="shared" si="143"/>
        <v>0.79301420739502448</v>
      </c>
      <c r="L328" s="119">
        <f t="shared" si="143"/>
        <v>0.79881920478054536</v>
      </c>
      <c r="M328" s="119">
        <f t="shared" si="143"/>
        <v>0.8064295632701548</v>
      </c>
      <c r="N328" s="119">
        <f t="shared" si="143"/>
        <v>0.81467291254753504</v>
      </c>
      <c r="O328" s="119">
        <f t="shared" si="143"/>
        <v>0.82594597115891799</v>
      </c>
      <c r="P328" s="119">
        <f t="shared" si="143"/>
        <v>0.83815704645369771</v>
      </c>
      <c r="Q328" s="119">
        <f t="shared" si="143"/>
        <v>0.85388530867458634</v>
      </c>
      <c r="R328" s="119">
        <f t="shared" ref="R328:V328" si="144">IF(R309=0,"",R309/R290)</f>
        <v>0.8625575149785325</v>
      </c>
      <c r="S328" s="119">
        <f t="shared" si="144"/>
        <v>0.8704033105080714</v>
      </c>
      <c r="T328" s="119">
        <f t="shared" si="144"/>
        <v>0.86851020094312914</v>
      </c>
      <c r="U328" s="119">
        <f t="shared" si="144"/>
        <v>0.88376728990231834</v>
      </c>
      <c r="V328" s="119">
        <f t="shared" si="144"/>
        <v>0.87978270407267567</v>
      </c>
      <c r="W328" s="119">
        <f t="shared" ref="W328:Y328" si="145">IF(W309=0,"",W309/W290)</f>
        <v>0.90169045469688791</v>
      </c>
      <c r="X328" s="119">
        <f t="shared" si="145"/>
        <v>0.90095546740497578</v>
      </c>
      <c r="Y328" s="119">
        <f t="shared" si="145"/>
        <v>0.8786985457209977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0.76980285993890474</v>
      </c>
      <c r="D329" s="124">
        <f t="shared" si="146"/>
        <v>0.77334791000741143</v>
      </c>
      <c r="E329" s="124">
        <f t="shared" si="146"/>
        <v>0.77700061228779949</v>
      </c>
      <c r="F329" s="124">
        <f t="shared" si="146"/>
        <v>0.78066094176456591</v>
      </c>
      <c r="G329" s="124">
        <f t="shared" si="146"/>
        <v>0.78441968325484079</v>
      </c>
      <c r="H329" s="124">
        <f t="shared" si="146"/>
        <v>0.78825477550655521</v>
      </c>
      <c r="I329" s="124">
        <f t="shared" si="146"/>
        <v>0.79218712046110962</v>
      </c>
      <c r="J329" s="124">
        <f t="shared" si="146"/>
        <v>0.79630306348224089</v>
      </c>
      <c r="K329" s="124">
        <f t="shared" si="146"/>
        <v>0.80065970158649546</v>
      </c>
      <c r="L329" s="124">
        <f t="shared" si="146"/>
        <v>0.80525072617490778</v>
      </c>
      <c r="M329" s="124">
        <f t="shared" si="146"/>
        <v>0.81164579799734071</v>
      </c>
      <c r="N329" s="124">
        <f t="shared" si="146"/>
        <v>0.82029009242308792</v>
      </c>
      <c r="O329" s="124">
        <f t="shared" si="146"/>
        <v>0.83161009994275847</v>
      </c>
      <c r="P329" s="124">
        <f t="shared" si="146"/>
        <v>0.84480452603122558</v>
      </c>
      <c r="Q329" s="124">
        <f t="shared" si="146"/>
        <v>0.85725280111156599</v>
      </c>
      <c r="R329" s="124">
        <f t="shared" ref="R329:V329" si="147">IF(R310=0,"",R310/R291)</f>
        <v>0.86679009814691244</v>
      </c>
      <c r="S329" s="124">
        <f t="shared" si="147"/>
        <v>0.87606735363778387</v>
      </c>
      <c r="T329" s="124">
        <f t="shared" si="147"/>
        <v>0.88502597686828743</v>
      </c>
      <c r="U329" s="124">
        <f t="shared" si="147"/>
        <v>0.89360235541824218</v>
      </c>
      <c r="V329" s="124">
        <f t="shared" si="147"/>
        <v>0.90173391746081366</v>
      </c>
      <c r="W329" s="124">
        <f t="shared" ref="W329:Y329" si="148">IF(W310=0,"",W310/W291)</f>
        <v>0.90922238482672924</v>
      </c>
      <c r="X329" s="124">
        <f t="shared" si="148"/>
        <v>0.91356791268994442</v>
      </c>
      <c r="Y329" s="124">
        <f t="shared" si="148"/>
        <v>0.91774689491200345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0.76900043983726218</v>
      </c>
      <c r="D330" s="111">
        <f t="shared" si="149"/>
        <v>0.77257913999157068</v>
      </c>
      <c r="E330" s="111">
        <f t="shared" si="149"/>
        <v>0.77625445571352314</v>
      </c>
      <c r="F330" s="111">
        <f t="shared" si="149"/>
        <v>0.7799429462856089</v>
      </c>
      <c r="G330" s="111">
        <f t="shared" si="149"/>
        <v>0.78372041411266014</v>
      </c>
      <c r="H330" s="111">
        <f t="shared" si="149"/>
        <v>0.78757758194534411</v>
      </c>
      <c r="I330" s="111">
        <f t="shared" si="149"/>
        <v>0.79153312749842641</v>
      </c>
      <c r="J330" s="111">
        <f t="shared" si="149"/>
        <v>0.79566356677666172</v>
      </c>
      <c r="K330" s="111">
        <f t="shared" si="149"/>
        <v>0.80003395851019354</v>
      </c>
      <c r="L330" s="111">
        <f t="shared" si="149"/>
        <v>0.80466170857660757</v>
      </c>
      <c r="M330" s="111">
        <f t="shared" si="149"/>
        <v>0.8110694062764392</v>
      </c>
      <c r="N330" s="111">
        <f t="shared" si="149"/>
        <v>0.81973845614897223</v>
      </c>
      <c r="O330" s="111">
        <f t="shared" si="149"/>
        <v>0.83109086777045005</v>
      </c>
      <c r="P330" s="111">
        <f t="shared" si="149"/>
        <v>0.84432373698152519</v>
      </c>
      <c r="Q330" s="111">
        <f t="shared" si="149"/>
        <v>0.85680864546582014</v>
      </c>
      <c r="R330" s="111">
        <f t="shared" ref="R330:V330" si="150">IF(R311=0,"",R311/R292)</f>
        <v>0.86637541414268504</v>
      </c>
      <c r="S330" s="111">
        <f t="shared" si="150"/>
        <v>0.87568228080477351</v>
      </c>
      <c r="T330" s="111">
        <f t="shared" si="150"/>
        <v>0.88466706095960701</v>
      </c>
      <c r="U330" s="111">
        <f t="shared" si="150"/>
        <v>0.89326757011473479</v>
      </c>
      <c r="V330" s="111">
        <f t="shared" si="150"/>
        <v>0.90142162377769541</v>
      </c>
      <c r="W330" s="111">
        <f t="shared" ref="W330:Y330" si="151">IF(W311=0,"",W311/W292)</f>
        <v>0.9089330788556732</v>
      </c>
      <c r="X330" s="111">
        <f t="shared" si="151"/>
        <v>0.91329046687825866</v>
      </c>
      <c r="Y330" s="111">
        <f t="shared" si="151"/>
        <v>0.91747767919859846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2.6803500188203695</v>
      </c>
      <c r="D332" s="124">
        <f t="shared" si="155"/>
        <v>2.805688975596027</v>
      </c>
      <c r="E332" s="124">
        <f t="shared" si="155"/>
        <v>2.9329070043480816</v>
      </c>
      <c r="F332" s="124">
        <f t="shared" si="155"/>
        <v>3.0611467921905731</v>
      </c>
      <c r="G332" s="124">
        <f t="shared" si="155"/>
        <v>3.1911512738465397</v>
      </c>
      <c r="H332" s="124">
        <f t="shared" si="155"/>
        <v>3.322803688495505</v>
      </c>
      <c r="I332" s="124">
        <f t="shared" si="155"/>
        <v>3.456259769376647</v>
      </c>
      <c r="J332" s="124">
        <f t="shared" si="155"/>
        <v>3.5922175011594963</v>
      </c>
      <c r="K332" s="124">
        <f t="shared" si="155"/>
        <v>3.7312297459001487</v>
      </c>
      <c r="L332" s="124">
        <f t="shared" si="155"/>
        <v>3.8733698190574888</v>
      </c>
      <c r="M332" s="124">
        <f t="shared" si="155"/>
        <v>4.0362518657729458</v>
      </c>
      <c r="N332" s="124">
        <f t="shared" si="155"/>
        <v>4.225104717071595</v>
      </c>
      <c r="O332" s="124">
        <f t="shared" si="155"/>
        <v>4.439591478145485</v>
      </c>
      <c r="P332" s="124">
        <f t="shared" si="155"/>
        <v>4.6588382967267101</v>
      </c>
      <c r="Q332" s="124">
        <f t="shared" si="155"/>
        <v>4.8271068684522369</v>
      </c>
      <c r="R332" s="124">
        <f t="shared" ref="R332:V332" si="156">IF(R313=0,"",R313/R294)</f>
        <v>4.8635669860491753</v>
      </c>
      <c r="S332" s="124">
        <f t="shared" si="156"/>
        <v>4.8676181102266121</v>
      </c>
      <c r="T332" s="124">
        <f t="shared" si="156"/>
        <v>4.8721193593126548</v>
      </c>
      <c r="U332" s="124">
        <f t="shared" si="156"/>
        <v>4.8771207471860345</v>
      </c>
      <c r="V332" s="124">
        <f t="shared" si="156"/>
        <v>4.8914123955007032</v>
      </c>
      <c r="W332" s="124">
        <f t="shared" ref="W332:Y332" si="157">IF(W313=0,"",W313/W294)</f>
        <v>4.93832035661024</v>
      </c>
      <c r="X332" s="124">
        <f t="shared" si="157"/>
        <v>4.9919920033523928</v>
      </c>
      <c r="Y332" s="124" t="str">
        <f t="shared" si="157"/>
        <v/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2.6803500188203695</v>
      </c>
      <c r="D333" s="111">
        <f t="shared" si="158"/>
        <v>2.805688975596027</v>
      </c>
      <c r="E333" s="111">
        <f t="shared" si="158"/>
        <v>2.9329070043480816</v>
      </c>
      <c r="F333" s="111">
        <f t="shared" si="158"/>
        <v>3.0611467921905731</v>
      </c>
      <c r="G333" s="111">
        <f t="shared" si="158"/>
        <v>3.1911512738465397</v>
      </c>
      <c r="H333" s="111">
        <f t="shared" si="158"/>
        <v>3.322803688495505</v>
      </c>
      <c r="I333" s="111">
        <f t="shared" si="158"/>
        <v>3.456259769376647</v>
      </c>
      <c r="J333" s="111">
        <f t="shared" si="158"/>
        <v>3.5922175011594963</v>
      </c>
      <c r="K333" s="111">
        <f t="shared" si="158"/>
        <v>3.7312297459001487</v>
      </c>
      <c r="L333" s="111">
        <f t="shared" si="158"/>
        <v>3.8733698190574888</v>
      </c>
      <c r="M333" s="111">
        <f t="shared" si="158"/>
        <v>4.0362518657729458</v>
      </c>
      <c r="N333" s="111">
        <f t="shared" si="158"/>
        <v>4.225104717071595</v>
      </c>
      <c r="O333" s="111">
        <f t="shared" si="158"/>
        <v>4.439591478145485</v>
      </c>
      <c r="P333" s="111">
        <f t="shared" si="158"/>
        <v>4.6588382967267101</v>
      </c>
      <c r="Q333" s="111">
        <f t="shared" si="158"/>
        <v>4.8271068684522369</v>
      </c>
      <c r="R333" s="111">
        <f t="shared" ref="R333:V333" si="159">IF(R314=0,"",R314/R295)</f>
        <v>4.8635669860491753</v>
      </c>
      <c r="S333" s="111">
        <f t="shared" si="159"/>
        <v>4.8676181102266121</v>
      </c>
      <c r="T333" s="111">
        <f t="shared" si="159"/>
        <v>4.8721193593126548</v>
      </c>
      <c r="U333" s="111">
        <f t="shared" si="159"/>
        <v>4.8771207471860345</v>
      </c>
      <c r="V333" s="111">
        <f t="shared" si="159"/>
        <v>4.8914123955007032</v>
      </c>
      <c r="W333" s="111">
        <f t="shared" ref="W333:Y333" si="160">IF(W314=0,"",W314/W295)</f>
        <v>4.93832035661024</v>
      </c>
      <c r="X333" s="111">
        <f t="shared" si="160"/>
        <v>4.9919920033523928</v>
      </c>
      <c r="Y333" s="111" t="str">
        <f t="shared" si="160"/>
        <v/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0.78307471862167144</v>
      </c>
      <c r="D334" s="124">
        <f t="shared" si="161"/>
        <v>0.80626783592942275</v>
      </c>
      <c r="E334" s="124">
        <f t="shared" si="161"/>
        <v>0.79363350715624836</v>
      </c>
      <c r="F334" s="124">
        <f t="shared" si="161"/>
        <v>0.81652409426872119</v>
      </c>
      <c r="G334" s="124">
        <f t="shared" si="161"/>
        <v>0.82019480215906226</v>
      </c>
      <c r="H334" s="124">
        <f t="shared" si="161"/>
        <v>0.73245737924392684</v>
      </c>
      <c r="I334" s="124">
        <f t="shared" si="161"/>
        <v>0.78890217030418475</v>
      </c>
      <c r="J334" s="124">
        <f t="shared" si="161"/>
        <v>0.7902519463844947</v>
      </c>
      <c r="K334" s="124">
        <f t="shared" si="161"/>
        <v>0.80669934618724637</v>
      </c>
      <c r="L334" s="124">
        <f t="shared" si="161"/>
        <v>0.84054424743356437</v>
      </c>
      <c r="M334" s="124">
        <f t="shared" si="161"/>
        <v>0.84444754542274014</v>
      </c>
      <c r="N334" s="124">
        <f t="shared" si="161"/>
        <v>0.85519489141211624</v>
      </c>
      <c r="O334" s="124">
        <f t="shared" si="161"/>
        <v>0.86622645774735896</v>
      </c>
      <c r="P334" s="124">
        <f t="shared" si="161"/>
        <v>0.87908533561181046</v>
      </c>
      <c r="Q334" s="124">
        <f t="shared" si="161"/>
        <v>0.8912173918414632</v>
      </c>
      <c r="R334" s="124">
        <f t="shared" ref="R334:V334" si="162">IF(R315=0,"",R315/R296)</f>
        <v>0.90051378161234596</v>
      </c>
      <c r="S334" s="124">
        <f t="shared" si="162"/>
        <v>0.90954691914008323</v>
      </c>
      <c r="T334" s="124">
        <f t="shared" si="162"/>
        <v>0.88032712001563829</v>
      </c>
      <c r="U334" s="124">
        <f t="shared" si="162"/>
        <v>0.89807235667543361</v>
      </c>
      <c r="V334" s="124">
        <f t="shared" si="162"/>
        <v>0.88677635942010902</v>
      </c>
      <c r="W334" s="124">
        <f t="shared" ref="W334:Y334" si="163">IF(W315=0,"",W315/W296)</f>
        <v>0.94186866875069875</v>
      </c>
      <c r="X334" s="124">
        <f t="shared" si="163"/>
        <v>0.94495544460991099</v>
      </c>
      <c r="Y334" s="124">
        <f t="shared" si="163"/>
        <v>0.9479216679163569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0.80589084824279511</v>
      </c>
      <c r="D335" s="111">
        <f t="shared" si="164"/>
        <v>0.80936840609239824</v>
      </c>
      <c r="E335" s="111">
        <f t="shared" si="164"/>
        <v>0.81293984893129001</v>
      </c>
      <c r="F335" s="111">
        <f t="shared" si="164"/>
        <v>0.81652409426872119</v>
      </c>
      <c r="G335" s="111">
        <f t="shared" si="164"/>
        <v>0.82019480215906226</v>
      </c>
      <c r="H335" s="111">
        <f t="shared" si="164"/>
        <v>0.82394295754940383</v>
      </c>
      <c r="I335" s="111">
        <f t="shared" si="164"/>
        <v>0.82778671027929474</v>
      </c>
      <c r="J335" s="111">
        <f t="shared" si="164"/>
        <v>0.83180041383505177</v>
      </c>
      <c r="K335" s="111">
        <f t="shared" si="164"/>
        <v>0.83604728823733643</v>
      </c>
      <c r="L335" s="111">
        <f t="shared" si="164"/>
        <v>0.84054424743356437</v>
      </c>
      <c r="M335" s="111">
        <f t="shared" si="164"/>
        <v>0.8467708488455622</v>
      </c>
      <c r="N335" s="111">
        <f t="shared" si="164"/>
        <v>0.85519489141211624</v>
      </c>
      <c r="O335" s="111">
        <f t="shared" si="164"/>
        <v>0.86622645774735896</v>
      </c>
      <c r="P335" s="111">
        <f t="shared" si="164"/>
        <v>0.87908533561181046</v>
      </c>
      <c r="Q335" s="111">
        <f t="shared" si="164"/>
        <v>0.8912173918414632</v>
      </c>
      <c r="R335" s="111">
        <f t="shared" ref="R335:V335" si="165">IF(R316=0,"",R316/R297)</f>
        <v>0.90051378161234596</v>
      </c>
      <c r="S335" s="111">
        <f t="shared" si="165"/>
        <v>0.90955761479769714</v>
      </c>
      <c r="T335" s="111">
        <f t="shared" si="165"/>
        <v>0.91828846438194711</v>
      </c>
      <c r="U335" s="111">
        <f t="shared" si="165"/>
        <v>0.92664590334955421</v>
      </c>
      <c r="V335" s="111">
        <f t="shared" si="165"/>
        <v>0.93456950468496536</v>
      </c>
      <c r="W335" s="111">
        <f t="shared" ref="W335:Y335" si="166">IF(W316=0,"",W316/W297)</f>
        <v>0.94186866875069875</v>
      </c>
      <c r="X335" s="111">
        <f t="shared" si="166"/>
        <v>0.94495544460991099</v>
      </c>
      <c r="Y335" s="111">
        <f t="shared" si="166"/>
        <v>0.9479216679163569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0.64553977895112513</v>
      </c>
      <c r="D339" s="112">
        <f t="shared" si="176"/>
        <v>0.6470604182972306</v>
      </c>
      <c r="E339" s="112">
        <f t="shared" si="176"/>
        <v>0.64872514176635154</v>
      </c>
      <c r="F339" s="112" t="str">
        <f t="shared" si="176"/>
        <v/>
      </c>
      <c r="G339" s="112" t="str">
        <f t="shared" si="176"/>
        <v/>
      </c>
      <c r="H339" s="112">
        <f t="shared" si="176"/>
        <v>0.65416818324126114</v>
      </c>
      <c r="I339" s="112">
        <f t="shared" si="176"/>
        <v>0.65625826460141545</v>
      </c>
      <c r="J339" s="112">
        <f t="shared" si="176"/>
        <v>0.65861709166898275</v>
      </c>
      <c r="K339" s="112">
        <f t="shared" si="176"/>
        <v>0.66134914608391515</v>
      </c>
      <c r="L339" s="112" t="str">
        <f t="shared" si="176"/>
        <v/>
      </c>
      <c r="M339" s="112">
        <f t="shared" si="176"/>
        <v>0.67046215856021374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0.75861294696239057</v>
      </c>
      <c r="T339" s="112">
        <f t="shared" si="177"/>
        <v>0.77083441263912644</v>
      </c>
      <c r="U339" s="112">
        <f t="shared" si="177"/>
        <v>0.7830831504150626</v>
      </c>
      <c r="V339" s="112">
        <f t="shared" si="177"/>
        <v>0.79511611539672089</v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0.6389848009883865</v>
      </c>
      <c r="D343" s="124">
        <f t="shared" si="188"/>
        <v>0.65194609578265716</v>
      </c>
      <c r="E343" s="124">
        <f t="shared" si="188"/>
        <v>0.64392766146888702</v>
      </c>
      <c r="F343" s="124">
        <f t="shared" si="188"/>
        <v>0.62995388560987242</v>
      </c>
      <c r="G343" s="124">
        <f t="shared" si="188"/>
        <v>0.63474288147294577</v>
      </c>
      <c r="H343" s="124">
        <f t="shared" si="188"/>
        <v>0.65256148678669446</v>
      </c>
      <c r="I343" s="124">
        <f t="shared" si="188"/>
        <v>0.69234663407625019</v>
      </c>
      <c r="J343" s="124">
        <f t="shared" si="188"/>
        <v>0.71432099325757192</v>
      </c>
      <c r="K343" s="124">
        <f t="shared" si="188"/>
        <v>0.66770650208638493</v>
      </c>
      <c r="L343" s="124">
        <f t="shared" si="188"/>
        <v>0.61235633693779346</v>
      </c>
      <c r="M343" s="124">
        <f t="shared" si="188"/>
        <v>0.65362203537876051</v>
      </c>
      <c r="N343" s="124">
        <f t="shared" si="188"/>
        <v>0.64807751293913674</v>
      </c>
      <c r="O343" s="124">
        <f t="shared" si="188"/>
        <v>0.66311986778574816</v>
      </c>
      <c r="P343" s="124">
        <f t="shared" si="188"/>
        <v>0.67194127950332028</v>
      </c>
      <c r="Q343" s="124">
        <f t="shared" si="188"/>
        <v>0.71891958325804473</v>
      </c>
      <c r="R343" s="124">
        <f t="shared" ref="R343:V343" si="189">IF(R324=0,"",R324/R305)</f>
        <v>0.71175657193185782</v>
      </c>
      <c r="S343" s="124">
        <f t="shared" si="189"/>
        <v>0.69626456191883745</v>
      </c>
      <c r="T343" s="124">
        <f t="shared" si="189"/>
        <v>0.66314642292875325</v>
      </c>
      <c r="U343" s="124">
        <f t="shared" si="189"/>
        <v>0.72573702611089552</v>
      </c>
      <c r="V343" s="124">
        <f t="shared" si="189"/>
        <v>0.67724269285656258</v>
      </c>
      <c r="W343" s="124">
        <f t="shared" ref="W343:Y343" si="190">IF(W324=0,"",W324/W305)</f>
        <v>0.70780507655198455</v>
      </c>
      <c r="X343" s="124">
        <f t="shared" si="190"/>
        <v>0.68600669725033547</v>
      </c>
      <c r="Y343" s="124">
        <f t="shared" si="190"/>
        <v>0.64575114552227098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0.5885532076269534</v>
      </c>
      <c r="D344" s="111">
        <f t="shared" si="191"/>
        <v>0.58894811544936454</v>
      </c>
      <c r="E344" s="111">
        <f t="shared" si="191"/>
        <v>0.5893430588445201</v>
      </c>
      <c r="F344" s="111">
        <f t="shared" si="191"/>
        <v>0.58973800709050417</v>
      </c>
      <c r="G344" s="111">
        <f t="shared" si="191"/>
        <v>0.5901329880968933</v>
      </c>
      <c r="H344" s="111">
        <f t="shared" si="191"/>
        <v>0.59052799844791082</v>
      </c>
      <c r="I344" s="111">
        <f t="shared" si="191"/>
        <v>0.59092304502047666</v>
      </c>
      <c r="J344" s="111">
        <f t="shared" si="191"/>
        <v>0.59131815598690707</v>
      </c>
      <c r="K344" s="111">
        <f t="shared" si="191"/>
        <v>0.59171335530107994</v>
      </c>
      <c r="L344" s="111">
        <f t="shared" si="191"/>
        <v>0.59210864937163976</v>
      </c>
      <c r="M344" s="111">
        <f t="shared" si="191"/>
        <v>0.59240885265731358</v>
      </c>
      <c r="N344" s="111">
        <f t="shared" si="191"/>
        <v>0.59257665217293198</v>
      </c>
      <c r="O344" s="111">
        <f t="shared" si="191"/>
        <v>0.59267694153553507</v>
      </c>
      <c r="P344" s="111">
        <f t="shared" si="191"/>
        <v>0.59295678242280991</v>
      </c>
      <c r="Q344" s="111">
        <f t="shared" si="191"/>
        <v>0.59409580020610819</v>
      </c>
      <c r="R344" s="111">
        <f t="shared" ref="R344:V344" si="192">IF(R325=0,"",R325/R306)</f>
        <v>0.59708771629894242</v>
      </c>
      <c r="S344" s="111">
        <f t="shared" si="192"/>
        <v>0.60130815583265629</v>
      </c>
      <c r="T344" s="111">
        <f t="shared" si="192"/>
        <v>0.60593880550972834</v>
      </c>
      <c r="U344" s="111">
        <f t="shared" si="192"/>
        <v>0.61016135203264898</v>
      </c>
      <c r="V344" s="111">
        <f t="shared" si="192"/>
        <v>0.61315748210390297</v>
      </c>
      <c r="W344" s="111">
        <f t="shared" ref="W344:Y344" si="193">IF(W325=0,"",W325/W306)</f>
        <v>0.61459744496403257</v>
      </c>
      <c r="X344" s="111">
        <f t="shared" si="193"/>
        <v>0.61499426400675616</v>
      </c>
      <c r="Y344" s="111">
        <f t="shared" si="193"/>
        <v>0.61503394591102856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0.75249001577798369</v>
      </c>
      <c r="D345" s="45">
        <f t="shared" si="194"/>
        <v>0.75376124544770495</v>
      </c>
      <c r="E345" s="45">
        <f t="shared" si="194"/>
        <v>0.75509241389042792</v>
      </c>
      <c r="F345" s="45">
        <f t="shared" si="194"/>
        <v>0.75643175580219646</v>
      </c>
      <c r="G345" s="45">
        <f t="shared" si="194"/>
        <v>0.75782629779835831</v>
      </c>
      <c r="H345" s="45">
        <f t="shared" si="194"/>
        <v>0.75927028441987698</v>
      </c>
      <c r="I345" s="45">
        <f t="shared" si="194"/>
        <v>0.76077530302614893</v>
      </c>
      <c r="J345" s="45">
        <f t="shared" si="194"/>
        <v>0.76238882293864785</v>
      </c>
      <c r="K345" s="45">
        <f t="shared" si="194"/>
        <v>0.76415120556654414</v>
      </c>
      <c r="L345" s="45">
        <f t="shared" si="194"/>
        <v>0.76607324924152431</v>
      </c>
      <c r="M345" s="45">
        <f t="shared" si="194"/>
        <v>0.76882134696802751</v>
      </c>
      <c r="N345" s="45">
        <f t="shared" si="194"/>
        <v>0.7725852145007337</v>
      </c>
      <c r="O345" s="45">
        <f t="shared" si="194"/>
        <v>0.77781473176807325</v>
      </c>
      <c r="P345" s="45">
        <f t="shared" si="194"/>
        <v>0.78473055104142575</v>
      </c>
      <c r="Q345" s="45">
        <f t="shared" si="194"/>
        <v>0.79367968863573435</v>
      </c>
      <c r="R345" s="45">
        <f t="shared" ref="R345:V345" si="195">IF(R326=0,"",R326/R307)</f>
        <v>0.80585732530883569</v>
      </c>
      <c r="S345" s="45">
        <f t="shared" si="195"/>
        <v>0.82109552406173714</v>
      </c>
      <c r="T345" s="45">
        <f t="shared" si="195"/>
        <v>0.83750028181059311</v>
      </c>
      <c r="U345" s="45">
        <f t="shared" si="195"/>
        <v>0.85317759547160277</v>
      </c>
      <c r="V345" s="45">
        <f t="shared" si="195"/>
        <v>0.86623346196094431</v>
      </c>
      <c r="W345" s="45">
        <f t="shared" ref="W345:Y345" si="196">IF(W326=0,"",W326/W307)</f>
        <v>0.87600981817320855</v>
      </c>
      <c r="X345" s="45">
        <f t="shared" si="196"/>
        <v>0.88369578145773753</v>
      </c>
      <c r="Y345" s="45">
        <f t="shared" si="196"/>
        <v>0.89051166160525408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0.97674937962685371</v>
      </c>
      <c r="D347" s="117">
        <f t="shared" si="197"/>
        <v>0.6870108225258269</v>
      </c>
      <c r="E347" s="117">
        <f t="shared" si="197"/>
        <v>0.94050024344888583</v>
      </c>
      <c r="F347" s="117">
        <f t="shared" si="197"/>
        <v>0.85924082559179904</v>
      </c>
      <c r="G347" s="117">
        <f t="shared" si="197"/>
        <v>0.98828425560214295</v>
      </c>
      <c r="H347" s="117">
        <f t="shared" si="197"/>
        <v>1.0399860990841534</v>
      </c>
      <c r="I347" s="117">
        <f t="shared" si="197"/>
        <v>0.47667365388001276</v>
      </c>
      <c r="J347" s="117">
        <f t="shared" si="197"/>
        <v>0.55547107074581836</v>
      </c>
      <c r="K347" s="117">
        <f t="shared" si="197"/>
        <v>1.6200257389656743</v>
      </c>
      <c r="L347" s="117">
        <f t="shared" si="197"/>
        <v>1.4204561103038078</v>
      </c>
      <c r="M347" s="117">
        <f t="shared" si="197"/>
        <v>1.253934294691331</v>
      </c>
      <c r="N347" s="117">
        <f t="shared" si="197"/>
        <v>1.1073294319925098</v>
      </c>
      <c r="O347" s="117">
        <f t="shared" si="197"/>
        <v>1.0652875482564699</v>
      </c>
      <c r="P347" s="117">
        <f t="shared" si="197"/>
        <v>0.96988527101462041</v>
      </c>
      <c r="Q347" s="117">
        <f t="shared" si="197"/>
        <v>0.2518203996261803</v>
      </c>
      <c r="R347" s="117">
        <f t="shared" ref="R347:V347" si="198">R348+R351+R353+R362</f>
        <v>0.56221614054525049</v>
      </c>
      <c r="S347" s="117">
        <f t="shared" si="198"/>
        <v>1.3574375984874849</v>
      </c>
      <c r="T347" s="117">
        <f t="shared" si="198"/>
        <v>1.2605758338108592</v>
      </c>
      <c r="U347" s="117">
        <f t="shared" si="198"/>
        <v>0.85144607491067814</v>
      </c>
      <c r="V347" s="117">
        <f t="shared" si="198"/>
        <v>0.94145462330677532</v>
      </c>
      <c r="W347" s="117">
        <f t="shared" ref="W347:Y347" si="199">W348+W351+W353+W362</f>
        <v>1.0173144721490881</v>
      </c>
      <c r="X347" s="117">
        <f t="shared" si="199"/>
        <v>0.8890799249869531</v>
      </c>
      <c r="Y347" s="117">
        <f t="shared" si="199"/>
        <v>2.1034742512073077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0.97674937962685371</v>
      </c>
      <c r="D362" s="122">
        <v>0.6870108225258269</v>
      </c>
      <c r="E362" s="122">
        <v>0.94050024344888583</v>
      </c>
      <c r="F362" s="122">
        <v>0.85924082559179904</v>
      </c>
      <c r="G362" s="122">
        <v>0.98828425560214295</v>
      </c>
      <c r="H362" s="122">
        <v>1.0399860990841534</v>
      </c>
      <c r="I362" s="122">
        <v>0.47667365388001276</v>
      </c>
      <c r="J362" s="122">
        <v>0.55547107074581836</v>
      </c>
      <c r="K362" s="122">
        <v>1.6200257389656743</v>
      </c>
      <c r="L362" s="122">
        <v>1.4204561103038078</v>
      </c>
      <c r="M362" s="122">
        <v>1.253934294691331</v>
      </c>
      <c r="N362" s="122">
        <v>1.1073294319925098</v>
      </c>
      <c r="O362" s="122">
        <v>1.0652875482564699</v>
      </c>
      <c r="P362" s="122">
        <v>0.96988527101462041</v>
      </c>
      <c r="Q362" s="122">
        <v>0.2518203996261803</v>
      </c>
      <c r="R362" s="122">
        <v>0.56221614054525049</v>
      </c>
      <c r="S362" s="122">
        <v>1.3574375984874849</v>
      </c>
      <c r="T362" s="122">
        <v>1.2605758338108592</v>
      </c>
      <c r="U362" s="122">
        <v>0.85144607491067814</v>
      </c>
      <c r="V362" s="122">
        <v>0.94145462330677532</v>
      </c>
      <c r="W362" s="122">
        <v>1.0173144721490881</v>
      </c>
      <c r="X362" s="122">
        <v>0.8890799249869531</v>
      </c>
      <c r="Y362" s="122">
        <v>2.1034742512073077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0.97674937962685371</v>
      </c>
      <c r="D363" s="98">
        <v>0.6870108225258269</v>
      </c>
      <c r="E363" s="98">
        <v>0.94050024344888583</v>
      </c>
      <c r="F363" s="98">
        <v>0.85924082559179904</v>
      </c>
      <c r="G363" s="98">
        <v>0.98828425560214295</v>
      </c>
      <c r="H363" s="98">
        <v>1.0399860990841534</v>
      </c>
      <c r="I363" s="98">
        <v>0.47667365388001276</v>
      </c>
      <c r="J363" s="98">
        <v>0.55547107074581836</v>
      </c>
      <c r="K363" s="98">
        <v>1.6200257389656743</v>
      </c>
      <c r="L363" s="98">
        <v>1.4204561103038078</v>
      </c>
      <c r="M363" s="98">
        <v>1.253934294691331</v>
      </c>
      <c r="N363" s="98">
        <v>1.1073294319925098</v>
      </c>
      <c r="O363" s="98">
        <v>1.0652875482564699</v>
      </c>
      <c r="P363" s="98">
        <v>0.96988527101462041</v>
      </c>
      <c r="Q363" s="98">
        <v>0.2518203996261803</v>
      </c>
      <c r="R363" s="98">
        <v>0.56221614054525049</v>
      </c>
      <c r="S363" s="98">
        <v>1.3574375984874849</v>
      </c>
      <c r="T363" s="98">
        <v>1.2605758338108592</v>
      </c>
      <c r="U363" s="98">
        <v>0.85144607491067814</v>
      </c>
      <c r="V363" s="98">
        <v>0.94145462330677532</v>
      </c>
      <c r="W363" s="98">
        <v>1.0173144721490881</v>
      </c>
      <c r="X363" s="98">
        <v>0.8890799249869531</v>
      </c>
      <c r="Y363" s="98">
        <v>2.1034742512073077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12795.044545850744</v>
      </c>
      <c r="D366" s="117">
        <f t="shared" si="204"/>
        <v>13283.509592124568</v>
      </c>
      <c r="E366" s="117">
        <f t="shared" si="204"/>
        <v>14018.681424501976</v>
      </c>
      <c r="F366" s="117">
        <f t="shared" si="204"/>
        <v>13330.391354105446</v>
      </c>
      <c r="G366" s="117">
        <f t="shared" si="204"/>
        <v>13798.497132504624</v>
      </c>
      <c r="H366" s="117">
        <f t="shared" si="204"/>
        <v>14037.888247775587</v>
      </c>
      <c r="I366" s="117">
        <f t="shared" si="204"/>
        <v>13726.700504678838</v>
      </c>
      <c r="J366" s="117">
        <f t="shared" si="204"/>
        <v>13389.019360490618</v>
      </c>
      <c r="K366" s="117">
        <f t="shared" si="204"/>
        <v>12871.153854165148</v>
      </c>
      <c r="L366" s="117">
        <f t="shared" si="204"/>
        <v>14110.165650603805</v>
      </c>
      <c r="M366" s="117">
        <f t="shared" si="204"/>
        <v>12149.110634807108</v>
      </c>
      <c r="N366" s="117">
        <f t="shared" si="204"/>
        <v>12639.944634560568</v>
      </c>
      <c r="O366" s="117">
        <f t="shared" si="204"/>
        <v>11905.403333026923</v>
      </c>
      <c r="P366" s="117">
        <f t="shared" si="204"/>
        <v>10799.961303295218</v>
      </c>
      <c r="Q366" s="117">
        <f t="shared" si="204"/>
        <v>10295.841940532066</v>
      </c>
      <c r="R366" s="117">
        <f t="shared" ref="R366:V366" si="205">R367+R370+R372+R381</f>
        <v>10880.645603478904</v>
      </c>
      <c r="S366" s="117">
        <f t="shared" si="205"/>
        <v>10101.338761975601</v>
      </c>
      <c r="T366" s="117">
        <f t="shared" si="205"/>
        <v>9628.7538431589201</v>
      </c>
      <c r="U366" s="117">
        <f t="shared" si="205"/>
        <v>8692.1717314694033</v>
      </c>
      <c r="V366" s="117">
        <f t="shared" si="205"/>
        <v>8175.8083014715485</v>
      </c>
      <c r="W366" s="117">
        <f t="shared" ref="W366:Y366" si="206">W367+W370+W372+W381</f>
        <v>8192.9401297417189</v>
      </c>
      <c r="X366" s="117">
        <f t="shared" si="206"/>
        <v>6210.6873637534518</v>
      </c>
      <c r="Y366" s="117">
        <f t="shared" si="206"/>
        <v>5030.9846107414505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10344.397503511045</v>
      </c>
      <c r="D367" s="122">
        <f t="shared" si="207"/>
        <v>10756.682855199489</v>
      </c>
      <c r="E367" s="122">
        <f t="shared" si="207"/>
        <v>11374.310904500768</v>
      </c>
      <c r="F367" s="122">
        <f t="shared" si="207"/>
        <v>10834.671248190722</v>
      </c>
      <c r="G367" s="122">
        <f t="shared" si="207"/>
        <v>11172.547081988638</v>
      </c>
      <c r="H367" s="122">
        <f t="shared" si="207"/>
        <v>11041.524690737686</v>
      </c>
      <c r="I367" s="122">
        <f t="shared" si="207"/>
        <v>10978.793160680014</v>
      </c>
      <c r="J367" s="122">
        <f t="shared" si="207"/>
        <v>10297.460849302443</v>
      </c>
      <c r="K367" s="122">
        <f t="shared" si="207"/>
        <v>10089.857592304528</v>
      </c>
      <c r="L367" s="122">
        <f t="shared" si="207"/>
        <v>11061.639770506194</v>
      </c>
      <c r="M367" s="122">
        <f t="shared" si="207"/>
        <v>9342.5284805421306</v>
      </c>
      <c r="N367" s="122">
        <f t="shared" si="207"/>
        <v>9755.1524087338421</v>
      </c>
      <c r="O367" s="122">
        <f t="shared" si="207"/>
        <v>9067.417442686874</v>
      </c>
      <c r="P367" s="122">
        <f t="shared" si="207"/>
        <v>8230.1180715041392</v>
      </c>
      <c r="Q367" s="122">
        <f t="shared" si="207"/>
        <v>7713.6572861164159</v>
      </c>
      <c r="R367" s="122">
        <f t="shared" ref="R367:V367" si="208">SUM(R368:R369)</f>
        <v>8064.9419751937703</v>
      </c>
      <c r="S367" s="122">
        <f t="shared" si="208"/>
        <v>7626.1062885480133</v>
      </c>
      <c r="T367" s="122">
        <f t="shared" si="208"/>
        <v>7071.7731689368256</v>
      </c>
      <c r="U367" s="122">
        <f t="shared" si="208"/>
        <v>6349.7302471785415</v>
      </c>
      <c r="V367" s="122">
        <f t="shared" si="208"/>
        <v>5537.5110706454861</v>
      </c>
      <c r="W367" s="122">
        <f t="shared" ref="W367:Y367" si="209">SUM(W368:W369)</f>
        <v>5456.7722199268273</v>
      </c>
      <c r="X367" s="122">
        <f t="shared" si="209"/>
        <v>3811.0134583327149</v>
      </c>
      <c r="Y367" s="122">
        <f t="shared" si="209"/>
        <v>2536.6229777733033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10308.464307403006</v>
      </c>
      <c r="D368" s="98">
        <v>10720.321128097239</v>
      </c>
      <c r="E368" s="98">
        <v>11336.379347533584</v>
      </c>
      <c r="F368" s="98">
        <v>10799.320211535096</v>
      </c>
      <c r="G368" s="98">
        <v>11136.424313480729</v>
      </c>
      <c r="H368" s="98">
        <v>11006.32478342566</v>
      </c>
      <c r="I368" s="98">
        <v>10944.350981068066</v>
      </c>
      <c r="J368" s="98">
        <v>10265.233643487598</v>
      </c>
      <c r="K368" s="98">
        <v>10058.283938687047</v>
      </c>
      <c r="L368" s="98">
        <v>11028.28481258469</v>
      </c>
      <c r="M368" s="98">
        <v>9314.0261826223432</v>
      </c>
      <c r="N368" s="98">
        <v>9725.2996968729476</v>
      </c>
      <c r="O368" s="98">
        <v>9039.543906224706</v>
      </c>
      <c r="P368" s="98">
        <v>8204.7002552629328</v>
      </c>
      <c r="Q368" s="98">
        <v>7689.7308106380406</v>
      </c>
      <c r="R368" s="98">
        <v>8039.9136287208648</v>
      </c>
      <c r="S368" s="98">
        <v>7602.4845042007792</v>
      </c>
      <c r="T368" s="98">
        <v>7049.7658229519866</v>
      </c>
      <c r="U368" s="98">
        <v>6329.8131856980126</v>
      </c>
      <c r="V368" s="98">
        <v>5519.9683823417117</v>
      </c>
      <c r="W368" s="98">
        <v>5439.4368717446296</v>
      </c>
      <c r="X368" s="98">
        <v>3798.8193006175729</v>
      </c>
      <c r="Y368" s="98">
        <v>2528.3476559213614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35.9331961080388</v>
      </c>
      <c r="D369" s="98">
        <v>36.361727102250335</v>
      </c>
      <c r="E369" s="98">
        <v>37.931556967184328</v>
      </c>
      <c r="F369" s="98">
        <v>35.351036655624924</v>
      </c>
      <c r="G369" s="98">
        <v>36.122768507907537</v>
      </c>
      <c r="H369" s="98">
        <v>35.199907312026276</v>
      </c>
      <c r="I369" s="98">
        <v>34.442179611948276</v>
      </c>
      <c r="J369" s="98">
        <v>32.227205814843728</v>
      </c>
      <c r="K369" s="98">
        <v>31.57365361748009</v>
      </c>
      <c r="L369" s="98">
        <v>33.354957921503996</v>
      </c>
      <c r="M369" s="98">
        <v>28.502297919787935</v>
      </c>
      <c r="N369" s="98">
        <v>29.85271186089447</v>
      </c>
      <c r="O369" s="98">
        <v>27.873536462167557</v>
      </c>
      <c r="P369" s="98">
        <v>25.41781624120641</v>
      </c>
      <c r="Q369" s="98">
        <v>23.926475478375632</v>
      </c>
      <c r="R369" s="98">
        <v>25.028346472905099</v>
      </c>
      <c r="S369" s="98">
        <v>23.621784347234257</v>
      </c>
      <c r="T369" s="98">
        <v>22.007345984839041</v>
      </c>
      <c r="U369" s="98">
        <v>19.917061480529352</v>
      </c>
      <c r="V369" s="98">
        <v>17.542688303774653</v>
      </c>
      <c r="W369" s="98">
        <v>17.335348182198199</v>
      </c>
      <c r="X369" s="98">
        <v>12.194157715141763</v>
      </c>
      <c r="Y369" s="98">
        <v>8.2753218519420173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6.1947663742456588E-3</v>
      </c>
      <c r="D370" s="122">
        <f t="shared" si="210"/>
        <v>3.1051077043353904E-2</v>
      </c>
      <c r="E370" s="122">
        <f t="shared" si="210"/>
        <v>6.1591649477790035E-2</v>
      </c>
      <c r="F370" s="122">
        <f t="shared" si="210"/>
        <v>9.5757379053092451E-2</v>
      </c>
      <c r="G370" s="122">
        <f t="shared" si="210"/>
        <v>0.14237459974255096</v>
      </c>
      <c r="H370" s="122">
        <f t="shared" si="210"/>
        <v>0.51462652942029119</v>
      </c>
      <c r="I370" s="122">
        <f t="shared" si="210"/>
        <v>0.56683875086302815</v>
      </c>
      <c r="J370" s="122">
        <f t="shared" si="210"/>
        <v>0.77965294634675597</v>
      </c>
      <c r="K370" s="122">
        <f t="shared" si="210"/>
        <v>0.73543525703809087</v>
      </c>
      <c r="L370" s="122">
        <f t="shared" si="210"/>
        <v>2.5073582616559014</v>
      </c>
      <c r="M370" s="122">
        <f t="shared" si="210"/>
        <v>1.3355252204930999</v>
      </c>
      <c r="N370" s="122">
        <f t="shared" si="210"/>
        <v>1.1938773690535553</v>
      </c>
      <c r="O370" s="122">
        <f t="shared" si="210"/>
        <v>1.1632651541149592</v>
      </c>
      <c r="P370" s="122">
        <f t="shared" si="210"/>
        <v>1.2556042923897557</v>
      </c>
      <c r="Q370" s="122">
        <f t="shared" si="210"/>
        <v>0.79450698771562045</v>
      </c>
      <c r="R370" s="122">
        <f t="shared" si="210"/>
        <v>1.0528591089420918</v>
      </c>
      <c r="S370" s="122">
        <f t="shared" si="210"/>
        <v>0.79971327308373197</v>
      </c>
      <c r="T370" s="122">
        <f t="shared" si="210"/>
        <v>1.0429546717675355</v>
      </c>
      <c r="U370" s="122">
        <f t="shared" si="210"/>
        <v>0.82253593751794973</v>
      </c>
      <c r="V370" s="122">
        <f t="shared" si="210"/>
        <v>1.823976250881125</v>
      </c>
      <c r="W370" s="122">
        <f t="shared" si="210"/>
        <v>1.9887128211286531</v>
      </c>
      <c r="X370" s="122">
        <f t="shared" si="210"/>
        <v>4.587207915434087</v>
      </c>
      <c r="Y370" s="122">
        <f t="shared" si="210"/>
        <v>0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6.1947663742456588E-3</v>
      </c>
      <c r="D371" s="98">
        <f>RES_hhdet_in_fech!D129</f>
        <v>3.1051077043353904E-2</v>
      </c>
      <c r="E371" s="98">
        <f>RES_hhdet_in_fech!E129</f>
        <v>6.1591649477790035E-2</v>
      </c>
      <c r="F371" s="98">
        <f>RES_hhdet_in_fech!F129</f>
        <v>9.5757379053092451E-2</v>
      </c>
      <c r="G371" s="98">
        <f>RES_hhdet_in_fech!G129</f>
        <v>0.14237459974255096</v>
      </c>
      <c r="H371" s="98">
        <f>RES_hhdet_in_fech!H129</f>
        <v>0.51462652942029119</v>
      </c>
      <c r="I371" s="98">
        <f>RES_hhdet_in_fech!I129</f>
        <v>0.56683875086302815</v>
      </c>
      <c r="J371" s="98">
        <f>RES_hhdet_in_fech!J129</f>
        <v>0.77965294634675597</v>
      </c>
      <c r="K371" s="98">
        <f>RES_hhdet_in_fech!K129</f>
        <v>0.73543525703809087</v>
      </c>
      <c r="L371" s="98">
        <f>RES_hhdet_in_fech!L129</f>
        <v>2.5073582616559014</v>
      </c>
      <c r="M371" s="98">
        <f>RES_hhdet_in_fech!M129</f>
        <v>1.3355252204930999</v>
      </c>
      <c r="N371" s="98">
        <f>RES_hhdet_in_fech!N129</f>
        <v>1.1938773690535553</v>
      </c>
      <c r="O371" s="98">
        <f>RES_hhdet_in_fech!O129</f>
        <v>1.1632651541149592</v>
      </c>
      <c r="P371" s="98">
        <f>RES_hhdet_in_fech!P129</f>
        <v>1.2556042923897557</v>
      </c>
      <c r="Q371" s="98">
        <f>RES_hhdet_in_fech!Q129</f>
        <v>0.79450698771562045</v>
      </c>
      <c r="R371" s="98">
        <f>RES_hhdet_in_fech!R129</f>
        <v>1.0528591089420918</v>
      </c>
      <c r="S371" s="98">
        <f>RES_hhdet_in_fech!S129</f>
        <v>0.79971327308373197</v>
      </c>
      <c r="T371" s="98">
        <f>RES_hhdet_in_fech!T129</f>
        <v>1.0429546717675355</v>
      </c>
      <c r="U371" s="98">
        <f>RES_hhdet_in_fech!U129</f>
        <v>0.82253593751794973</v>
      </c>
      <c r="V371" s="98">
        <f>RES_hhdet_in_fech!V129</f>
        <v>1.823976250881125</v>
      </c>
      <c r="W371" s="98">
        <f>RES_hhdet_in_fech!W129</f>
        <v>1.9887128211286531</v>
      </c>
      <c r="X371" s="98">
        <f>RES_hhdet_in_fech!X129</f>
        <v>4.587207915434087</v>
      </c>
      <c r="Y371" s="98">
        <f>RES_hhdet_in_fech!Y129</f>
        <v>0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1751.5986471301942</v>
      </c>
      <c r="D372" s="122">
        <v>1771.4093922226964</v>
      </c>
      <c r="E372" s="122">
        <v>1831.2942350527026</v>
      </c>
      <c r="F372" s="122">
        <v>1638.1664881440784</v>
      </c>
      <c r="G372" s="122">
        <v>1749.0990593980123</v>
      </c>
      <c r="H372" s="122">
        <v>2093.8205108893644</v>
      </c>
      <c r="I372" s="122">
        <v>1980.4650393010238</v>
      </c>
      <c r="J372" s="122">
        <v>2187.266397405434</v>
      </c>
      <c r="K372" s="122">
        <v>1936.2355197435102</v>
      </c>
      <c r="L372" s="122">
        <v>2143.4841806328254</v>
      </c>
      <c r="M372" s="122">
        <v>1968.3766168409816</v>
      </c>
      <c r="N372" s="122">
        <v>2035.2040912057207</v>
      </c>
      <c r="O372" s="122">
        <v>2000.6545630393109</v>
      </c>
      <c r="P372" s="122">
        <v>1773.8040077425176</v>
      </c>
      <c r="Q372" s="122">
        <v>1852.9937298112175</v>
      </c>
      <c r="R372" s="122">
        <v>2045.5057270004872</v>
      </c>
      <c r="S372" s="122">
        <v>1802.7904823925073</v>
      </c>
      <c r="T372" s="122">
        <v>1859.859683419973</v>
      </c>
      <c r="U372" s="122">
        <v>1765.8130192522617</v>
      </c>
      <c r="V372" s="122">
        <v>1933.432105500661</v>
      </c>
      <c r="W372" s="122">
        <v>2054.9528368413694</v>
      </c>
      <c r="X372" s="122">
        <v>1730.0269289076703</v>
      </c>
      <c r="Y372" s="122">
        <v>1595.1394395934417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1708.7467206552772</v>
      </c>
      <c r="D373" s="98">
        <v>1765.6306287809991</v>
      </c>
      <c r="E373" s="98">
        <v>1782.9463170563204</v>
      </c>
      <c r="F373" s="98">
        <v>1638.1664881440784</v>
      </c>
      <c r="G373" s="98">
        <v>1749.0990593980123</v>
      </c>
      <c r="H373" s="98">
        <v>1845.0918310344332</v>
      </c>
      <c r="I373" s="98">
        <v>1888.1793085475608</v>
      </c>
      <c r="J373" s="98">
        <v>1982.5899669119062</v>
      </c>
      <c r="K373" s="98">
        <v>1819.5169578392224</v>
      </c>
      <c r="L373" s="98">
        <v>2143.4841806328254</v>
      </c>
      <c r="M373" s="98">
        <v>1965.0045169022999</v>
      </c>
      <c r="N373" s="98">
        <v>2035.2040912057207</v>
      </c>
      <c r="O373" s="98">
        <v>2000.6545630393109</v>
      </c>
      <c r="P373" s="98">
        <v>1773.8040077425176</v>
      </c>
      <c r="Q373" s="98">
        <v>1852.9937298112175</v>
      </c>
      <c r="R373" s="98">
        <v>2045.5057270004872</v>
      </c>
      <c r="S373" s="98">
        <v>1802.7778231893469</v>
      </c>
      <c r="T373" s="98">
        <v>1787.3771604307249</v>
      </c>
      <c r="U373" s="98">
        <v>1722.7409089997659</v>
      </c>
      <c r="V373" s="98">
        <v>1785.9675321531583</v>
      </c>
      <c r="W373" s="98">
        <v>2054.9528368413694</v>
      </c>
      <c r="X373" s="98">
        <v>1730.0269289076703</v>
      </c>
      <c r="Y373" s="98">
        <v>1595.1394395934417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2063.543099782175</v>
      </c>
      <c r="D377" s="101">
        <v>2129.2438896124222</v>
      </c>
      <c r="E377" s="101">
        <v>2299.269441313043</v>
      </c>
      <c r="F377" s="101">
        <v>0</v>
      </c>
      <c r="G377" s="101">
        <v>0</v>
      </c>
      <c r="H377" s="101">
        <v>2366.8629717860481</v>
      </c>
      <c r="I377" s="101">
        <v>2376.7254373686997</v>
      </c>
      <c r="J377" s="101">
        <v>3250.3992135444842</v>
      </c>
      <c r="K377" s="101">
        <v>2837.820667763287</v>
      </c>
      <c r="L377" s="101">
        <v>0</v>
      </c>
      <c r="M377" s="101">
        <v>2258.63884001113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2001.0842406995648</v>
      </c>
      <c r="T377" s="101">
        <v>2106.2159445645671</v>
      </c>
      <c r="U377" s="101">
        <v>1963.3593178945598</v>
      </c>
      <c r="V377" s="101">
        <v>2297.2039581545578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699.04220044312899</v>
      </c>
      <c r="D381" s="122">
        <v>755.38629362533948</v>
      </c>
      <c r="E381" s="122">
        <v>813.01469329902864</v>
      </c>
      <c r="F381" s="122">
        <v>857.45786039159475</v>
      </c>
      <c r="G381" s="122">
        <v>876.70861651823384</v>
      </c>
      <c r="H381" s="122">
        <v>902.02841961911622</v>
      </c>
      <c r="I381" s="122">
        <v>766.87546594693788</v>
      </c>
      <c r="J381" s="122">
        <v>903.51246083639467</v>
      </c>
      <c r="K381" s="122">
        <v>844.32530686007101</v>
      </c>
      <c r="L381" s="122">
        <v>902.53434120313068</v>
      </c>
      <c r="M381" s="122">
        <v>836.87001220350248</v>
      </c>
      <c r="N381" s="122">
        <v>848.39425725195088</v>
      </c>
      <c r="O381" s="122">
        <v>836.16806214662301</v>
      </c>
      <c r="P381" s="122">
        <v>794.78361975617167</v>
      </c>
      <c r="Q381" s="122">
        <v>728.39641761671578</v>
      </c>
      <c r="R381" s="122">
        <v>769.14504217570288</v>
      </c>
      <c r="S381" s="122">
        <v>671.64227776199766</v>
      </c>
      <c r="T381" s="122">
        <v>696.07803613035367</v>
      </c>
      <c r="U381" s="122">
        <v>575.80592910108146</v>
      </c>
      <c r="V381" s="122">
        <v>703.04114907452004</v>
      </c>
      <c r="W381" s="122">
        <v>679.22636015239368</v>
      </c>
      <c r="X381" s="122">
        <v>665.05976859763314</v>
      </c>
      <c r="Y381" s="122">
        <v>899.22219337470563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760.76255945350795</v>
      </c>
      <c r="D382" s="98">
        <v>822.72788236415693</v>
      </c>
      <c r="E382" s="98">
        <v>861.29699136161526</v>
      </c>
      <c r="F382" s="98">
        <v>928.00190636555612</v>
      </c>
      <c r="G382" s="98">
        <v>969.17100167702984</v>
      </c>
      <c r="H382" s="98">
        <v>1008.8606496134278</v>
      </c>
      <c r="I382" s="98">
        <v>926.85728175594522</v>
      </c>
      <c r="J382" s="98">
        <v>960.44209462913261</v>
      </c>
      <c r="K382" s="98">
        <v>893.91458387087312</v>
      </c>
      <c r="L382" s="98">
        <v>898.30605187711592</v>
      </c>
      <c r="M382" s="98">
        <v>933.54453591525873</v>
      </c>
      <c r="N382" s="98">
        <v>939.96670570103777</v>
      </c>
      <c r="O382" s="98">
        <v>918.26732907543806</v>
      </c>
      <c r="P382" s="98">
        <v>995.71196839386278</v>
      </c>
      <c r="Q382" s="98">
        <v>796.37902580369018</v>
      </c>
      <c r="R382" s="98">
        <v>825.26795858238233</v>
      </c>
      <c r="S382" s="98">
        <v>935.60190625881762</v>
      </c>
      <c r="T382" s="98">
        <v>790.27144897189714</v>
      </c>
      <c r="U382" s="98">
        <v>736.82363822359241</v>
      </c>
      <c r="V382" s="98">
        <v>762.12872245719029</v>
      </c>
      <c r="W382" s="98">
        <v>745.40695178416809</v>
      </c>
      <c r="X382" s="98">
        <v>715.91237623032293</v>
      </c>
      <c r="Y382" s="98">
        <v>967.89794142328105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591.1079587578995</v>
      </c>
      <c r="D383" s="33">
        <v>667.13400121753477</v>
      </c>
      <c r="E383" s="33">
        <v>729.70779926211026</v>
      </c>
      <c r="F383" s="33">
        <v>692.01624279098132</v>
      </c>
      <c r="G383" s="33">
        <v>694.02215217939806</v>
      </c>
      <c r="H383" s="33">
        <v>763.03625800381064</v>
      </c>
      <c r="I383" s="33">
        <v>686.88455804243426</v>
      </c>
      <c r="J383" s="33">
        <v>883.05764180784399</v>
      </c>
      <c r="K383" s="33">
        <v>788.7914421784061</v>
      </c>
      <c r="L383" s="33">
        <v>935.98107074675511</v>
      </c>
      <c r="M383" s="33">
        <v>700.37611088840822</v>
      </c>
      <c r="N383" s="33">
        <v>696.23318142466303</v>
      </c>
      <c r="O383" s="33">
        <v>729.91338495314653</v>
      </c>
      <c r="P383" s="33">
        <v>616.99146974411633</v>
      </c>
      <c r="Q383" s="33">
        <v>692.96706883488559</v>
      </c>
      <c r="R383" s="33">
        <v>728.48981843086415</v>
      </c>
      <c r="S383" s="33">
        <v>489.93176394337388</v>
      </c>
      <c r="T383" s="33">
        <v>510.59678403463937</v>
      </c>
      <c r="U383" s="33">
        <v>463.99906501341951</v>
      </c>
      <c r="V383" s="33">
        <v>572.21125328666938</v>
      </c>
      <c r="W383" s="33">
        <v>585.42758814869012</v>
      </c>
      <c r="X383" s="33">
        <v>555.26071412373312</v>
      </c>
      <c r="Y383" s="33">
        <v>574.44667109061254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9781.4733457620514</v>
      </c>
      <c r="D385" s="117">
        <f t="shared" si="211"/>
        <v>10239.446886494841</v>
      </c>
      <c r="E385" s="117">
        <f t="shared" si="211"/>
        <v>10814.926296324837</v>
      </c>
      <c r="F385" s="117">
        <f t="shared" si="211"/>
        <v>10336.259106609381</v>
      </c>
      <c r="G385" s="117">
        <f t="shared" si="211"/>
        <v>10755.506692529154</v>
      </c>
      <c r="H385" s="117">
        <f t="shared" si="211"/>
        <v>10827.507859921381</v>
      </c>
      <c r="I385" s="117">
        <f t="shared" si="211"/>
        <v>10792.554497387717</v>
      </c>
      <c r="J385" s="117">
        <f t="shared" si="211"/>
        <v>10576.589749602963</v>
      </c>
      <c r="K385" s="117">
        <f t="shared" si="211"/>
        <v>10207.007871920188</v>
      </c>
      <c r="L385" s="117">
        <f t="shared" si="211"/>
        <v>11271.471304337096</v>
      </c>
      <c r="M385" s="117">
        <f t="shared" si="211"/>
        <v>9797.4019833482907</v>
      </c>
      <c r="N385" s="117">
        <f t="shared" si="211"/>
        <v>10297.420509877047</v>
      </c>
      <c r="O385" s="117">
        <f t="shared" si="211"/>
        <v>9833.219917935543</v>
      </c>
      <c r="P385" s="117">
        <f t="shared" si="211"/>
        <v>9052.0636677841467</v>
      </c>
      <c r="Q385" s="117">
        <f t="shared" si="211"/>
        <v>8791.4681734559726</v>
      </c>
      <c r="R385" s="117">
        <f t="shared" ref="R385:V385" si="212">R386+R389+R391+R400</f>
        <v>9385.1826330988551</v>
      </c>
      <c r="S385" s="117">
        <f t="shared" si="212"/>
        <v>8792.2386989870683</v>
      </c>
      <c r="T385" s="117">
        <f t="shared" si="212"/>
        <v>8362.6709351538811</v>
      </c>
      <c r="U385" s="117">
        <f t="shared" si="212"/>
        <v>7681.8570544862578</v>
      </c>
      <c r="V385" s="117">
        <f t="shared" si="212"/>
        <v>7192.9347354484689</v>
      </c>
      <c r="W385" s="117">
        <f t="shared" ref="W385:Y385" si="213">W386+W389+W391+W400</f>
        <v>7387.4959108911917</v>
      </c>
      <c r="X385" s="117">
        <f t="shared" si="213"/>
        <v>5595.5527367166678</v>
      </c>
      <c r="Y385" s="117">
        <f t="shared" si="213"/>
        <v>4420.7188610032317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7963.1467825476684</v>
      </c>
      <c r="D386" s="122">
        <f t="shared" si="214"/>
        <v>8318.6582046810818</v>
      </c>
      <c r="E386" s="122">
        <f t="shared" si="214"/>
        <v>8837.846537148891</v>
      </c>
      <c r="F386" s="122">
        <f t="shared" si="214"/>
        <v>8458.2046603220351</v>
      </c>
      <c r="G386" s="122">
        <f t="shared" si="214"/>
        <v>8763.9658432033229</v>
      </c>
      <c r="H386" s="122">
        <f t="shared" si="214"/>
        <v>8703.53456634752</v>
      </c>
      <c r="I386" s="122">
        <f t="shared" si="214"/>
        <v>8697.2585400972257</v>
      </c>
      <c r="J386" s="122">
        <f t="shared" si="214"/>
        <v>8199.8996203879724</v>
      </c>
      <c r="K386" s="122">
        <f t="shared" si="214"/>
        <v>8078.5423689047784</v>
      </c>
      <c r="L386" s="122">
        <f t="shared" si="214"/>
        <v>8907.3934578853514</v>
      </c>
      <c r="M386" s="122">
        <f t="shared" si="214"/>
        <v>7582.8239839025027</v>
      </c>
      <c r="N386" s="122">
        <f t="shared" si="214"/>
        <v>8002.0548709615923</v>
      </c>
      <c r="O386" s="122">
        <f t="shared" si="214"/>
        <v>7540.5559257355435</v>
      </c>
      <c r="P386" s="122">
        <f t="shared" si="214"/>
        <v>6952.8409965780793</v>
      </c>
      <c r="Q386" s="122">
        <f t="shared" si="214"/>
        <v>6612.5543153379376</v>
      </c>
      <c r="R386" s="122">
        <f t="shared" ref="R386:V386" si="215">SUM(R387:R388)</f>
        <v>6990.6118462273616</v>
      </c>
      <c r="S386" s="122">
        <f t="shared" si="215"/>
        <v>6680.98275476872</v>
      </c>
      <c r="T386" s="122">
        <f t="shared" si="215"/>
        <v>6258.7029570292589</v>
      </c>
      <c r="U386" s="122">
        <f t="shared" si="215"/>
        <v>5674.1339051492014</v>
      </c>
      <c r="V386" s="122">
        <f t="shared" si="215"/>
        <v>4993.3615507157783</v>
      </c>
      <c r="W386" s="122">
        <f t="shared" ref="W386:Y386" si="216">SUM(W387:W388)</f>
        <v>4961.4194512581162</v>
      </c>
      <c r="X386" s="122">
        <f t="shared" si="216"/>
        <v>3481.6196103623047</v>
      </c>
      <c r="Y386" s="122">
        <f t="shared" si="216"/>
        <v>2327.9778614138891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7927.2135864396296</v>
      </c>
      <c r="D387" s="98">
        <v>8282.2964775788314</v>
      </c>
      <c r="E387" s="98">
        <v>8799.9149801817075</v>
      </c>
      <c r="F387" s="98">
        <v>8422.8536236664095</v>
      </c>
      <c r="G387" s="98">
        <v>8727.8430746954145</v>
      </c>
      <c r="H387" s="98">
        <v>8668.334659035494</v>
      </c>
      <c r="I387" s="98">
        <v>8662.816360485278</v>
      </c>
      <c r="J387" s="98">
        <v>8167.6724145731296</v>
      </c>
      <c r="K387" s="98">
        <v>8046.9687152872984</v>
      </c>
      <c r="L387" s="98">
        <v>8874.0384999638482</v>
      </c>
      <c r="M387" s="98">
        <v>7554.3216859827144</v>
      </c>
      <c r="N387" s="98">
        <v>7972.2021591006978</v>
      </c>
      <c r="O387" s="98">
        <v>7512.6823892733755</v>
      </c>
      <c r="P387" s="98">
        <v>6927.423180336873</v>
      </c>
      <c r="Q387" s="98">
        <v>6588.6278398595623</v>
      </c>
      <c r="R387" s="98">
        <v>6965.5834997544562</v>
      </c>
      <c r="S387" s="98">
        <v>6657.3609704214859</v>
      </c>
      <c r="T387" s="98">
        <v>6236.6956110444198</v>
      </c>
      <c r="U387" s="98">
        <v>5654.2168436686725</v>
      </c>
      <c r="V387" s="98">
        <v>4975.8188624120039</v>
      </c>
      <c r="W387" s="98">
        <v>4944.0841030759184</v>
      </c>
      <c r="X387" s="98">
        <v>3469.4254526471627</v>
      </c>
      <c r="Y387" s="98">
        <v>2319.7025395619471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35.9331961080388</v>
      </c>
      <c r="D388" s="98">
        <v>36.361727102250335</v>
      </c>
      <c r="E388" s="98">
        <v>37.931556967184328</v>
      </c>
      <c r="F388" s="98">
        <v>35.351036655624924</v>
      </c>
      <c r="G388" s="98">
        <v>36.122768507907537</v>
      </c>
      <c r="H388" s="98">
        <v>35.199907312026276</v>
      </c>
      <c r="I388" s="98">
        <v>34.442179611948276</v>
      </c>
      <c r="J388" s="98">
        <v>32.227205814843728</v>
      </c>
      <c r="K388" s="98">
        <v>31.57365361748009</v>
      </c>
      <c r="L388" s="98">
        <v>33.354957921503996</v>
      </c>
      <c r="M388" s="98">
        <v>28.502297919787935</v>
      </c>
      <c r="N388" s="98">
        <v>29.85271186089447</v>
      </c>
      <c r="O388" s="98">
        <v>27.873536462167557</v>
      </c>
      <c r="P388" s="98">
        <v>25.41781624120641</v>
      </c>
      <c r="Q388" s="98">
        <v>23.926475478375632</v>
      </c>
      <c r="R388" s="98">
        <v>25.028346472905099</v>
      </c>
      <c r="S388" s="98">
        <v>23.621784347234257</v>
      </c>
      <c r="T388" s="98">
        <v>22.007345984839041</v>
      </c>
      <c r="U388" s="98">
        <v>19.917061480529352</v>
      </c>
      <c r="V388" s="98">
        <v>17.542688303774653</v>
      </c>
      <c r="W388" s="98">
        <v>17.335348182198199</v>
      </c>
      <c r="X388" s="98">
        <v>12.194157715141763</v>
      </c>
      <c r="Y388" s="98">
        <v>8.2753218519420173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1.6604142167797143E-2</v>
      </c>
      <c r="D389" s="122">
        <f t="shared" si="217"/>
        <v>8.7119664540920932E-2</v>
      </c>
      <c r="E389" s="122">
        <f t="shared" si="217"/>
        <v>0.18064258016276227</v>
      </c>
      <c r="F389" s="122">
        <f t="shared" si="217"/>
        <v>0.29312739371695073</v>
      </c>
      <c r="G389" s="122">
        <f t="shared" si="217"/>
        <v>0.45433888533183275</v>
      </c>
      <c r="H389" s="122">
        <f t="shared" si="217"/>
        <v>1.7100029301553843</v>
      </c>
      <c r="I389" s="122">
        <f t="shared" si="217"/>
        <v>1.9591419703315966</v>
      </c>
      <c r="J389" s="122">
        <f t="shared" si="217"/>
        <v>2.8006829586973825</v>
      </c>
      <c r="K389" s="122">
        <f t="shared" si="217"/>
        <v>2.7440779072442458</v>
      </c>
      <c r="L389" s="122">
        <f t="shared" si="217"/>
        <v>9.7119258162624202</v>
      </c>
      <c r="M389" s="122">
        <f t="shared" si="217"/>
        <v>5.3905161630020979</v>
      </c>
      <c r="N389" s="122">
        <f t="shared" si="217"/>
        <v>5.0442569035932028</v>
      </c>
      <c r="O389" s="122">
        <f t="shared" si="217"/>
        <v>5.1644220650323662</v>
      </c>
      <c r="P389" s="122">
        <f t="shared" si="217"/>
        <v>5.8496573629198361</v>
      </c>
      <c r="Q389" s="122">
        <f t="shared" si="217"/>
        <v>3.8351701374353686</v>
      </c>
      <c r="R389" s="122">
        <f t="shared" si="217"/>
        <v>5.1206508032119098</v>
      </c>
      <c r="S389" s="122">
        <f t="shared" si="217"/>
        <v>3.8926988110509728</v>
      </c>
      <c r="T389" s="122">
        <f t="shared" si="217"/>
        <v>5.0813996472041856</v>
      </c>
      <c r="U389" s="122">
        <f t="shared" si="217"/>
        <v>4.0116070861749087</v>
      </c>
      <c r="V389" s="122">
        <f t="shared" si="217"/>
        <v>8.921820042658835</v>
      </c>
      <c r="W389" s="122">
        <f t="shared" si="217"/>
        <v>9.8209010080314076</v>
      </c>
      <c r="X389" s="122">
        <f t="shared" si="217"/>
        <v>22.899305231561762</v>
      </c>
      <c r="Y389" s="122">
        <f t="shared" si="217"/>
        <v>0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1.6604142167797143E-2</v>
      </c>
      <c r="D390" s="98">
        <f>RES_hhdet_in_tesh!D129</f>
        <v>8.7119664540920932E-2</v>
      </c>
      <c r="E390" s="98">
        <f>RES_hhdet_in_tesh!E129</f>
        <v>0.18064258016276227</v>
      </c>
      <c r="F390" s="98">
        <f>RES_hhdet_in_tesh!F129</f>
        <v>0.29312739371695073</v>
      </c>
      <c r="G390" s="98">
        <f>RES_hhdet_in_tesh!G129</f>
        <v>0.45433888533183275</v>
      </c>
      <c r="H390" s="98">
        <f>RES_hhdet_in_tesh!H129</f>
        <v>1.7100029301553843</v>
      </c>
      <c r="I390" s="98">
        <f>RES_hhdet_in_tesh!I129</f>
        <v>1.9591419703315966</v>
      </c>
      <c r="J390" s="98">
        <f>RES_hhdet_in_tesh!J129</f>
        <v>2.8006829586973825</v>
      </c>
      <c r="K390" s="98">
        <f>RES_hhdet_in_tesh!K129</f>
        <v>2.7440779072442458</v>
      </c>
      <c r="L390" s="98">
        <f>RES_hhdet_in_tesh!L129</f>
        <v>9.7119258162624202</v>
      </c>
      <c r="M390" s="98">
        <f>RES_hhdet_in_tesh!M129</f>
        <v>5.3905161630020979</v>
      </c>
      <c r="N390" s="98">
        <f>RES_hhdet_in_tesh!N129</f>
        <v>5.0442569035932028</v>
      </c>
      <c r="O390" s="98">
        <f>RES_hhdet_in_tesh!O129</f>
        <v>5.1644220650323662</v>
      </c>
      <c r="P390" s="98">
        <f>RES_hhdet_in_tesh!P129</f>
        <v>5.8496573629198361</v>
      </c>
      <c r="Q390" s="98">
        <f>RES_hhdet_in_tesh!Q129</f>
        <v>3.8351701374353686</v>
      </c>
      <c r="R390" s="98">
        <f>RES_hhdet_in_tesh!R129</f>
        <v>5.1206508032119098</v>
      </c>
      <c r="S390" s="98">
        <f>RES_hhdet_in_tesh!S129</f>
        <v>3.8926988110509728</v>
      </c>
      <c r="T390" s="98">
        <f>RES_hhdet_in_tesh!T129</f>
        <v>5.0813996472041856</v>
      </c>
      <c r="U390" s="98">
        <f>RES_hhdet_in_tesh!U129</f>
        <v>4.0116070861749087</v>
      </c>
      <c r="V390" s="98">
        <f>RES_hhdet_in_tesh!V129</f>
        <v>8.921820042658835</v>
      </c>
      <c r="W390" s="98">
        <f>RES_hhdet_in_tesh!W129</f>
        <v>9.8209010080314076</v>
      </c>
      <c r="X390" s="98">
        <f>RES_hhdet_in_tesh!X129</f>
        <v>22.899305231561762</v>
      </c>
      <c r="Y390" s="98">
        <f>RES_hhdet_in_tesh!Y129</f>
        <v>0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1371.632617739577</v>
      </c>
      <c r="D391" s="122">
        <v>1428.2304172124475</v>
      </c>
      <c r="E391" s="122">
        <v>1453.3764663998954</v>
      </c>
      <c r="F391" s="122">
        <v>1337.6024079932151</v>
      </c>
      <c r="G391" s="122">
        <v>1434.6019569795546</v>
      </c>
      <c r="H391" s="122">
        <v>1533.6342840132043</v>
      </c>
      <c r="I391" s="122">
        <v>1562.3931677161402</v>
      </c>
      <c r="J391" s="122">
        <v>1728.4915278110459</v>
      </c>
      <c r="K391" s="122">
        <v>1561.9599278416129</v>
      </c>
      <c r="L391" s="122">
        <v>1801.6932974957683</v>
      </c>
      <c r="M391" s="122">
        <v>1662.1908025588843</v>
      </c>
      <c r="N391" s="122">
        <v>1740.496141780171</v>
      </c>
      <c r="O391" s="122">
        <v>1733.0199153176327</v>
      </c>
      <c r="P391" s="122">
        <v>1559.3250914559055</v>
      </c>
      <c r="Q391" s="122">
        <v>1651.4202389809384</v>
      </c>
      <c r="R391" s="122">
        <v>1842.0060975309195</v>
      </c>
      <c r="S391" s="122">
        <v>1639.7225291151692</v>
      </c>
      <c r="T391" s="122">
        <v>1637.2849187383015</v>
      </c>
      <c r="U391" s="122">
        <v>1585.8278596480413</v>
      </c>
      <c r="V391" s="122">
        <v>1714.5218837018322</v>
      </c>
      <c r="W391" s="122">
        <v>1935.4956927812525</v>
      </c>
      <c r="X391" s="122">
        <v>1634.7983657930668</v>
      </c>
      <c r="Y391" s="122">
        <v>1512.0672381385777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1377.0633441409757</v>
      </c>
      <c r="D392" s="98">
        <v>1429.0456477643963</v>
      </c>
      <c r="E392" s="98">
        <v>1449.4281096403649</v>
      </c>
      <c r="F392" s="98">
        <v>1337.6024079932151</v>
      </c>
      <c r="G392" s="98">
        <v>1434.6019569795546</v>
      </c>
      <c r="H392" s="98">
        <v>1520.2504202127559</v>
      </c>
      <c r="I392" s="98">
        <v>1563.0097382400188</v>
      </c>
      <c r="J392" s="98">
        <v>1649.119154942545</v>
      </c>
      <c r="K392" s="98">
        <v>1521.2022185033297</v>
      </c>
      <c r="L392" s="98">
        <v>1801.6932974957683</v>
      </c>
      <c r="M392" s="98">
        <v>1663.9085427627244</v>
      </c>
      <c r="N392" s="98">
        <v>1740.496141780171</v>
      </c>
      <c r="O392" s="98">
        <v>1733.0199153176327</v>
      </c>
      <c r="P392" s="98">
        <v>1559.3250914559055</v>
      </c>
      <c r="Q392" s="98">
        <v>1651.4202389809384</v>
      </c>
      <c r="R392" s="98">
        <v>1842.0060975309195</v>
      </c>
      <c r="S392" s="98">
        <v>1639.7302968702866</v>
      </c>
      <c r="T392" s="98">
        <v>1641.3278279232954</v>
      </c>
      <c r="U392" s="98">
        <v>1596.3708058573204</v>
      </c>
      <c r="V392" s="98">
        <v>1669.1107919078072</v>
      </c>
      <c r="W392" s="98">
        <v>1935.4956927812525</v>
      </c>
      <c r="X392" s="98">
        <v>1634.7983657930668</v>
      </c>
      <c r="Y392" s="98">
        <v>1512.0672381385777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1332.0991564895046</v>
      </c>
      <c r="D396" s="101">
        <v>1377.7494418694362</v>
      </c>
      <c r="E396" s="101">
        <v>1491.5938942748437</v>
      </c>
      <c r="F396" s="101">
        <v>0</v>
      </c>
      <c r="G396" s="101">
        <v>0</v>
      </c>
      <c r="H396" s="101">
        <v>1548.3264502342915</v>
      </c>
      <c r="I396" s="101">
        <v>1559.745710961623</v>
      </c>
      <c r="J396" s="101">
        <v>2140.7684767878168</v>
      </c>
      <c r="K396" s="101">
        <v>1876.7902753645353</v>
      </c>
      <c r="L396" s="101">
        <v>0</v>
      </c>
      <c r="M396" s="101">
        <v>1514.3318720817992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1518.0484129570943</v>
      </c>
      <c r="T396" s="101">
        <v>1623.5437305195908</v>
      </c>
      <c r="U396" s="101">
        <v>1537.4736000536398</v>
      </c>
      <c r="V396" s="101">
        <v>1826.5438874818235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446.67734133263656</v>
      </c>
      <c r="D400" s="122">
        <v>492.47114493677202</v>
      </c>
      <c r="E400" s="122">
        <v>523.52265019588799</v>
      </c>
      <c r="F400" s="122">
        <v>540.15891090041271</v>
      </c>
      <c r="G400" s="122">
        <v>556.48455346094363</v>
      </c>
      <c r="H400" s="122">
        <v>588.62900663050277</v>
      </c>
      <c r="I400" s="122">
        <v>530.94364760401845</v>
      </c>
      <c r="J400" s="122">
        <v>645.39791844524655</v>
      </c>
      <c r="K400" s="122">
        <v>563.7614972665516</v>
      </c>
      <c r="L400" s="122">
        <v>552.67262313971366</v>
      </c>
      <c r="M400" s="122">
        <v>546.99668072390148</v>
      </c>
      <c r="N400" s="122">
        <v>549.82524023169037</v>
      </c>
      <c r="O400" s="122">
        <v>554.47965481733388</v>
      </c>
      <c r="P400" s="122">
        <v>534.04792238724224</v>
      </c>
      <c r="Q400" s="122">
        <v>523.65844899966214</v>
      </c>
      <c r="R400" s="122">
        <v>547.44403853736253</v>
      </c>
      <c r="S400" s="122">
        <v>467.64071629212737</v>
      </c>
      <c r="T400" s="122">
        <v>461.60165973911558</v>
      </c>
      <c r="U400" s="122">
        <v>417.88368260284005</v>
      </c>
      <c r="V400" s="122">
        <v>476.12948098820004</v>
      </c>
      <c r="W400" s="122">
        <v>480.75986584379081</v>
      </c>
      <c r="X400" s="122">
        <v>456.23545532973475</v>
      </c>
      <c r="Y400" s="122">
        <v>580.67376145076514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447.74924460885296</v>
      </c>
      <c r="D401" s="98">
        <v>484.54403584601664</v>
      </c>
      <c r="E401" s="98">
        <v>507.59940346263659</v>
      </c>
      <c r="F401" s="98">
        <v>547.27799483621175</v>
      </c>
      <c r="G401" s="98">
        <v>571.93977919652468</v>
      </c>
      <c r="H401" s="98">
        <v>595.76046012907671</v>
      </c>
      <c r="I401" s="98">
        <v>547.70132723462507</v>
      </c>
      <c r="J401" s="98">
        <v>567.92684832830128</v>
      </c>
      <c r="K401" s="98">
        <v>528.94119777480307</v>
      </c>
      <c r="L401" s="98">
        <v>531.89478309932929</v>
      </c>
      <c r="M401" s="98">
        <v>553.04004742606264</v>
      </c>
      <c r="N401" s="98">
        <v>557.0023236183406</v>
      </c>
      <c r="O401" s="98">
        <v>544.23587210843539</v>
      </c>
      <c r="P401" s="98">
        <v>590.41416499870752</v>
      </c>
      <c r="Q401" s="98">
        <v>473.12543460220417</v>
      </c>
      <c r="R401" s="98">
        <v>492.75736072464491</v>
      </c>
      <c r="S401" s="98">
        <v>562.58505684600743</v>
      </c>
      <c r="T401" s="98">
        <v>478.85613781847348</v>
      </c>
      <c r="U401" s="98">
        <v>449.58130730812258</v>
      </c>
      <c r="V401" s="98">
        <v>467.30492850091508</v>
      </c>
      <c r="W401" s="98">
        <v>458.12520802497755</v>
      </c>
      <c r="X401" s="98">
        <v>440.28200491309536</v>
      </c>
      <c r="Y401" s="98">
        <v>595.29009015272197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444.80283721222355</v>
      </c>
      <c r="D402" s="33">
        <v>502.85975563823968</v>
      </c>
      <c r="E402" s="33">
        <v>550.99682357949871</v>
      </c>
      <c r="F402" s="33">
        <v>523.4630615780211</v>
      </c>
      <c r="G402" s="33">
        <v>525.94823817616214</v>
      </c>
      <c r="H402" s="33">
        <v>579.35075663723194</v>
      </c>
      <c r="I402" s="33">
        <v>522.56480778871526</v>
      </c>
      <c r="J402" s="33">
        <v>673.23327612486025</v>
      </c>
      <c r="K402" s="33">
        <v>602.75593148120208</v>
      </c>
      <c r="L402" s="33">
        <v>717.03006009552769</v>
      </c>
      <c r="M402" s="33">
        <v>538.46410495745465</v>
      </c>
      <c r="N402" s="33">
        <v>537.89946181350149</v>
      </c>
      <c r="O402" s="33">
        <v>567.73738373125821</v>
      </c>
      <c r="P402" s="33">
        <v>484.17205604015959</v>
      </c>
      <c r="Q402" s="33">
        <v>549.99388742768951</v>
      </c>
      <c r="R402" s="33">
        <v>587.05885659541559</v>
      </c>
      <c r="S402" s="33">
        <v>402.28077846957592</v>
      </c>
      <c r="T402" s="33">
        <v>427.62495052059296</v>
      </c>
      <c r="U402" s="33">
        <v>395.87360658922108</v>
      </c>
      <c r="V402" s="33">
        <v>495.66853490752243</v>
      </c>
      <c r="W402" s="33">
        <v>512.84031504771406</v>
      </c>
      <c r="X402" s="33">
        <v>490.68155068035367</v>
      </c>
      <c r="Y402" s="33">
        <v>511.55145957650831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109.94477483417984</v>
      </c>
      <c r="D404" s="117">
        <f t="shared" si="218"/>
        <v>106.00383004564524</v>
      </c>
      <c r="E404" s="117">
        <f t="shared" si="218"/>
        <v>123.86411740404134</v>
      </c>
      <c r="F404" s="117">
        <f t="shared" si="218"/>
        <v>147.78823969587185</v>
      </c>
      <c r="G404" s="117">
        <f t="shared" si="218"/>
        <v>146.1742723860587</v>
      </c>
      <c r="H404" s="117">
        <f t="shared" si="218"/>
        <v>129.57713669127253</v>
      </c>
      <c r="I404" s="117">
        <f t="shared" si="218"/>
        <v>70.181633374560178</v>
      </c>
      <c r="J404" s="117">
        <f t="shared" si="218"/>
        <v>57.669338740222003</v>
      </c>
      <c r="K404" s="117">
        <f t="shared" si="218"/>
        <v>107.27226453222582</v>
      </c>
      <c r="L404" s="117">
        <f t="shared" si="218"/>
        <v>181.15751948779592</v>
      </c>
      <c r="M404" s="117">
        <f t="shared" si="218"/>
        <v>124.13961931406108</v>
      </c>
      <c r="N404" s="117">
        <f t="shared" si="218"/>
        <v>133.30076224780424</v>
      </c>
      <c r="O404" s="117">
        <f t="shared" si="218"/>
        <v>117.67232389886998</v>
      </c>
      <c r="P404" s="117">
        <f t="shared" si="218"/>
        <v>106.18406733245243</v>
      </c>
      <c r="Q404" s="117">
        <f t="shared" si="218"/>
        <v>61.978931731769698</v>
      </c>
      <c r="R404" s="117">
        <f t="shared" ref="R404:V404" si="219">R405+R408+R410+R419</f>
        <v>78.752786180872747</v>
      </c>
      <c r="S404" s="117">
        <f t="shared" si="219"/>
        <v>86.654171623842004</v>
      </c>
      <c r="T404" s="117">
        <f t="shared" si="219"/>
        <v>119.05703001613708</v>
      </c>
      <c r="U404" s="117">
        <f t="shared" si="219"/>
        <v>68.593093926583265</v>
      </c>
      <c r="V404" s="117">
        <f t="shared" si="219"/>
        <v>119.26205007686538</v>
      </c>
      <c r="W404" s="117">
        <f t="shared" ref="W404:Y404" si="220">W405+W408+W410+W419</f>
        <v>99.279249746178209</v>
      </c>
      <c r="X404" s="117">
        <f t="shared" si="220"/>
        <v>111.14888423389839</v>
      </c>
      <c r="Y404" s="117">
        <f t="shared" si="220"/>
        <v>181.49044445274444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109.94477483417984</v>
      </c>
      <c r="D419" s="122">
        <v>106.00383004564524</v>
      </c>
      <c r="E419" s="122">
        <v>123.86411740404134</v>
      </c>
      <c r="F419" s="122">
        <v>147.78823969587185</v>
      </c>
      <c r="G419" s="122">
        <v>146.1742723860587</v>
      </c>
      <c r="H419" s="122">
        <v>129.57713669127253</v>
      </c>
      <c r="I419" s="122">
        <v>70.181633374560178</v>
      </c>
      <c r="J419" s="122">
        <v>57.669338740222003</v>
      </c>
      <c r="K419" s="122">
        <v>107.27226453222582</v>
      </c>
      <c r="L419" s="122">
        <v>181.15751948779592</v>
      </c>
      <c r="M419" s="122">
        <v>124.13961931406108</v>
      </c>
      <c r="N419" s="122">
        <v>133.30076224780424</v>
      </c>
      <c r="O419" s="122">
        <v>117.67232389886998</v>
      </c>
      <c r="P419" s="122">
        <v>106.18406733245243</v>
      </c>
      <c r="Q419" s="122">
        <v>61.978931731769698</v>
      </c>
      <c r="R419" s="122">
        <v>78.752786180872747</v>
      </c>
      <c r="S419" s="122">
        <v>86.654171623842004</v>
      </c>
      <c r="T419" s="122">
        <v>119.05703001613708</v>
      </c>
      <c r="U419" s="122">
        <v>68.593093926583265</v>
      </c>
      <c r="V419" s="122">
        <v>119.26205007686538</v>
      </c>
      <c r="W419" s="122">
        <v>99.279249746178209</v>
      </c>
      <c r="X419" s="122">
        <v>111.14888423389839</v>
      </c>
      <c r="Y419" s="122">
        <v>181.49044445274444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172.81482300545892</v>
      </c>
      <c r="D420" s="98">
        <v>186.89086575784191</v>
      </c>
      <c r="E420" s="98">
        <v>195.65222455770456</v>
      </c>
      <c r="F420" s="98">
        <v>210.80491304999975</v>
      </c>
      <c r="G420" s="98">
        <v>220.1568847409541</v>
      </c>
      <c r="H420" s="98">
        <v>229.17278516618629</v>
      </c>
      <c r="I420" s="98">
        <v>210.54490012368055</v>
      </c>
      <c r="J420" s="98">
        <v>218.17402621595377</v>
      </c>
      <c r="K420" s="98">
        <v>203.06163687210758</v>
      </c>
      <c r="L420" s="98">
        <v>204.05920274440567</v>
      </c>
      <c r="M420" s="98">
        <v>212.06397677851024</v>
      </c>
      <c r="N420" s="98">
        <v>213.5228368670478</v>
      </c>
      <c r="O420" s="98">
        <v>208.59360647277657</v>
      </c>
      <c r="P420" s="98">
        <v>226.1859307403499</v>
      </c>
      <c r="Q420" s="98">
        <v>180.9054595015663</v>
      </c>
      <c r="R420" s="98">
        <v>187.46786947157403</v>
      </c>
      <c r="S420" s="98">
        <v>212.53132902575308</v>
      </c>
      <c r="T420" s="98">
        <v>179.5180623484562</v>
      </c>
      <c r="U420" s="98">
        <v>167.37685765887124</v>
      </c>
      <c r="V420" s="98">
        <v>173.1251605933754</v>
      </c>
      <c r="W420" s="98">
        <v>169.32664316729162</v>
      </c>
      <c r="X420" s="98">
        <v>162.62665538448019</v>
      </c>
      <c r="Y420" s="98">
        <v>219.86769637371253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203.98702700832519</v>
      </c>
      <c r="D423" s="118">
        <f t="shared" si="225"/>
        <v>203.31871121901762</v>
      </c>
      <c r="E423" s="118">
        <f t="shared" si="225"/>
        <v>209.39382812729357</v>
      </c>
      <c r="F423" s="118">
        <f t="shared" si="225"/>
        <v>193.91447732085206</v>
      </c>
      <c r="G423" s="118">
        <f t="shared" si="225"/>
        <v>198.74507163722618</v>
      </c>
      <c r="H423" s="118">
        <f t="shared" si="225"/>
        <v>200.34251487127284</v>
      </c>
      <c r="I423" s="118">
        <f t="shared" si="225"/>
        <v>193.35001122122185</v>
      </c>
      <c r="J423" s="118">
        <f t="shared" si="225"/>
        <v>185.09028294858985</v>
      </c>
      <c r="K423" s="118">
        <f t="shared" si="225"/>
        <v>175.15054804143142</v>
      </c>
      <c r="L423" s="118">
        <f t="shared" si="225"/>
        <v>189.1561897053017</v>
      </c>
      <c r="M423" s="118">
        <f t="shared" si="225"/>
        <v>160.35699154046142</v>
      </c>
      <c r="N423" s="118">
        <f t="shared" si="225"/>
        <v>165.29508107559477</v>
      </c>
      <c r="O423" s="118">
        <f t="shared" si="225"/>
        <v>153.2656196493009</v>
      </c>
      <c r="P423" s="118">
        <f t="shared" si="225"/>
        <v>137.41968239599015</v>
      </c>
      <c r="Q423" s="118">
        <f t="shared" si="225"/>
        <v>129.06759355738001</v>
      </c>
      <c r="R423" s="118">
        <f t="shared" ref="R423:V423" si="226">R424+R427+R429+R438</f>
        <v>134.50247967668349</v>
      </c>
      <c r="S423" s="118">
        <f t="shared" si="226"/>
        <v>123.33402059285424</v>
      </c>
      <c r="T423" s="118">
        <f t="shared" si="226"/>
        <v>116.06008778987078</v>
      </c>
      <c r="U423" s="118">
        <f t="shared" si="226"/>
        <v>103.66246976880812</v>
      </c>
      <c r="V423" s="118">
        <f t="shared" si="226"/>
        <v>96.617992320351675</v>
      </c>
      <c r="W423" s="118">
        <f t="shared" ref="W423:Y423" si="227">W424+W427+W429+W438</f>
        <v>95.15340118477738</v>
      </c>
      <c r="X423" s="118">
        <f t="shared" si="227"/>
        <v>71.031749525291445</v>
      </c>
      <c r="Y423" s="118">
        <f t="shared" si="227"/>
        <v>56.937811314964733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164.91719785515269</v>
      </c>
      <c r="D424" s="123">
        <f t="shared" si="228"/>
        <v>164.64285134460974</v>
      </c>
      <c r="E424" s="123">
        <f t="shared" si="228"/>
        <v>169.89547236879636</v>
      </c>
      <c r="F424" s="123">
        <f t="shared" si="228"/>
        <v>157.60974724790123</v>
      </c>
      <c r="G424" s="123">
        <f t="shared" si="228"/>
        <v>160.92250111422558</v>
      </c>
      <c r="H424" s="123">
        <f t="shared" si="228"/>
        <v>157.57974315732022</v>
      </c>
      <c r="I424" s="123">
        <f t="shared" si="228"/>
        <v>154.64384759392112</v>
      </c>
      <c r="J424" s="123">
        <f t="shared" si="228"/>
        <v>142.35246741622268</v>
      </c>
      <c r="K424" s="123">
        <f t="shared" si="228"/>
        <v>137.30269305888609</v>
      </c>
      <c r="L424" s="123">
        <f t="shared" si="228"/>
        <v>148.28866525688466</v>
      </c>
      <c r="M424" s="123">
        <f t="shared" si="228"/>
        <v>123.31271033359887</v>
      </c>
      <c r="N424" s="123">
        <f t="shared" si="228"/>
        <v>127.57007684175687</v>
      </c>
      <c r="O424" s="123">
        <f t="shared" si="228"/>
        <v>116.73047221483328</v>
      </c>
      <c r="P424" s="123">
        <f t="shared" si="228"/>
        <v>104.72076516816037</v>
      </c>
      <c r="Q424" s="123">
        <f t="shared" si="228"/>
        <v>96.697597845402342</v>
      </c>
      <c r="R424" s="123">
        <f t="shared" ref="R424:V424" si="229">SUM(R425:R426)</f>
        <v>99.695802403976813</v>
      </c>
      <c r="S424" s="123">
        <f t="shared" si="229"/>
        <v>93.112247019732976</v>
      </c>
      <c r="T424" s="123">
        <f t="shared" si="229"/>
        <v>85.239546901491437</v>
      </c>
      <c r="U424" s="123">
        <f t="shared" si="229"/>
        <v>75.726612418983947</v>
      </c>
      <c r="V424" s="123">
        <f t="shared" si="229"/>
        <v>65.4397929072273</v>
      </c>
      <c r="W424" s="123">
        <f t="shared" ref="W424:Y424" si="230">SUM(W425:W426)</f>
        <v>63.375348531079084</v>
      </c>
      <c r="X424" s="123">
        <f t="shared" si="230"/>
        <v>43.58663341994464</v>
      </c>
      <c r="Y424" s="123">
        <f t="shared" si="230"/>
        <v>28.708050542888607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164.34432717707733</v>
      </c>
      <c r="D425" s="99">
        <v>164.08629515433077</v>
      </c>
      <c r="E425" s="99">
        <v>169.32889740502659</v>
      </c>
      <c r="F425" s="99">
        <v>157.09550294601021</v>
      </c>
      <c r="G425" s="99">
        <v>160.40221095900807</v>
      </c>
      <c r="H425" s="99">
        <v>157.0773856923187</v>
      </c>
      <c r="I425" s="99">
        <v>154.15870582134556</v>
      </c>
      <c r="J425" s="99">
        <v>141.90695736934697</v>
      </c>
      <c r="K425" s="99">
        <v>136.87303905914135</v>
      </c>
      <c r="L425" s="99">
        <v>147.84151978003885</v>
      </c>
      <c r="M425" s="99">
        <v>122.93650643820322</v>
      </c>
      <c r="N425" s="99">
        <v>127.1796869650575</v>
      </c>
      <c r="O425" s="99">
        <v>116.37163894239468</v>
      </c>
      <c r="P425" s="99">
        <v>104.39734658016964</v>
      </c>
      <c r="Q425" s="99">
        <v>96.39765806095923</v>
      </c>
      <c r="R425" s="99">
        <v>99.386411326875972</v>
      </c>
      <c r="S425" s="99">
        <v>92.823832809916695</v>
      </c>
      <c r="T425" s="99">
        <v>84.974281577584833</v>
      </c>
      <c r="U425" s="99">
        <v>75.489082392266468</v>
      </c>
      <c r="V425" s="99">
        <v>65.232481377735184</v>
      </c>
      <c r="W425" s="99">
        <v>63.174014539357294</v>
      </c>
      <c r="X425" s="99">
        <v>43.447168606186828</v>
      </c>
      <c r="Y425" s="99">
        <v>28.614395175076414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0.57287067807536041</v>
      </c>
      <c r="D426" s="99">
        <v>0.55655619027898184</v>
      </c>
      <c r="E426" s="99">
        <v>0.56657496376977601</v>
      </c>
      <c r="F426" s="99">
        <v>0.51424430189100079</v>
      </c>
      <c r="G426" s="99">
        <v>0.52029015521749722</v>
      </c>
      <c r="H426" s="99">
        <v>0.50235746500151113</v>
      </c>
      <c r="I426" s="99">
        <v>0.48514177257554625</v>
      </c>
      <c r="J426" s="99">
        <v>0.44551004687570267</v>
      </c>
      <c r="K426" s="99">
        <v>0.42965399974473856</v>
      </c>
      <c r="L426" s="99">
        <v>0.44714547684579281</v>
      </c>
      <c r="M426" s="99">
        <v>0.37620389539564941</v>
      </c>
      <c r="N426" s="99">
        <v>0.39038987669936664</v>
      </c>
      <c r="O426" s="99">
        <v>0.35883327243860219</v>
      </c>
      <c r="P426" s="99">
        <v>0.32341858799072642</v>
      </c>
      <c r="Q426" s="99">
        <v>0.29993978444311842</v>
      </c>
      <c r="R426" s="99">
        <v>0.30939107710084501</v>
      </c>
      <c r="S426" s="99">
        <v>0.28841420981627985</v>
      </c>
      <c r="T426" s="99">
        <v>0.2652653239066009</v>
      </c>
      <c r="U426" s="99">
        <v>0.23753002671748172</v>
      </c>
      <c r="V426" s="99">
        <v>0.20731152949211806</v>
      </c>
      <c r="W426" s="99">
        <v>0.20133399172178587</v>
      </c>
      <c r="X426" s="99">
        <v>0.1394648137578085</v>
      </c>
      <c r="Y426" s="99">
        <v>9.365536781219419E-2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9.8761045431709649E-5</v>
      </c>
      <c r="D427" s="123">
        <f t="shared" si="231"/>
        <v>4.7527085538900824E-4</v>
      </c>
      <c r="E427" s="123">
        <f t="shared" si="231"/>
        <v>9.199803372582202E-4</v>
      </c>
      <c r="F427" s="123">
        <f t="shared" si="231"/>
        <v>1.3929630132709038E-3</v>
      </c>
      <c r="G427" s="123">
        <f t="shared" si="231"/>
        <v>2.0506762260723474E-3</v>
      </c>
      <c r="H427" s="123">
        <f t="shared" si="231"/>
        <v>7.3445215764467607E-3</v>
      </c>
      <c r="I427" s="123">
        <f t="shared" si="231"/>
        <v>7.9843134045674367E-3</v>
      </c>
      <c r="J427" s="123">
        <f t="shared" si="231"/>
        <v>1.0777950240840861E-2</v>
      </c>
      <c r="K427" s="123">
        <f t="shared" si="231"/>
        <v>1.0007796486523132E-2</v>
      </c>
      <c r="L427" s="123">
        <f t="shared" si="231"/>
        <v>3.3612811269911884E-2</v>
      </c>
      <c r="M427" s="123">
        <f t="shared" si="231"/>
        <v>1.762769415162916E-2</v>
      </c>
      <c r="N427" s="123">
        <f t="shared" si="231"/>
        <v>1.5612572856723267E-2</v>
      </c>
      <c r="O427" s="123">
        <f t="shared" si="231"/>
        <v>1.4975431715721573E-2</v>
      </c>
      <c r="P427" s="123">
        <f t="shared" si="231"/>
        <v>1.5976422343531582E-2</v>
      </c>
      <c r="Q427" s="123">
        <f t="shared" si="231"/>
        <v>9.9598561789574942E-3</v>
      </c>
      <c r="R427" s="123">
        <f t="shared" si="231"/>
        <v>1.3015051318059355E-2</v>
      </c>
      <c r="S427" s="123">
        <f t="shared" si="231"/>
        <v>9.764235772605415E-3</v>
      </c>
      <c r="T427" s="123">
        <f t="shared" si="231"/>
        <v>1.2571243666406211E-2</v>
      </c>
      <c r="U427" s="123">
        <f t="shared" si="231"/>
        <v>9.8095285494662638E-3</v>
      </c>
      <c r="V427" s="123">
        <f t="shared" si="231"/>
        <v>2.1554923611457139E-2</v>
      </c>
      <c r="W427" s="123">
        <f t="shared" si="231"/>
        <v>2.3097055014868108E-2</v>
      </c>
      <c r="X427" s="123">
        <f t="shared" si="231"/>
        <v>5.2463984191377371E-2</v>
      </c>
      <c r="Y427" s="123">
        <f t="shared" si="231"/>
        <v>0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9.8761045431709649E-5</v>
      </c>
      <c r="D428" s="99">
        <f>RES_hhdet_in_fecs!D129</f>
        <v>4.7527085538900824E-4</v>
      </c>
      <c r="E428" s="99">
        <f>RES_hhdet_in_fecs!E129</f>
        <v>9.199803372582202E-4</v>
      </c>
      <c r="F428" s="99">
        <f>RES_hhdet_in_fecs!F129</f>
        <v>1.3929630132709038E-3</v>
      </c>
      <c r="G428" s="99">
        <f>RES_hhdet_in_fecs!G129</f>
        <v>2.0506762260723474E-3</v>
      </c>
      <c r="H428" s="99">
        <f>RES_hhdet_in_fecs!H129</f>
        <v>7.3445215764467607E-3</v>
      </c>
      <c r="I428" s="99">
        <f>RES_hhdet_in_fecs!I129</f>
        <v>7.9843134045674367E-3</v>
      </c>
      <c r="J428" s="99">
        <f>RES_hhdet_in_fecs!J129</f>
        <v>1.0777950240840861E-2</v>
      </c>
      <c r="K428" s="99">
        <f>RES_hhdet_in_fecs!K129</f>
        <v>1.0007796486523132E-2</v>
      </c>
      <c r="L428" s="99">
        <f>RES_hhdet_in_fecs!L129</f>
        <v>3.3612811269911884E-2</v>
      </c>
      <c r="M428" s="99">
        <f>RES_hhdet_in_fecs!M129</f>
        <v>1.762769415162916E-2</v>
      </c>
      <c r="N428" s="99">
        <f>RES_hhdet_in_fecs!N129</f>
        <v>1.5612572856723267E-2</v>
      </c>
      <c r="O428" s="99">
        <f>RES_hhdet_in_fecs!O129</f>
        <v>1.4975431715721573E-2</v>
      </c>
      <c r="P428" s="99">
        <f>RES_hhdet_in_fecs!P129</f>
        <v>1.5976422343531582E-2</v>
      </c>
      <c r="Q428" s="99">
        <f>RES_hhdet_in_fecs!Q129</f>
        <v>9.9598561789574942E-3</v>
      </c>
      <c r="R428" s="99">
        <f>RES_hhdet_in_fecs!R129</f>
        <v>1.3015051318059355E-2</v>
      </c>
      <c r="S428" s="99">
        <f>RES_hhdet_in_fecs!S129</f>
        <v>9.764235772605415E-3</v>
      </c>
      <c r="T428" s="99">
        <f>RES_hhdet_in_fecs!T129</f>
        <v>1.2571243666406211E-2</v>
      </c>
      <c r="U428" s="99">
        <f>RES_hhdet_in_fecs!U129</f>
        <v>9.8095285494662638E-3</v>
      </c>
      <c r="V428" s="99">
        <f>RES_hhdet_in_fecs!V129</f>
        <v>2.1554923611457139E-2</v>
      </c>
      <c r="W428" s="99">
        <f>RES_hhdet_in_fecs!W129</f>
        <v>2.3097055014868108E-2</v>
      </c>
      <c r="X428" s="99">
        <f>RES_hhdet_in_fecs!X129</f>
        <v>5.2463984191377371E-2</v>
      </c>
      <c r="Y428" s="99">
        <f>RES_hhdet_in_fecs!Y129</f>
        <v>0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27.925139241172975</v>
      </c>
      <c r="D429" s="123">
        <v>27.11336730479055</v>
      </c>
      <c r="E429" s="123">
        <v>27.353621834569356</v>
      </c>
      <c r="F429" s="123">
        <v>23.83007294194417</v>
      </c>
      <c r="G429" s="123">
        <v>25.192947791522567</v>
      </c>
      <c r="H429" s="123">
        <v>29.882077662721002</v>
      </c>
      <c r="I429" s="123">
        <v>27.896211288471587</v>
      </c>
      <c r="J429" s="123">
        <v>30.236848978974052</v>
      </c>
      <c r="K429" s="123">
        <v>26.348275862666132</v>
      </c>
      <c r="L429" s="123">
        <v>28.734836311772543</v>
      </c>
      <c r="M429" s="123">
        <v>25.980745585680712</v>
      </c>
      <c r="N429" s="123">
        <v>26.614770474659373</v>
      </c>
      <c r="O429" s="123">
        <v>25.755663435424399</v>
      </c>
      <c r="P429" s="123">
        <v>22.570042292868031</v>
      </c>
      <c r="Q429" s="123">
        <v>23.228934842339715</v>
      </c>
      <c r="R429" s="123">
        <v>25.285778298528168</v>
      </c>
      <c r="S429" s="123">
        <v>22.011478252464151</v>
      </c>
      <c r="T429" s="123">
        <v>22.417800023823986</v>
      </c>
      <c r="U429" s="123">
        <v>21.059010841087144</v>
      </c>
      <c r="V429" s="123">
        <v>22.848423230221979</v>
      </c>
      <c r="W429" s="123">
        <v>23.866371364040155</v>
      </c>
      <c r="X429" s="123">
        <v>19.786350896257591</v>
      </c>
      <c r="Y429" s="123">
        <v>18.052877410659512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27.24196560689029</v>
      </c>
      <c r="D430" s="99">
        <v>27.024916980178894</v>
      </c>
      <c r="E430" s="99">
        <v>26.63146007593544</v>
      </c>
      <c r="F430" s="99">
        <v>23.83007294194417</v>
      </c>
      <c r="G430" s="99">
        <v>25.192947791522567</v>
      </c>
      <c r="H430" s="99">
        <v>26.332332262044751</v>
      </c>
      <c r="I430" s="99">
        <v>26.596303341135034</v>
      </c>
      <c r="J430" s="99">
        <v>27.40739467668628</v>
      </c>
      <c r="K430" s="99">
        <v>24.759970702478164</v>
      </c>
      <c r="L430" s="99">
        <v>28.734836311772543</v>
      </c>
      <c r="M430" s="99">
        <v>25.93623699426238</v>
      </c>
      <c r="N430" s="99">
        <v>26.614770474659373</v>
      </c>
      <c r="O430" s="99">
        <v>25.755663435424399</v>
      </c>
      <c r="P430" s="99">
        <v>22.570042292868031</v>
      </c>
      <c r="Q430" s="99">
        <v>23.228934842339715</v>
      </c>
      <c r="R430" s="99">
        <v>25.285778298528168</v>
      </c>
      <c r="S430" s="99">
        <v>22.011323687761386</v>
      </c>
      <c r="T430" s="99">
        <v>21.544132660591902</v>
      </c>
      <c r="U430" s="99">
        <v>20.545334689158043</v>
      </c>
      <c r="V430" s="99">
        <v>21.10575382190812</v>
      </c>
      <c r="W430" s="99">
        <v>23.866371364040155</v>
      </c>
      <c r="X430" s="99">
        <v>19.786350896257591</v>
      </c>
      <c r="Y430" s="99">
        <v>18.052877410659512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32.898363152992182</v>
      </c>
      <c r="D434" s="102">
        <v>32.590417502587535</v>
      </c>
      <c r="E434" s="102">
        <v>34.343660122781159</v>
      </c>
      <c r="F434" s="102">
        <v>0</v>
      </c>
      <c r="G434" s="102">
        <v>0</v>
      </c>
      <c r="H434" s="102">
        <v>33.778818562574706</v>
      </c>
      <c r="I434" s="102">
        <v>33.477811352288491</v>
      </c>
      <c r="J434" s="102">
        <v>44.933635088027629</v>
      </c>
      <c r="K434" s="102">
        <v>38.617038599161411</v>
      </c>
      <c r="L434" s="102">
        <v>0</v>
      </c>
      <c r="M434" s="102">
        <v>29.811937700439987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24.432579756607151</v>
      </c>
      <c r="T434" s="102">
        <v>25.387252744472793</v>
      </c>
      <c r="U434" s="102">
        <v>23.414939582900598</v>
      </c>
      <c r="V434" s="102">
        <v>27.147313905012908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11.144591150954094</v>
      </c>
      <c r="D438" s="123">
        <v>11.562017298761942</v>
      </c>
      <c r="E438" s="123">
        <v>12.14381394359056</v>
      </c>
      <c r="F438" s="123">
        <v>12.47326416799338</v>
      </c>
      <c r="G438" s="123">
        <v>12.627572055251971</v>
      </c>
      <c r="H438" s="123">
        <v>12.873349529655158</v>
      </c>
      <c r="I438" s="123">
        <v>10.801968025424571</v>
      </c>
      <c r="J438" s="123">
        <v>12.490188603152269</v>
      </c>
      <c r="K438" s="123">
        <v>11.489571323392694</v>
      </c>
      <c r="L438" s="123">
        <v>12.09907532537461</v>
      </c>
      <c r="M438" s="123">
        <v>11.045907927030214</v>
      </c>
      <c r="N438" s="123">
        <v>11.094621186321799</v>
      </c>
      <c r="O438" s="123">
        <v>10.764508567327468</v>
      </c>
      <c r="P438" s="123">
        <v>10.112898512618218</v>
      </c>
      <c r="Q438" s="123">
        <v>9.1311010134589896</v>
      </c>
      <c r="R438" s="123">
        <v>9.5078839228604561</v>
      </c>
      <c r="S438" s="123">
        <v>8.2005310848845117</v>
      </c>
      <c r="T438" s="123">
        <v>8.3901696208889494</v>
      </c>
      <c r="U438" s="123">
        <v>6.867036980187561</v>
      </c>
      <c r="V438" s="123">
        <v>8.3082212592909315</v>
      </c>
      <c r="W438" s="123">
        <v>7.8885842346432806</v>
      </c>
      <c r="X438" s="123">
        <v>7.6063012248978303</v>
      </c>
      <c r="Y438" s="123">
        <v>10.176883361416616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12.128577763528765</v>
      </c>
      <c r="D439" s="99">
        <v>12.592754314372257</v>
      </c>
      <c r="E439" s="99">
        <v>12.864995552328571</v>
      </c>
      <c r="F439" s="99">
        <v>13.499453980412195</v>
      </c>
      <c r="G439" s="99">
        <v>13.959343420326576</v>
      </c>
      <c r="H439" s="99">
        <v>14.398011733014561</v>
      </c>
      <c r="I439" s="99">
        <v>13.055421859528366</v>
      </c>
      <c r="J439" s="99">
        <v>13.2771858987086</v>
      </c>
      <c r="K439" s="99">
        <v>12.164381767260526</v>
      </c>
      <c r="L439" s="99">
        <v>12.04239228438945</v>
      </c>
      <c r="M439" s="99">
        <v>12.321921970116616</v>
      </c>
      <c r="N439" s="99">
        <v>12.292132388174366</v>
      </c>
      <c r="O439" s="99">
        <v>11.821423202356385</v>
      </c>
      <c r="P439" s="99">
        <v>12.669528955888197</v>
      </c>
      <c r="Q439" s="99">
        <v>9.9833238518754062</v>
      </c>
      <c r="R439" s="99">
        <v>10.201654467227055</v>
      </c>
      <c r="S439" s="99">
        <v>11.42339124469385</v>
      </c>
      <c r="T439" s="99">
        <v>9.5255289770100084</v>
      </c>
      <c r="U439" s="99">
        <v>8.7873273195655379</v>
      </c>
      <c r="V439" s="99">
        <v>9.0064913875530515</v>
      </c>
      <c r="W439" s="99">
        <v>8.6572104282271791</v>
      </c>
      <c r="X439" s="99">
        <v>8.1879034657631848</v>
      </c>
      <c r="Y439" s="99">
        <v>10.954116266473658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9.4238323841620026</v>
      </c>
      <c r="D440" s="110">
        <v>10.211218985256235</v>
      </c>
      <c r="E440" s="110">
        <v>10.899477980488035</v>
      </c>
      <c r="F440" s="110">
        <v>10.066618785128542</v>
      </c>
      <c r="G440" s="110">
        <v>9.9962685086763106</v>
      </c>
      <c r="H440" s="110">
        <v>10.889715046041346</v>
      </c>
      <c r="I440" s="110">
        <v>9.6752411083726759</v>
      </c>
      <c r="J440" s="110">
        <v>12.207420452646144</v>
      </c>
      <c r="K440" s="110">
        <v>10.733866982969113</v>
      </c>
      <c r="L440" s="110">
        <v>12.547451062076538</v>
      </c>
      <c r="M440" s="110">
        <v>9.2443150338186797</v>
      </c>
      <c r="N440" s="110">
        <v>9.1047804004174644</v>
      </c>
      <c r="O440" s="110">
        <v>9.3966263977652105</v>
      </c>
      <c r="P440" s="110">
        <v>7.8506551488663217</v>
      </c>
      <c r="Q440" s="110">
        <v>8.6869624170248247</v>
      </c>
      <c r="R440" s="110">
        <v>9.0053192217601072</v>
      </c>
      <c r="S440" s="110">
        <v>5.9819055361992053</v>
      </c>
      <c r="T440" s="110">
        <v>6.1544732107145075</v>
      </c>
      <c r="U440" s="110">
        <v>5.5336330822329138</v>
      </c>
      <c r="V440" s="110">
        <v>6.7621329215509398</v>
      </c>
      <c r="W440" s="110">
        <v>6.7991984901157867</v>
      </c>
      <c r="X440" s="110">
        <v>6.3505273501699921</v>
      </c>
      <c r="Y440" s="110">
        <v>6.50125943522744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155.9426901886186</v>
      </c>
      <c r="D442" s="118">
        <f t="shared" si="232"/>
        <v>156.72598646610672</v>
      </c>
      <c r="E442" s="118">
        <f t="shared" si="232"/>
        <v>161.54007281625925</v>
      </c>
      <c r="F442" s="118">
        <f t="shared" si="232"/>
        <v>150.35944773622583</v>
      </c>
      <c r="G442" s="118">
        <f t="shared" si="232"/>
        <v>154.91570767267797</v>
      </c>
      <c r="H442" s="118">
        <f t="shared" si="232"/>
        <v>154.52538987043519</v>
      </c>
      <c r="I442" s="118">
        <f t="shared" si="232"/>
        <v>152.0205480162027</v>
      </c>
      <c r="J442" s="118">
        <f t="shared" si="232"/>
        <v>146.21115532642219</v>
      </c>
      <c r="K442" s="118">
        <f t="shared" si="232"/>
        <v>138.89687302987991</v>
      </c>
      <c r="L442" s="118">
        <f t="shared" si="232"/>
        <v>151.10159703970706</v>
      </c>
      <c r="M442" s="118">
        <f t="shared" si="232"/>
        <v>129.31661865529023</v>
      </c>
      <c r="N442" s="118">
        <f t="shared" si="232"/>
        <v>134.66142512963575</v>
      </c>
      <c r="O442" s="118">
        <f t="shared" si="232"/>
        <v>126.58912106651516</v>
      </c>
      <c r="P442" s="118">
        <f t="shared" si="232"/>
        <v>115.17927512162829</v>
      </c>
      <c r="Q442" s="118">
        <f t="shared" si="232"/>
        <v>110.20892196462947</v>
      </c>
      <c r="R442" s="118">
        <f t="shared" ref="R442:V442" si="233">R443+R446+R448+R457</f>
        <v>116.01612462837068</v>
      </c>
      <c r="S442" s="118">
        <f t="shared" si="233"/>
        <v>107.35033982229098</v>
      </c>
      <c r="T442" s="118">
        <f t="shared" si="233"/>
        <v>100.79937016785789</v>
      </c>
      <c r="U442" s="118">
        <f t="shared" si="233"/>
        <v>91.613499972160596</v>
      </c>
      <c r="V442" s="118">
        <f t="shared" si="233"/>
        <v>85.002838545672034</v>
      </c>
      <c r="W442" s="118">
        <f t="shared" ref="W442:Y442" si="234">W443+W446+W448+W457</f>
        <v>85.79891358025732</v>
      </c>
      <c r="X442" s="118">
        <f t="shared" si="234"/>
        <v>63.99644309415212</v>
      </c>
      <c r="Y442" s="118">
        <f t="shared" si="234"/>
        <v>50.031171998996079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126.95373056200674</v>
      </c>
      <c r="D443" s="123">
        <f t="shared" si="235"/>
        <v>127.3262049850149</v>
      </c>
      <c r="E443" s="123">
        <f t="shared" si="235"/>
        <v>132.00888605547971</v>
      </c>
      <c r="F443" s="123">
        <f t="shared" si="235"/>
        <v>123.03977371782177</v>
      </c>
      <c r="G443" s="123">
        <f t="shared" si="235"/>
        <v>126.23077735259758</v>
      </c>
      <c r="H443" s="123">
        <f t="shared" si="235"/>
        <v>124.21298506685406</v>
      </c>
      <c r="I443" s="123">
        <f t="shared" si="235"/>
        <v>122.50686432245507</v>
      </c>
      <c r="J443" s="123">
        <f t="shared" si="235"/>
        <v>113.35570589779401</v>
      </c>
      <c r="K443" s="123">
        <f t="shared" si="235"/>
        <v>109.93273325154993</v>
      </c>
      <c r="L443" s="123">
        <f t="shared" si="235"/>
        <v>119.40955538161415</v>
      </c>
      <c r="M443" s="123">
        <f t="shared" si="235"/>
        <v>100.08624318192879</v>
      </c>
      <c r="N443" s="123">
        <f t="shared" si="235"/>
        <v>104.64447012294518</v>
      </c>
      <c r="O443" s="123">
        <f t="shared" si="235"/>
        <v>97.074239664942908</v>
      </c>
      <c r="P443" s="123">
        <f t="shared" si="235"/>
        <v>88.468576383515014</v>
      </c>
      <c r="Q443" s="123">
        <f t="shared" si="235"/>
        <v>82.894286613730884</v>
      </c>
      <c r="R443" s="123">
        <f t="shared" ref="R443:V443" si="236">SUM(R444:R445)</f>
        <v>86.415334350578249</v>
      </c>
      <c r="S443" s="123">
        <f t="shared" si="236"/>
        <v>81.572599837845104</v>
      </c>
      <c r="T443" s="123">
        <f t="shared" si="236"/>
        <v>75.439213264302666</v>
      </c>
      <c r="U443" s="123">
        <f t="shared" si="236"/>
        <v>67.66947922544837</v>
      </c>
      <c r="V443" s="123">
        <f t="shared" si="236"/>
        <v>59.009280816058443</v>
      </c>
      <c r="W443" s="123">
        <f t="shared" ref="W443:Y443" si="237">SUM(W444:W445)</f>
        <v>57.622285530652881</v>
      </c>
      <c r="X443" s="123">
        <f t="shared" si="237"/>
        <v>39.819349714640602</v>
      </c>
      <c r="Y443" s="123">
        <f t="shared" si="237"/>
        <v>26.346724244712874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126.38085988393138</v>
      </c>
      <c r="D444" s="99">
        <v>126.76964879473591</v>
      </c>
      <c r="E444" s="99">
        <v>131.44231109170994</v>
      </c>
      <c r="F444" s="99">
        <v>122.52552941593078</v>
      </c>
      <c r="G444" s="99">
        <v>125.71048719738009</v>
      </c>
      <c r="H444" s="99">
        <v>123.71062760185255</v>
      </c>
      <c r="I444" s="99">
        <v>122.02172254987953</v>
      </c>
      <c r="J444" s="99">
        <v>112.91019585091831</v>
      </c>
      <c r="K444" s="99">
        <v>109.50307925180519</v>
      </c>
      <c r="L444" s="99">
        <v>118.96240990476836</v>
      </c>
      <c r="M444" s="99">
        <v>99.710039286533146</v>
      </c>
      <c r="N444" s="99">
        <v>104.25408024624581</v>
      </c>
      <c r="O444" s="99">
        <v>96.715406392504306</v>
      </c>
      <c r="P444" s="99">
        <v>88.145157795524284</v>
      </c>
      <c r="Q444" s="99">
        <v>82.594346829287772</v>
      </c>
      <c r="R444" s="99">
        <v>86.105943273477408</v>
      </c>
      <c r="S444" s="99">
        <v>81.284185628028823</v>
      </c>
      <c r="T444" s="99">
        <v>75.173947940396062</v>
      </c>
      <c r="U444" s="99">
        <v>67.431949198730891</v>
      </c>
      <c r="V444" s="99">
        <v>58.801969286566326</v>
      </c>
      <c r="W444" s="99">
        <v>57.420951538931092</v>
      </c>
      <c r="X444" s="99">
        <v>39.67988490088279</v>
      </c>
      <c r="Y444" s="99">
        <v>26.253068876900681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0.57287067807536041</v>
      </c>
      <c r="D445" s="99">
        <v>0.55655619027898184</v>
      </c>
      <c r="E445" s="99">
        <v>0.56657496376977601</v>
      </c>
      <c r="F445" s="99">
        <v>0.51424430189100079</v>
      </c>
      <c r="G445" s="99">
        <v>0.52029015521749722</v>
      </c>
      <c r="H445" s="99">
        <v>0.50235746500151113</v>
      </c>
      <c r="I445" s="99">
        <v>0.48514177257554625</v>
      </c>
      <c r="J445" s="99">
        <v>0.44551004687570267</v>
      </c>
      <c r="K445" s="99">
        <v>0.42965399974473856</v>
      </c>
      <c r="L445" s="99">
        <v>0.44714547684579281</v>
      </c>
      <c r="M445" s="99">
        <v>0.37620389539564941</v>
      </c>
      <c r="N445" s="99">
        <v>0.39038987669936664</v>
      </c>
      <c r="O445" s="99">
        <v>0.35883327243860219</v>
      </c>
      <c r="P445" s="99">
        <v>0.32341858799072642</v>
      </c>
      <c r="Q445" s="99">
        <v>0.29993978444311842</v>
      </c>
      <c r="R445" s="99">
        <v>0.30939107710084501</v>
      </c>
      <c r="S445" s="99">
        <v>0.28841420981627985</v>
      </c>
      <c r="T445" s="99">
        <v>0.2652653239066009</v>
      </c>
      <c r="U445" s="99">
        <v>0.23753002671748172</v>
      </c>
      <c r="V445" s="99">
        <v>0.20731152949211806</v>
      </c>
      <c r="W445" s="99">
        <v>0.20133399172178587</v>
      </c>
      <c r="X445" s="99">
        <v>0.1394648137578085</v>
      </c>
      <c r="Y445" s="99">
        <v>9.365536781219419E-2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2.6471416998160229E-4</v>
      </c>
      <c r="D446" s="123">
        <f t="shared" si="238"/>
        <v>1.3334621993870341E-3</v>
      </c>
      <c r="E446" s="123">
        <f t="shared" si="238"/>
        <v>2.6982167750071446E-3</v>
      </c>
      <c r="F446" s="123">
        <f t="shared" si="238"/>
        <v>4.2640642597143417E-3</v>
      </c>
      <c r="G446" s="123">
        <f t="shared" si="238"/>
        <v>6.544018051077587E-3</v>
      </c>
      <c r="H446" s="123">
        <f t="shared" si="238"/>
        <v>2.4404403384452121E-2</v>
      </c>
      <c r="I446" s="123">
        <f t="shared" si="238"/>
        <v>2.7595861206301125E-2</v>
      </c>
      <c r="J446" s="123">
        <f t="shared" si="238"/>
        <v>3.8716741481774751E-2</v>
      </c>
      <c r="K446" s="123">
        <f t="shared" si="238"/>
        <v>3.7341387941430097E-2</v>
      </c>
      <c r="L446" s="123">
        <f t="shared" si="238"/>
        <v>0.13019484870655215</v>
      </c>
      <c r="M446" s="123">
        <f t="shared" si="238"/>
        <v>7.1149813408788024E-2</v>
      </c>
      <c r="N446" s="123">
        <f t="shared" si="238"/>
        <v>6.5964755222565424E-2</v>
      </c>
      <c r="O446" s="123">
        <f t="shared" si="238"/>
        <v>6.648479902666711E-2</v>
      </c>
      <c r="P446" s="123">
        <f t="shared" si="238"/>
        <v>7.4431568258725225E-2</v>
      </c>
      <c r="Q446" s="123">
        <f t="shared" si="238"/>
        <v>4.8077290170242176E-2</v>
      </c>
      <c r="R446" s="123">
        <f t="shared" si="238"/>
        <v>6.3299573912249274E-2</v>
      </c>
      <c r="S446" s="123">
        <f t="shared" si="238"/>
        <v>4.7528570879256639E-2</v>
      </c>
      <c r="T446" s="123">
        <f t="shared" si="238"/>
        <v>6.1248599637734297E-2</v>
      </c>
      <c r="U446" s="123">
        <f t="shared" si="238"/>
        <v>4.7842255208715642E-2</v>
      </c>
      <c r="V446" s="123">
        <f t="shared" si="238"/>
        <v>0.10543402053715223</v>
      </c>
      <c r="W446" s="123">
        <f t="shared" si="238"/>
        <v>0.11406065695766981</v>
      </c>
      <c r="X446" s="123">
        <f t="shared" si="238"/>
        <v>0.26189978954736221</v>
      </c>
      <c r="Y446" s="123">
        <f t="shared" si="238"/>
        <v>0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2.6471416998160229E-4</v>
      </c>
      <c r="D447" s="99">
        <f>RES_hhdet_in_tess!D129</f>
        <v>1.3334621993870341E-3</v>
      </c>
      <c r="E447" s="99">
        <f>RES_hhdet_in_tess!E129</f>
        <v>2.6982167750071446E-3</v>
      </c>
      <c r="F447" s="99">
        <f>RES_hhdet_in_tess!F129</f>
        <v>4.2640642597143417E-3</v>
      </c>
      <c r="G447" s="99">
        <f>RES_hhdet_in_tess!G129</f>
        <v>6.544018051077587E-3</v>
      </c>
      <c r="H447" s="99">
        <f>RES_hhdet_in_tess!H129</f>
        <v>2.4404403384452121E-2</v>
      </c>
      <c r="I447" s="99">
        <f>RES_hhdet_in_tess!I129</f>
        <v>2.7595861206301125E-2</v>
      </c>
      <c r="J447" s="99">
        <f>RES_hhdet_in_tess!J129</f>
        <v>3.8716741481774751E-2</v>
      </c>
      <c r="K447" s="99">
        <f>RES_hhdet_in_tess!K129</f>
        <v>3.7341387941430097E-2</v>
      </c>
      <c r="L447" s="99">
        <f>RES_hhdet_in_tess!L129</f>
        <v>0.13019484870655215</v>
      </c>
      <c r="M447" s="99">
        <f>RES_hhdet_in_tess!M129</f>
        <v>7.1149813408788024E-2</v>
      </c>
      <c r="N447" s="99">
        <f>RES_hhdet_in_tess!N129</f>
        <v>6.5964755222565424E-2</v>
      </c>
      <c r="O447" s="99">
        <f>RES_hhdet_in_tess!O129</f>
        <v>6.648479902666711E-2</v>
      </c>
      <c r="P447" s="99">
        <f>RES_hhdet_in_tess!P129</f>
        <v>7.4431568258725225E-2</v>
      </c>
      <c r="Q447" s="99">
        <f>RES_hhdet_in_tess!Q129</f>
        <v>4.8077290170242176E-2</v>
      </c>
      <c r="R447" s="99">
        <f>RES_hhdet_in_tess!R129</f>
        <v>6.3299573912249274E-2</v>
      </c>
      <c r="S447" s="99">
        <f>RES_hhdet_in_tess!S129</f>
        <v>4.7528570879256639E-2</v>
      </c>
      <c r="T447" s="99">
        <f>RES_hhdet_in_tess!T129</f>
        <v>6.1248599637734297E-2</v>
      </c>
      <c r="U447" s="99">
        <f>RES_hhdet_in_tess!U129</f>
        <v>4.7842255208715642E-2</v>
      </c>
      <c r="V447" s="99">
        <f>RES_hhdet_in_tess!V129</f>
        <v>0.10543402053715223</v>
      </c>
      <c r="W447" s="99">
        <f>RES_hhdet_in_tess!W129</f>
        <v>0.11406065695766981</v>
      </c>
      <c r="X447" s="99">
        <f>RES_hhdet_in_tess!X129</f>
        <v>0.26189978954736221</v>
      </c>
      <c r="Y447" s="99">
        <f>RES_hhdet_in_tess!Y129</f>
        <v>0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21.867470553752518</v>
      </c>
      <c r="D448" s="123">
        <v>21.860635981593042</v>
      </c>
      <c r="E448" s="123">
        <v>21.708750829995012</v>
      </c>
      <c r="F448" s="123">
        <v>19.457828725278521</v>
      </c>
      <c r="G448" s="123">
        <v>20.663124829671439</v>
      </c>
      <c r="H448" s="123">
        <v>21.887348291200119</v>
      </c>
      <c r="I448" s="123">
        <v>22.007381628739335</v>
      </c>
      <c r="J448" s="123">
        <v>23.894728758168267</v>
      </c>
      <c r="K448" s="123">
        <v>21.255136911573974</v>
      </c>
      <c r="L448" s="123">
        <v>24.152901362805508</v>
      </c>
      <c r="M448" s="123">
        <v>21.939376838080769</v>
      </c>
      <c r="N448" s="123">
        <v>22.760815746034719</v>
      </c>
      <c r="O448" s="123">
        <v>22.310237104600851</v>
      </c>
      <c r="P448" s="123">
        <v>19.84099320379865</v>
      </c>
      <c r="Q448" s="123">
        <v>20.702030725445294</v>
      </c>
      <c r="R448" s="123">
        <v>22.770191836618988</v>
      </c>
      <c r="S448" s="123">
        <v>20.020472230247709</v>
      </c>
      <c r="T448" s="123">
        <v>19.734997332059475</v>
      </c>
      <c r="U448" s="123">
        <v>18.912515495308636</v>
      </c>
      <c r="V448" s="123">
        <v>20.261441570586094</v>
      </c>
      <c r="W448" s="123">
        <v>22.478987424558298</v>
      </c>
      <c r="X448" s="123">
        <v>18.697220008380807</v>
      </c>
      <c r="Y448" s="123">
        <v>17.112713665801884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21.954050770737865</v>
      </c>
      <c r="D449" s="99">
        <v>21.873113981026783</v>
      </c>
      <c r="E449" s="99">
        <v>21.649775130950637</v>
      </c>
      <c r="F449" s="99">
        <v>19.457828725278521</v>
      </c>
      <c r="G449" s="99">
        <v>20.663124829671439</v>
      </c>
      <c r="H449" s="99">
        <v>21.696339723162737</v>
      </c>
      <c r="I449" s="99">
        <v>22.016066448348386</v>
      </c>
      <c r="J449" s="99">
        <v>22.797482234208243</v>
      </c>
      <c r="K449" s="99">
        <v>20.700506362642763</v>
      </c>
      <c r="L449" s="99">
        <v>24.152901362805508</v>
      </c>
      <c r="M449" s="99">
        <v>21.962049415491229</v>
      </c>
      <c r="N449" s="99">
        <v>22.760815746034719</v>
      </c>
      <c r="O449" s="99">
        <v>22.310237104600851</v>
      </c>
      <c r="P449" s="99">
        <v>19.84099320379865</v>
      </c>
      <c r="Q449" s="99">
        <v>20.702030725445294</v>
      </c>
      <c r="R449" s="99">
        <v>22.770191836618988</v>
      </c>
      <c r="S449" s="99">
        <v>20.020567071980295</v>
      </c>
      <c r="T449" s="99">
        <v>19.78372849733589</v>
      </c>
      <c r="U449" s="99">
        <v>19.03825022265379</v>
      </c>
      <c r="V449" s="99">
        <v>19.724793895343488</v>
      </c>
      <c r="W449" s="99">
        <v>22.478987424558298</v>
      </c>
      <c r="X449" s="99">
        <v>18.697220008380807</v>
      </c>
      <c r="Y449" s="99">
        <v>17.112713665801884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21.237202077636407</v>
      </c>
      <c r="D453" s="102">
        <v>21.087969181705674</v>
      </c>
      <c r="E453" s="102">
        <v>22.279595781926602</v>
      </c>
      <c r="F453" s="102">
        <v>0</v>
      </c>
      <c r="G453" s="102">
        <v>0</v>
      </c>
      <c r="H453" s="102">
        <v>22.097028371115687</v>
      </c>
      <c r="I453" s="102">
        <v>21.970090380706413</v>
      </c>
      <c r="J453" s="102">
        <v>29.594060059792113</v>
      </c>
      <c r="K453" s="102">
        <v>25.539345501844988</v>
      </c>
      <c r="L453" s="102">
        <v>0</v>
      </c>
      <c r="M453" s="102">
        <v>19.987776101499605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18.534871331053395</v>
      </c>
      <c r="T453" s="102">
        <v>19.569368057806734</v>
      </c>
      <c r="U453" s="102">
        <v>18.335844655356144</v>
      </c>
      <c r="V453" s="102">
        <v>21.585266775609252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7.1212243586893349</v>
      </c>
      <c r="D457" s="123">
        <v>7.5378120372993926</v>
      </c>
      <c r="E457" s="123">
        <v>7.8197377140095323</v>
      </c>
      <c r="F457" s="123">
        <v>7.8575812288658229</v>
      </c>
      <c r="G457" s="123">
        <v>8.015261472357885</v>
      </c>
      <c r="H457" s="123">
        <v>8.4006521089965638</v>
      </c>
      <c r="I457" s="123">
        <v>7.4787062038019814</v>
      </c>
      <c r="J457" s="123">
        <v>8.9220039289781337</v>
      </c>
      <c r="K457" s="123">
        <v>7.6716614788145723</v>
      </c>
      <c r="L457" s="123">
        <v>7.4089454465808364</v>
      </c>
      <c r="M457" s="123">
        <v>7.2198488218718735</v>
      </c>
      <c r="N457" s="123">
        <v>7.1901745054332844</v>
      </c>
      <c r="O457" s="123">
        <v>7.138159497944744</v>
      </c>
      <c r="P457" s="123">
        <v>6.7952739660559072</v>
      </c>
      <c r="Q457" s="123">
        <v>6.5645273352830475</v>
      </c>
      <c r="R457" s="123">
        <v>6.7672988672611831</v>
      </c>
      <c r="S457" s="123">
        <v>5.7097391833189217</v>
      </c>
      <c r="T457" s="123">
        <v>5.5639109718580011</v>
      </c>
      <c r="U457" s="123">
        <v>4.9836629961948651</v>
      </c>
      <c r="V457" s="123">
        <v>5.6266821384903318</v>
      </c>
      <c r="W457" s="123">
        <v>5.5835799680884657</v>
      </c>
      <c r="X457" s="123">
        <v>5.2179735815833421</v>
      </c>
      <c r="Y457" s="123">
        <v>6.5717340884813193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7.1383133466777959</v>
      </c>
      <c r="D458" s="99">
        <v>7.4164789217663944</v>
      </c>
      <c r="E458" s="99">
        <v>7.5818958308304678</v>
      </c>
      <c r="F458" s="99">
        <v>7.9611410872182624</v>
      </c>
      <c r="G458" s="99">
        <v>8.2378690445080274</v>
      </c>
      <c r="H458" s="99">
        <v>8.5024290503266258</v>
      </c>
      <c r="I458" s="99">
        <v>7.7147496392593959</v>
      </c>
      <c r="J458" s="99">
        <v>7.8510410823197363</v>
      </c>
      <c r="K458" s="99">
        <v>7.1978271506690081</v>
      </c>
      <c r="L458" s="99">
        <v>7.1304046307132936</v>
      </c>
      <c r="M458" s="99">
        <v>7.2996156568497286</v>
      </c>
      <c r="N458" s="99">
        <v>7.2840306586508339</v>
      </c>
      <c r="O458" s="99">
        <v>7.0062849481697933</v>
      </c>
      <c r="P458" s="99">
        <v>7.5124831244960886</v>
      </c>
      <c r="Q458" s="99">
        <v>5.9310507724966453</v>
      </c>
      <c r="R458" s="99">
        <v>6.0912825683075074</v>
      </c>
      <c r="S458" s="99">
        <v>6.8689783227017713</v>
      </c>
      <c r="T458" s="99">
        <v>5.7718876501777476</v>
      </c>
      <c r="U458" s="99">
        <v>5.3616875180595418</v>
      </c>
      <c r="V458" s="99">
        <v>5.5223975817825162</v>
      </c>
      <c r="W458" s="99">
        <v>5.3206994097044031</v>
      </c>
      <c r="X458" s="99">
        <v>5.0355136656853974</v>
      </c>
      <c r="Y458" s="99">
        <v>6.7371533513374757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7.0913397794471384</v>
      </c>
      <c r="D459" s="110">
        <v>7.6968211398659889</v>
      </c>
      <c r="E459" s="110">
        <v>8.2301131384322765</v>
      </c>
      <c r="F459" s="110">
        <v>7.6147101226261569</v>
      </c>
      <c r="G459" s="110">
        <v>7.5754351557284858</v>
      </c>
      <c r="H459" s="110">
        <v>8.2682370402592262</v>
      </c>
      <c r="I459" s="110">
        <v>7.360684486073275</v>
      </c>
      <c r="J459" s="110">
        <v>9.3068009100100682</v>
      </c>
      <c r="K459" s="110">
        <v>8.2022973954267719</v>
      </c>
      <c r="L459" s="110">
        <v>9.6122666048239882</v>
      </c>
      <c r="M459" s="110">
        <v>7.1072267360972647</v>
      </c>
      <c r="N459" s="110">
        <v>7.0342187186386029</v>
      </c>
      <c r="O459" s="110">
        <v>7.3088344411025448</v>
      </c>
      <c r="P459" s="110">
        <v>6.160648941006075</v>
      </c>
      <c r="Q459" s="110">
        <v>6.8946656263345893</v>
      </c>
      <c r="R459" s="110">
        <v>7.2570024615998463</v>
      </c>
      <c r="S459" s="110">
        <v>4.9117158611332936</v>
      </c>
      <c r="T459" s="110">
        <v>5.1543730483691457</v>
      </c>
      <c r="U459" s="110">
        <v>4.7211717673215903</v>
      </c>
      <c r="V459" s="110">
        <v>5.857585810875146</v>
      </c>
      <c r="W459" s="110">
        <v>5.9561646330498839</v>
      </c>
      <c r="X459" s="110">
        <v>5.6119342293772059</v>
      </c>
      <c r="Y459" s="110">
        <v>5.7894473421912238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1.7528120103963956</v>
      </c>
      <c r="D461" s="118">
        <f t="shared" si="239"/>
        <v>1.6225051037670268</v>
      </c>
      <c r="E461" s="118">
        <f t="shared" si="239"/>
        <v>1.8501299034807155</v>
      </c>
      <c r="F461" s="118">
        <f t="shared" si="239"/>
        <v>2.149845304126627</v>
      </c>
      <c r="G461" s="118">
        <f t="shared" si="239"/>
        <v>2.1054043754121072</v>
      </c>
      <c r="H461" s="118">
        <f t="shared" si="239"/>
        <v>1.8492674237281916</v>
      </c>
      <c r="I461" s="118">
        <f t="shared" si="239"/>
        <v>0.98855654320348796</v>
      </c>
      <c r="J461" s="118">
        <f t="shared" si="239"/>
        <v>0.79722300323080819</v>
      </c>
      <c r="K461" s="118">
        <f t="shared" si="239"/>
        <v>1.4597600289258175</v>
      </c>
      <c r="L461" s="118">
        <f t="shared" si="239"/>
        <v>2.4285374793816858</v>
      </c>
      <c r="M461" s="118">
        <f t="shared" si="239"/>
        <v>1.6385278299424304</v>
      </c>
      <c r="N461" s="118">
        <f t="shared" si="239"/>
        <v>1.7432006974890839</v>
      </c>
      <c r="O461" s="118">
        <f t="shared" si="239"/>
        <v>1.5148685965054285</v>
      </c>
      <c r="P461" s="118">
        <f t="shared" si="239"/>
        <v>1.3510956566009076</v>
      </c>
      <c r="Q461" s="118">
        <f t="shared" si="239"/>
        <v>0.77696138072835064</v>
      </c>
      <c r="R461" s="118">
        <f t="shared" ref="R461:V461" si="240">R462+R465+R467+R476</f>
        <v>0.9735125477653902</v>
      </c>
      <c r="S461" s="118">
        <f t="shared" si="240"/>
        <v>1.0580189061416481</v>
      </c>
      <c r="T461" s="118">
        <f t="shared" si="240"/>
        <v>1.4350527161405688</v>
      </c>
      <c r="U461" s="118">
        <f t="shared" si="240"/>
        <v>0.81803831599072951</v>
      </c>
      <c r="V461" s="118">
        <f t="shared" si="240"/>
        <v>1.409384786622504</v>
      </c>
      <c r="W461" s="118">
        <f t="shared" ref="W461:Y461" si="241">W462+W465+W467+W476</f>
        <v>1.1530364107176272</v>
      </c>
      <c r="X461" s="118">
        <f t="shared" si="241"/>
        <v>1.2712119033707812</v>
      </c>
      <c r="Y461" s="118">
        <f t="shared" si="241"/>
        <v>2.0540052258670114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1.7528120103963956</v>
      </c>
      <c r="D476" s="123">
        <v>1.6225051037670268</v>
      </c>
      <c r="E476" s="123">
        <v>1.8501299034807155</v>
      </c>
      <c r="F476" s="123">
        <v>2.149845304126627</v>
      </c>
      <c r="G476" s="123">
        <v>2.1054043754121072</v>
      </c>
      <c r="H476" s="123">
        <v>1.8492674237281916</v>
      </c>
      <c r="I476" s="123">
        <v>0.98855654320348796</v>
      </c>
      <c r="J476" s="123">
        <v>0.79722300323080819</v>
      </c>
      <c r="K476" s="123">
        <v>1.4597600289258175</v>
      </c>
      <c r="L476" s="123">
        <v>2.4285374793816858</v>
      </c>
      <c r="M476" s="123">
        <v>1.6385278299424304</v>
      </c>
      <c r="N476" s="123">
        <v>1.7432006974890839</v>
      </c>
      <c r="O476" s="123">
        <v>1.5148685965054285</v>
      </c>
      <c r="P476" s="123">
        <v>1.3510956566009076</v>
      </c>
      <c r="Q476" s="123">
        <v>0.77696138072835064</v>
      </c>
      <c r="R476" s="123">
        <v>0.9735125477653902</v>
      </c>
      <c r="S476" s="123">
        <v>1.0580189061416481</v>
      </c>
      <c r="T476" s="123">
        <v>1.4350527161405688</v>
      </c>
      <c r="U476" s="123">
        <v>0.81803831599072951</v>
      </c>
      <c r="V476" s="123">
        <v>1.409384786622504</v>
      </c>
      <c r="W476" s="123">
        <v>1.1530364107176272</v>
      </c>
      <c r="X476" s="123">
        <v>1.2712119033707812</v>
      </c>
      <c r="Y476" s="123">
        <v>2.0540052258670114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2.7551277247631951</v>
      </c>
      <c r="D477" s="99">
        <v>2.8605700700528023</v>
      </c>
      <c r="E477" s="99">
        <v>2.9224123896669587</v>
      </c>
      <c r="F477" s="99">
        <v>3.0665359661904348</v>
      </c>
      <c r="G477" s="99">
        <v>3.1710044513613846</v>
      </c>
      <c r="H477" s="99">
        <v>3.2706523452715883</v>
      </c>
      <c r="I477" s="99">
        <v>2.9656696296104643</v>
      </c>
      <c r="J477" s="99">
        <v>3.0160455487506459</v>
      </c>
      <c r="K477" s="99">
        <v>2.7632609622509019</v>
      </c>
      <c r="L477" s="99">
        <v>2.735549831321908</v>
      </c>
      <c r="M477" s="99">
        <v>2.7990477947316914</v>
      </c>
      <c r="N477" s="99">
        <v>2.7922807932976901</v>
      </c>
      <c r="O477" s="99">
        <v>2.6853544946472772</v>
      </c>
      <c r="P477" s="99">
        <v>2.8780101976195636</v>
      </c>
      <c r="Q477" s="99">
        <v>2.2678118461920178</v>
      </c>
      <c r="R477" s="99">
        <v>2.3174078287752988</v>
      </c>
      <c r="S477" s="99">
        <v>2.5949375551446558</v>
      </c>
      <c r="T477" s="99">
        <v>2.1638191624175938</v>
      </c>
      <c r="U477" s="99">
        <v>1.9961292739125074</v>
      </c>
      <c r="V477" s="99">
        <v>2.0459145835965518</v>
      </c>
      <c r="W477" s="99">
        <v>1.9665719208760861</v>
      </c>
      <c r="X477" s="99">
        <v>1.8599641512827654</v>
      </c>
      <c r="Y477" s="99">
        <v>2.4883370510921563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63</v>
      </c>
      <c r="S5" s="120">
        <v>129</v>
      </c>
      <c r="T5" s="120">
        <v>229</v>
      </c>
      <c r="U5" s="120">
        <v>347</v>
      </c>
      <c r="V5" s="120">
        <v>464</v>
      </c>
      <c r="W5" s="120">
        <v>546</v>
      </c>
      <c r="X5" s="120">
        <v>603</v>
      </c>
      <c r="Y5" s="120">
        <v>624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63</v>
      </c>
      <c r="S7" s="52">
        <v>129</v>
      </c>
      <c r="T7" s="52">
        <v>229</v>
      </c>
      <c r="U7" s="52">
        <v>347</v>
      </c>
      <c r="V7" s="52">
        <v>464</v>
      </c>
      <c r="W7" s="52">
        <v>546</v>
      </c>
      <c r="X7" s="52">
        <v>603</v>
      </c>
      <c r="Y7" s="52">
        <v>624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1</v>
      </c>
      <c r="S9" s="52">
        <v>4</v>
      </c>
      <c r="T9" s="52">
        <v>9</v>
      </c>
      <c r="U9" s="52">
        <v>15</v>
      </c>
      <c r="V9" s="52">
        <v>24</v>
      </c>
      <c r="W9" s="52">
        <v>33</v>
      </c>
      <c r="X9" s="52">
        <v>42</v>
      </c>
      <c r="Y9" s="52">
        <v>44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2</v>
      </c>
      <c r="T11" s="52">
        <v>8</v>
      </c>
      <c r="U11" s="52">
        <v>11</v>
      </c>
      <c r="V11" s="52">
        <v>12</v>
      </c>
      <c r="W11" s="52">
        <v>14</v>
      </c>
      <c r="X11" s="52">
        <v>16</v>
      </c>
      <c r="Y11" s="52">
        <v>16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63</v>
      </c>
      <c r="S13" s="52">
        <v>127</v>
      </c>
      <c r="T13" s="52">
        <v>221</v>
      </c>
      <c r="U13" s="52">
        <v>336</v>
      </c>
      <c r="V13" s="52">
        <v>452</v>
      </c>
      <c r="W13" s="52">
        <v>532</v>
      </c>
      <c r="X13" s="52">
        <v>587</v>
      </c>
      <c r="Y13" s="52">
        <v>608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26</v>
      </c>
      <c r="S16" s="52">
        <v>51</v>
      </c>
      <c r="T16" s="52">
        <v>117</v>
      </c>
      <c r="U16" s="52">
        <v>164</v>
      </c>
      <c r="V16" s="52">
        <v>246</v>
      </c>
      <c r="W16" s="52">
        <v>298</v>
      </c>
      <c r="X16" s="52">
        <v>342</v>
      </c>
      <c r="Y16" s="52">
        <v>377</v>
      </c>
      <c r="DA16" s="63" t="s">
        <v>1126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37</v>
      </c>
      <c r="S17" s="36">
        <v>78</v>
      </c>
      <c r="T17" s="36">
        <v>112</v>
      </c>
      <c r="U17" s="36">
        <v>183</v>
      </c>
      <c r="V17" s="36">
        <v>218</v>
      </c>
      <c r="W17" s="36">
        <v>248</v>
      </c>
      <c r="X17" s="36">
        <v>261</v>
      </c>
      <c r="Y17" s="36">
        <v>247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1</v>
      </c>
      <c r="X21" s="52">
        <v>5</v>
      </c>
      <c r="Y21" s="52">
        <v>3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2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2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2</v>
      </c>
      <c r="V27" s="52">
        <v>7</v>
      </c>
      <c r="W27" s="52">
        <v>17</v>
      </c>
      <c r="X27" s="52">
        <v>29</v>
      </c>
      <c r="Y27" s="52">
        <v>53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1</v>
      </c>
      <c r="V30" s="52">
        <v>3</v>
      </c>
      <c r="W30" s="52">
        <v>5</v>
      </c>
      <c r="X30" s="52">
        <v>15</v>
      </c>
      <c r="Y30" s="52">
        <v>25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1</v>
      </c>
      <c r="V31" s="36">
        <v>4</v>
      </c>
      <c r="W31" s="36">
        <v>7</v>
      </c>
      <c r="X31" s="36">
        <v>15</v>
      </c>
      <c r="Y31" s="36">
        <v>25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63</v>
      </c>
      <c r="S35" s="52">
        <v>66</v>
      </c>
      <c r="T35" s="52">
        <v>100</v>
      </c>
      <c r="U35" s="52">
        <v>118</v>
      </c>
      <c r="V35" s="52">
        <v>117</v>
      </c>
      <c r="W35" s="52">
        <v>83</v>
      </c>
      <c r="X35" s="52">
        <v>62</v>
      </c>
      <c r="Y35" s="52">
        <v>24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1</v>
      </c>
      <c r="S37" s="52">
        <v>3</v>
      </c>
      <c r="T37" s="52">
        <v>5</v>
      </c>
      <c r="U37" s="52">
        <v>6</v>
      </c>
      <c r="V37" s="52">
        <v>9</v>
      </c>
      <c r="W37" s="52">
        <v>9</v>
      </c>
      <c r="X37" s="52">
        <v>9</v>
      </c>
      <c r="Y37" s="52">
        <v>4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2</v>
      </c>
      <c r="T39" s="52">
        <v>6</v>
      </c>
      <c r="U39" s="52">
        <v>3</v>
      </c>
      <c r="V39" s="52">
        <v>1</v>
      </c>
      <c r="W39" s="52">
        <v>2</v>
      </c>
      <c r="X39" s="52">
        <v>2</v>
      </c>
      <c r="Y39" s="52">
        <v>2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63</v>
      </c>
      <c r="S41" s="52">
        <v>64</v>
      </c>
      <c r="T41" s="52">
        <v>94</v>
      </c>
      <c r="U41" s="52">
        <v>117</v>
      </c>
      <c r="V41" s="52">
        <v>123</v>
      </c>
      <c r="W41" s="52">
        <v>97</v>
      </c>
      <c r="X41" s="52">
        <v>84</v>
      </c>
      <c r="Y41" s="52">
        <v>74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26</v>
      </c>
      <c r="S44" s="52">
        <v>25</v>
      </c>
      <c r="T44" s="52">
        <v>66</v>
      </c>
      <c r="U44" s="52">
        <v>48</v>
      </c>
      <c r="V44" s="52">
        <v>85</v>
      </c>
      <c r="W44" s="52">
        <v>57</v>
      </c>
      <c r="X44" s="52">
        <v>59</v>
      </c>
      <c r="Y44" s="52">
        <v>60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37</v>
      </c>
      <c r="S45" s="36">
        <v>41</v>
      </c>
      <c r="T45" s="36">
        <v>34</v>
      </c>
      <c r="U45" s="36">
        <v>72</v>
      </c>
      <c r="V45" s="36">
        <v>39</v>
      </c>
      <c r="W45" s="36">
        <v>37</v>
      </c>
      <c r="X45" s="36">
        <v>28</v>
      </c>
      <c r="Y45" s="36">
        <v>11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25</v>
      </c>
      <c r="S49" s="52">
        <v>27</v>
      </c>
      <c r="T49" s="52">
        <v>34</v>
      </c>
      <c r="U49" s="52">
        <v>38</v>
      </c>
      <c r="V49" s="52">
        <v>45</v>
      </c>
      <c r="W49" s="52">
        <v>23</v>
      </c>
      <c r="X49" s="52">
        <v>17</v>
      </c>
      <c r="Y49" s="52">
        <v>9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1</v>
      </c>
      <c r="S51" s="52">
        <v>2</v>
      </c>
      <c r="T51" s="52">
        <v>2</v>
      </c>
      <c r="U51" s="52">
        <v>2</v>
      </c>
      <c r="V51" s="52">
        <v>3</v>
      </c>
      <c r="W51" s="52">
        <v>2</v>
      </c>
      <c r="X51" s="52">
        <v>2</v>
      </c>
      <c r="Y51" s="52">
        <v>0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1</v>
      </c>
      <c r="T53" s="52">
        <v>3</v>
      </c>
      <c r="U53" s="52">
        <v>1</v>
      </c>
      <c r="V53" s="52">
        <v>1</v>
      </c>
      <c r="W53" s="52">
        <v>1</v>
      </c>
      <c r="X53" s="52">
        <v>1</v>
      </c>
      <c r="Y53" s="52">
        <v>1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25</v>
      </c>
      <c r="S55" s="52">
        <v>26</v>
      </c>
      <c r="T55" s="52">
        <v>31</v>
      </c>
      <c r="U55" s="52">
        <v>37</v>
      </c>
      <c r="V55" s="52">
        <v>44</v>
      </c>
      <c r="W55" s="52">
        <v>22</v>
      </c>
      <c r="X55" s="52">
        <v>16</v>
      </c>
      <c r="Y55" s="52">
        <v>8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11</v>
      </c>
      <c r="S58" s="52">
        <v>11</v>
      </c>
      <c r="T58" s="52">
        <v>23</v>
      </c>
      <c r="U58" s="52">
        <v>16</v>
      </c>
      <c r="V58" s="52">
        <v>31</v>
      </c>
      <c r="W58" s="52">
        <v>13</v>
      </c>
      <c r="X58" s="52">
        <v>12</v>
      </c>
      <c r="Y58" s="52">
        <v>7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14</v>
      </c>
      <c r="S59" s="36">
        <v>16</v>
      </c>
      <c r="T59" s="36">
        <v>11</v>
      </c>
      <c r="U59" s="36">
        <v>22</v>
      </c>
      <c r="V59" s="36">
        <v>14</v>
      </c>
      <c r="W59" s="36">
        <v>10</v>
      </c>
      <c r="X59" s="36">
        <v>5</v>
      </c>
      <c r="Y59" s="36">
        <v>2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38</v>
      </c>
      <c r="S63" s="52">
        <v>39</v>
      </c>
      <c r="T63" s="52">
        <v>66</v>
      </c>
      <c r="U63" s="52">
        <v>80</v>
      </c>
      <c r="V63" s="52">
        <v>72</v>
      </c>
      <c r="W63" s="52">
        <v>60</v>
      </c>
      <c r="X63" s="52">
        <v>45</v>
      </c>
      <c r="Y63" s="52">
        <v>15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</v>
      </c>
      <c r="T65" s="52">
        <v>3</v>
      </c>
      <c r="U65" s="52">
        <v>4</v>
      </c>
      <c r="V65" s="52">
        <v>6</v>
      </c>
      <c r="W65" s="52">
        <v>7</v>
      </c>
      <c r="X65" s="52">
        <v>7</v>
      </c>
      <c r="Y65" s="52">
        <v>4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1</v>
      </c>
      <c r="T67" s="52">
        <f t="shared" si="1"/>
        <v>3</v>
      </c>
      <c r="U67" s="52">
        <f t="shared" si="1"/>
        <v>2</v>
      </c>
      <c r="V67" s="52">
        <f t="shared" si="1"/>
        <v>0</v>
      </c>
      <c r="W67" s="52">
        <f t="shared" ref="W67:Y67" si="2">W39-W53</f>
        <v>1</v>
      </c>
      <c r="X67" s="52">
        <f t="shared" si="2"/>
        <v>1</v>
      </c>
      <c r="Y67" s="52">
        <f t="shared" si="2"/>
        <v>1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38</v>
      </c>
      <c r="S69" s="52">
        <f t="shared" si="7"/>
        <v>38</v>
      </c>
      <c r="T69" s="52">
        <f t="shared" si="7"/>
        <v>63</v>
      </c>
      <c r="U69" s="52">
        <f t="shared" si="7"/>
        <v>80</v>
      </c>
      <c r="V69" s="52">
        <f t="shared" si="7"/>
        <v>79</v>
      </c>
      <c r="W69" s="52">
        <f t="shared" ref="W69:Y69" si="8">W41-W55</f>
        <v>75</v>
      </c>
      <c r="X69" s="52">
        <f t="shared" si="8"/>
        <v>68</v>
      </c>
      <c r="Y69" s="52">
        <f t="shared" si="8"/>
        <v>66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15</v>
      </c>
      <c r="S72" s="52">
        <v>14</v>
      </c>
      <c r="T72" s="52">
        <v>43</v>
      </c>
      <c r="U72" s="52">
        <v>32</v>
      </c>
      <c r="V72" s="52">
        <v>54</v>
      </c>
      <c r="W72" s="52">
        <v>44</v>
      </c>
      <c r="X72" s="52">
        <v>47</v>
      </c>
      <c r="Y72" s="52">
        <v>53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23</v>
      </c>
      <c r="S73" s="36">
        <v>25</v>
      </c>
      <c r="T73" s="36">
        <v>23</v>
      </c>
      <c r="U73" s="36">
        <v>50</v>
      </c>
      <c r="V73" s="36">
        <v>25</v>
      </c>
      <c r="W73" s="36">
        <v>27</v>
      </c>
      <c r="X73" s="36">
        <v>23</v>
      </c>
      <c r="Y73" s="36">
        <v>9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60</v>
      </c>
      <c r="S79" s="138">
        <f>RES_hhdet_numvin!S145</f>
        <v>64</v>
      </c>
      <c r="T79" s="138">
        <f>RES_hhdet_numvin!T145</f>
        <v>98</v>
      </c>
      <c r="U79" s="138">
        <f>RES_hhdet_numvin!U145</f>
        <v>116</v>
      </c>
      <c r="V79" s="138">
        <f>RES_hhdet_numvin!V145</f>
        <v>117</v>
      </c>
      <c r="W79" s="138">
        <f>RES_hhdet_numvin!W145</f>
        <v>83</v>
      </c>
      <c r="X79" s="138">
        <f>RES_hhdet_numvin!X145</f>
        <v>62</v>
      </c>
      <c r="Y79" s="138">
        <f>RES_hhdet_numvin!Y145</f>
        <v>24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2</v>
      </c>
      <c r="T81" s="138">
        <f>RES_hhdet_numvin!T147</f>
        <v>5</v>
      </c>
      <c r="U81" s="138">
        <f>RES_hhdet_numvin!U147</f>
        <v>6</v>
      </c>
      <c r="V81" s="138">
        <f>RES_hhdet_numvin!V147</f>
        <v>9</v>
      </c>
      <c r="W81" s="138">
        <f>RES_hhdet_numvin!W147</f>
        <v>9</v>
      </c>
      <c r="X81" s="138">
        <f>RES_hhdet_numvin!X147</f>
        <v>9</v>
      </c>
      <c r="Y81" s="138">
        <f>RES_hhdet_numvin!Y147</f>
        <v>4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2</v>
      </c>
      <c r="T83" s="138">
        <f>RES_hhdet_numvin!T149</f>
        <v>4</v>
      </c>
      <c r="U83" s="138">
        <f>RES_hhdet_numvin!U149</f>
        <v>3</v>
      </c>
      <c r="V83" s="138">
        <f>RES_hhdet_numvin!V149</f>
        <v>1</v>
      </c>
      <c r="W83" s="138">
        <f>RES_hhdet_numvin!W149</f>
        <v>2</v>
      </c>
      <c r="X83" s="138">
        <f>RES_hhdet_numvin!X149</f>
        <v>2</v>
      </c>
      <c r="Y83" s="138">
        <f>RES_hhdet_numvin!Y149</f>
        <v>2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19</v>
      </c>
      <c r="S87" s="138">
        <f>RES_hhdet_numvin!S153</f>
        <v>39</v>
      </c>
      <c r="T87" s="138">
        <f>RES_hhdet_numvin!T153</f>
        <v>73</v>
      </c>
      <c r="U87" s="138">
        <f>RES_hhdet_numvin!U153</f>
        <v>104</v>
      </c>
      <c r="V87" s="138">
        <f>RES_hhdet_numvin!V153</f>
        <v>119</v>
      </c>
      <c r="W87" s="138">
        <f>RES_hhdet_numvin!W153</f>
        <v>96</v>
      </c>
      <c r="X87" s="138">
        <f>RES_hhdet_numvin!X153</f>
        <v>84</v>
      </c>
      <c r="Y87" s="138">
        <f>RES_hhdet_numvin!Y153</f>
        <v>74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X88" s="138">
        <f>RES_hhdet_numvin!X154</f>
        <v>0</v>
      </c>
      <c r="Y88" s="138">
        <f>RES_hhdet_numvin!Y154</f>
        <v>0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9</v>
      </c>
      <c r="S92" s="138">
        <f>RES_hhdet_numvin!S158</f>
        <v>16</v>
      </c>
      <c r="T92" s="138">
        <f>RES_hhdet_numvin!T158</f>
        <v>50</v>
      </c>
      <c r="U92" s="138">
        <f>RES_hhdet_numvin!U158</f>
        <v>44</v>
      </c>
      <c r="V92" s="138">
        <f>RES_hhdet_numvin!V158</f>
        <v>82</v>
      </c>
      <c r="W92" s="138">
        <f>RES_hhdet_numvin!W158</f>
        <v>57</v>
      </c>
      <c r="X92" s="138">
        <f>RES_hhdet_numvin!X158</f>
        <v>59</v>
      </c>
      <c r="Y92" s="138">
        <f>RES_hhdet_numvin!Y158</f>
        <v>60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12</v>
      </c>
      <c r="S93" s="39">
        <f>RES_hhdet_numvin!S159</f>
        <v>27</v>
      </c>
      <c r="T93" s="39">
        <f>RES_hhdet_numvin!T159</f>
        <v>28</v>
      </c>
      <c r="U93" s="39">
        <f>RES_hhdet_numvin!U159</f>
        <v>66</v>
      </c>
      <c r="V93" s="39">
        <f>RES_hhdet_numvin!V159</f>
        <v>38</v>
      </c>
      <c r="W93" s="39">
        <f>RES_hhdet_numvin!W159</f>
        <v>37</v>
      </c>
      <c r="X93" s="39">
        <f>RES_hhdet_numvin!X159</f>
        <v>28</v>
      </c>
      <c r="Y93" s="39">
        <f>RES_hhdet_numvin!Y159</f>
        <v>11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3.0684926800384003E-2</v>
      </c>
      <c r="S97" s="117">
        <f t="shared" si="13"/>
        <v>5.6296458122953252E-2</v>
      </c>
      <c r="T97" s="117">
        <f t="shared" si="13"/>
        <v>0.10935923733278993</v>
      </c>
      <c r="U97" s="117">
        <f t="shared" si="13"/>
        <v>0.16428698194214036</v>
      </c>
      <c r="V97" s="117">
        <f t="shared" si="13"/>
        <v>0.24278678654418423</v>
      </c>
      <c r="W97" s="117">
        <f t="shared" ref="W97:Y97" si="14">W98+W100+W102+W111</f>
        <v>0.30011520537642827</v>
      </c>
      <c r="X97" s="117">
        <f t="shared" si="14"/>
        <v>0.29767698330499587</v>
      </c>
      <c r="Y97" s="117">
        <f t="shared" si="14"/>
        <v>0.30593982031137601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1.1336867694787938E-2</v>
      </c>
      <c r="S98" s="122">
        <f t="shared" si="15"/>
        <v>2.535152660944498E-2</v>
      </c>
      <c r="T98" s="122">
        <f t="shared" si="15"/>
        <v>5.192842793830231E-2</v>
      </c>
      <c r="U98" s="122">
        <f t="shared" si="15"/>
        <v>8.2637624949078087E-2</v>
      </c>
      <c r="V98" s="122">
        <f t="shared" si="15"/>
        <v>0.11470530079881192</v>
      </c>
      <c r="W98" s="122">
        <f t="shared" si="15"/>
        <v>0.14328916119564047</v>
      </c>
      <c r="X98" s="122">
        <f t="shared" si="15"/>
        <v>0.14256425520425814</v>
      </c>
      <c r="Y98" s="122">
        <f t="shared" si="15"/>
        <v>0.14219547834737534</v>
      </c>
      <c r="DA98" s="130" t="s">
        <v>1706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1.1336867694787938E-2</v>
      </c>
      <c r="S99" s="98">
        <v>2.535152660944498E-2</v>
      </c>
      <c r="T99" s="98">
        <v>5.192842793830231E-2</v>
      </c>
      <c r="U99" s="98">
        <v>8.2637624949078087E-2</v>
      </c>
      <c r="V99" s="98">
        <v>0.11470530079881192</v>
      </c>
      <c r="W99" s="98">
        <v>0.14328916119564047</v>
      </c>
      <c r="X99" s="98">
        <v>0.14256425520425814</v>
      </c>
      <c r="Y99" s="98">
        <v>0.14219547834737534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3.3313955105165245E-6</v>
      </c>
      <c r="S100" s="122">
        <f t="shared" si="16"/>
        <v>1.3333149136461316E-5</v>
      </c>
      <c r="T100" s="122">
        <f t="shared" si="16"/>
        <v>4.0959595235694893E-5</v>
      </c>
      <c r="U100" s="122">
        <f t="shared" si="16"/>
        <v>5.0332747423180285E-5</v>
      </c>
      <c r="V100" s="122">
        <f t="shared" si="16"/>
        <v>7.9244620381298784E-5</v>
      </c>
      <c r="W100" s="122">
        <f t="shared" si="16"/>
        <v>1.9109374081740623E-4</v>
      </c>
      <c r="X100" s="122">
        <f t="shared" si="16"/>
        <v>2.2343272539839616E-4</v>
      </c>
      <c r="Y100" s="122">
        <f t="shared" si="16"/>
        <v>2.6753767005268633E-4</v>
      </c>
      <c r="DA100" s="130" t="s">
        <v>1708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3.3313955105165245E-6</v>
      </c>
      <c r="S101" s="98">
        <v>1.3333149136461316E-5</v>
      </c>
      <c r="T101" s="98">
        <v>4.0959595235694893E-5</v>
      </c>
      <c r="U101" s="98">
        <v>5.0332747423180285E-5</v>
      </c>
      <c r="V101" s="98">
        <v>7.9244620381298784E-5</v>
      </c>
      <c r="W101" s="98">
        <v>1.9109374081740623E-4</v>
      </c>
      <c r="X101" s="98">
        <v>2.2343272539839616E-4</v>
      </c>
      <c r="Y101" s="98">
        <v>2.6753767005268633E-4</v>
      </c>
      <c r="DA101" s="63" t="s">
        <v>1709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1.5182123221256321E-2</v>
      </c>
      <c r="S102" s="122">
        <v>2.3498658081278191E-2</v>
      </c>
      <c r="T102" s="122">
        <v>4.4383366337914877E-2</v>
      </c>
      <c r="U102" s="122">
        <v>6.364684718517373E-2</v>
      </c>
      <c r="V102" s="122">
        <v>0.10067424238146189</v>
      </c>
      <c r="W102" s="122">
        <v>0.12443189732799358</v>
      </c>
      <c r="X102" s="122">
        <v>0.12074384703435756</v>
      </c>
      <c r="Y102" s="122">
        <v>0.11923315137900267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3.7826934848839274E-4</v>
      </c>
      <c r="T103" s="98">
        <v>1.3901800206126465E-3</v>
      </c>
      <c r="U103" s="98">
        <v>1.8395431625250018E-3</v>
      </c>
      <c r="V103" s="98">
        <v>2.1871501359886788E-3</v>
      </c>
      <c r="W103" s="98">
        <v>2.4456558344856465E-3</v>
      </c>
      <c r="X103" s="98">
        <v>2.5365876328340615E-3</v>
      </c>
      <c r="Y103" s="98">
        <v>3.1893074271849855E-3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1.5182123221256321E-2</v>
      </c>
      <c r="S107" s="101">
        <v>2.31203887327898E-2</v>
      </c>
      <c r="T107" s="101">
        <v>4.2993186317302229E-2</v>
      </c>
      <c r="U107" s="101">
        <v>6.1807304022648731E-2</v>
      </c>
      <c r="V107" s="101">
        <v>9.848709224547321E-2</v>
      </c>
      <c r="W107" s="101">
        <v>0.12198624149350792</v>
      </c>
      <c r="X107" s="101">
        <v>0.1182072594015235</v>
      </c>
      <c r="Y107" s="101">
        <v>0.11604384395181769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1718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4.1626044888292274E-3</v>
      </c>
      <c r="S111" s="122">
        <v>7.4329402830936135E-3</v>
      </c>
      <c r="T111" s="122">
        <v>1.3006483461337051E-2</v>
      </c>
      <c r="U111" s="122">
        <v>1.7952177060465375E-2</v>
      </c>
      <c r="V111" s="122">
        <v>2.7327998743529161E-2</v>
      </c>
      <c r="W111" s="122">
        <v>3.2203053111976784E-2</v>
      </c>
      <c r="X111" s="122">
        <v>3.4145448340981779E-2</v>
      </c>
      <c r="Y111" s="122">
        <v>4.4243652914945308E-2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1.8449670613191695E-3</v>
      </c>
      <c r="S112" s="98">
        <v>4.1175958742946739E-3</v>
      </c>
      <c r="T112" s="98">
        <v>7.9895520665592759E-3</v>
      </c>
      <c r="U112" s="98">
        <v>1.0477429408792743E-2</v>
      </c>
      <c r="V112" s="98">
        <v>1.6259694039725856E-2</v>
      </c>
      <c r="W112" s="98">
        <v>1.9265678786040782E-2</v>
      </c>
      <c r="X112" s="98">
        <v>2.1203903289788474E-2</v>
      </c>
      <c r="Y112" s="98">
        <v>3.1544721076897028E-2</v>
      </c>
      <c r="DA112" s="63" t="s">
        <v>1720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2.3176374275100582E-3</v>
      </c>
      <c r="S113" s="33">
        <v>3.31534440879894E-3</v>
      </c>
      <c r="T113" s="33">
        <v>5.0169313947777744E-3</v>
      </c>
      <c r="U113" s="33">
        <v>7.4747476516726329E-3</v>
      </c>
      <c r="V113" s="33">
        <v>1.1068304703803307E-2</v>
      </c>
      <c r="W113" s="33">
        <v>1.2937374325936002E-2</v>
      </c>
      <c r="X113" s="33">
        <v>1.2941545051193307E-2</v>
      </c>
      <c r="Y113" s="33">
        <v>1.2698931838048277E-2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4.9121180063361893E-2</v>
      </c>
      <c r="S115" s="117">
        <f t="shared" si="18"/>
        <v>0.10077765274884778</v>
      </c>
      <c r="T115" s="117">
        <f t="shared" si="18"/>
        <v>0.20243977452649131</v>
      </c>
      <c r="U115" s="117">
        <f t="shared" si="18"/>
        <v>0.31559479400163248</v>
      </c>
      <c r="V115" s="117">
        <f t="shared" si="18"/>
        <v>0.45024922381584898</v>
      </c>
      <c r="W115" s="117">
        <f t="shared" ref="W115:Y115" si="19">W116+W118+W120+W129</f>
        <v>0.5624613015563108</v>
      </c>
      <c r="X115" s="117">
        <f t="shared" si="19"/>
        <v>0.56105671363913845</v>
      </c>
      <c r="Y115" s="117">
        <f t="shared" si="19"/>
        <v>0.56682318594501846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3.4805329102651161E-2</v>
      </c>
      <c r="S116" s="122">
        <f t="shared" si="20"/>
        <v>7.783279240033561E-2</v>
      </c>
      <c r="T116" s="122">
        <f t="shared" si="20"/>
        <v>0.15943060626580061</v>
      </c>
      <c r="U116" s="122">
        <f t="shared" si="20"/>
        <v>0.25371878414840149</v>
      </c>
      <c r="V116" s="122">
        <f t="shared" si="20"/>
        <v>0.35242425926744958</v>
      </c>
      <c r="W116" s="122">
        <f t="shared" si="20"/>
        <v>0.44139750169435082</v>
      </c>
      <c r="X116" s="122">
        <f t="shared" si="20"/>
        <v>0.44067259570296835</v>
      </c>
      <c r="Y116" s="122">
        <f t="shared" si="20"/>
        <v>0.44030381884608538</v>
      </c>
      <c r="DA116" s="130" t="s">
        <v>1874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3.4805329102651161E-2</v>
      </c>
      <c r="S117" s="98">
        <v>7.783279240033561E-2</v>
      </c>
      <c r="T117" s="98">
        <v>0.15943060626580061</v>
      </c>
      <c r="U117" s="98">
        <v>0.25371878414840149</v>
      </c>
      <c r="V117" s="98">
        <v>0.35242425926744958</v>
      </c>
      <c r="W117" s="98">
        <v>0.44139750169435082</v>
      </c>
      <c r="X117" s="98">
        <v>0.44067259570296835</v>
      </c>
      <c r="Y117" s="98">
        <v>0.44030381884608538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1.6202465222420607E-5</v>
      </c>
      <c r="S118" s="122">
        <f t="shared" si="21"/>
        <v>6.4886929058801112E-5</v>
      </c>
      <c r="T118" s="122">
        <f t="shared" si="21"/>
        <v>1.994577806172154E-4</v>
      </c>
      <c r="U118" s="122">
        <f t="shared" si="21"/>
        <v>2.4524821167343469E-4</v>
      </c>
      <c r="V118" s="122">
        <f t="shared" si="21"/>
        <v>3.8665555601161199E-4</v>
      </c>
      <c r="W118" s="122">
        <f t="shared" si="21"/>
        <v>9.3521372135600645E-4</v>
      </c>
      <c r="X118" s="122">
        <f t="shared" si="21"/>
        <v>1.0975676868181087E-3</v>
      </c>
      <c r="Y118" s="122">
        <f t="shared" si="21"/>
        <v>1.3176016247706337E-3</v>
      </c>
      <c r="DA118" s="130" t="s">
        <v>1876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1.6202465222420607E-5</v>
      </c>
      <c r="S119" s="98">
        <v>6.4886929058801112E-5</v>
      </c>
      <c r="T119" s="98">
        <v>1.994577806172154E-4</v>
      </c>
      <c r="U119" s="98">
        <v>2.4524821167343469E-4</v>
      </c>
      <c r="V119" s="98">
        <v>3.8665555601161199E-4</v>
      </c>
      <c r="W119" s="98">
        <v>9.3521372135600645E-4</v>
      </c>
      <c r="X119" s="98">
        <v>1.0975676868181087E-3</v>
      </c>
      <c r="Y119" s="98">
        <v>1.3176016247706337E-3</v>
      </c>
      <c r="DA119" s="63" t="s">
        <v>1877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1.1330356227829569E-2</v>
      </c>
      <c r="S120" s="122">
        <v>1.7714905610358503E-2</v>
      </c>
      <c r="T120" s="122">
        <v>3.3874184892535394E-2</v>
      </c>
      <c r="U120" s="122">
        <v>4.9061870463194768E-2</v>
      </c>
      <c r="V120" s="122">
        <v>7.8262663848702035E-2</v>
      </c>
      <c r="W120" s="122">
        <v>9.7453976499737527E-2</v>
      </c>
      <c r="X120" s="122">
        <v>9.5327450472236619E-2</v>
      </c>
      <c r="Y120" s="122">
        <v>9.5040323126529269E-2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3.1813642635512531E-4</v>
      </c>
      <c r="T121" s="98">
        <v>1.1925390939568478E-3</v>
      </c>
      <c r="U121" s="98">
        <v>1.5903964657247387E-3</v>
      </c>
      <c r="V121" s="98">
        <v>1.8964312500612509E-3</v>
      </c>
      <c r="W121" s="98">
        <v>2.133880810642497E-3</v>
      </c>
      <c r="X121" s="98">
        <v>2.2241515840897511E-3</v>
      </c>
      <c r="Y121" s="98">
        <v>2.8143834988048895E-3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1.1330356227829569E-2</v>
      </c>
      <c r="S125" s="101">
        <v>1.7396769184003378E-2</v>
      </c>
      <c r="T125" s="101">
        <v>3.2681645798578546E-2</v>
      </c>
      <c r="U125" s="101">
        <v>4.747147399747003E-2</v>
      </c>
      <c r="V125" s="101">
        <v>7.6366232598640782E-2</v>
      </c>
      <c r="W125" s="101">
        <v>9.5320095689095025E-2</v>
      </c>
      <c r="X125" s="101">
        <v>9.3103298888146863E-2</v>
      </c>
      <c r="Y125" s="101">
        <v>9.2225939627724379E-2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1886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2.9692922676587399E-3</v>
      </c>
      <c r="S129" s="122">
        <v>5.1650678090948664E-3</v>
      </c>
      <c r="T129" s="122">
        <v>8.9355255875380769E-3</v>
      </c>
      <c r="U129" s="122">
        <v>1.2568891178362816E-2</v>
      </c>
      <c r="V129" s="122">
        <v>1.9175645143685728E-2</v>
      </c>
      <c r="W129" s="122">
        <v>2.26746096408664E-2</v>
      </c>
      <c r="X129" s="122">
        <v>2.3959099777115276E-2</v>
      </c>
      <c r="Y129" s="122">
        <v>3.0161442347633204E-2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1.1016071692898342E-3</v>
      </c>
      <c r="S130" s="98">
        <v>2.4670539896084588E-3</v>
      </c>
      <c r="T130" s="98">
        <v>4.8173833297301266E-3</v>
      </c>
      <c r="U130" s="98">
        <v>6.3397536026252874E-3</v>
      </c>
      <c r="V130" s="98">
        <v>9.8845238530718121E-3</v>
      </c>
      <c r="W130" s="98">
        <v>1.1738719861689017E-2</v>
      </c>
      <c r="X130" s="98">
        <v>1.2947243824615521E-2</v>
      </c>
      <c r="Y130" s="98">
        <v>1.9297021839000554E-2</v>
      </c>
      <c r="DA130" s="63" t="s">
        <v>1888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1.8676850983689059E-3</v>
      </c>
      <c r="S131" s="33">
        <v>2.698013819486408E-3</v>
      </c>
      <c r="T131" s="33">
        <v>4.1181422578079495E-3</v>
      </c>
      <c r="U131" s="33">
        <v>6.229137575737528E-3</v>
      </c>
      <c r="V131" s="33">
        <v>9.291121290613916E-3</v>
      </c>
      <c r="W131" s="33">
        <v>1.0935889779177381E-2</v>
      </c>
      <c r="X131" s="33">
        <v>1.1011855952499755E-2</v>
      </c>
      <c r="Y131" s="33">
        <v>1.086442050863265E-2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>
        <f t="shared" ref="R133:V133" si="23">IF(R115=0,"",R115/R97)</f>
        <v>1.6008244172427737</v>
      </c>
      <c r="S133" s="154">
        <f t="shared" si="23"/>
        <v>1.7901242122327872</v>
      </c>
      <c r="T133" s="154">
        <f t="shared" si="23"/>
        <v>1.8511447177566627</v>
      </c>
      <c r="U133" s="154">
        <f t="shared" si="23"/>
        <v>1.9209969668368529</v>
      </c>
      <c r="V133" s="154">
        <f t="shared" si="23"/>
        <v>1.8545046467506547</v>
      </c>
      <c r="W133" s="154">
        <f t="shared" ref="W133:Y133" si="24">IF(W115=0,"",W115/W97)</f>
        <v>1.8741512975019952</v>
      </c>
      <c r="X133" s="154">
        <f t="shared" si="24"/>
        <v>1.8847836584808682</v>
      </c>
      <c r="Y133" s="154">
        <f t="shared" si="24"/>
        <v>1.852727720661284</v>
      </c>
      <c r="DA133" s="129" t="s">
        <v>2041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>
        <f t="shared" ref="R134:V134" si="26">IF(R116=0,"",R116/R98)</f>
        <v>3.0701010225825178</v>
      </c>
      <c r="S134" s="155">
        <f t="shared" si="26"/>
        <v>3.0701422284896318</v>
      </c>
      <c r="T134" s="155">
        <f t="shared" si="26"/>
        <v>3.0701989756983359</v>
      </c>
      <c r="U134" s="155">
        <f t="shared" si="26"/>
        <v>3.0702574560285933</v>
      </c>
      <c r="V134" s="155">
        <f t="shared" si="26"/>
        <v>3.0724321963601868</v>
      </c>
      <c r="W134" s="155">
        <f t="shared" ref="W134:Y134" si="27">IF(W116=0,"",W116/W98)</f>
        <v>3.0804667848650942</v>
      </c>
      <c r="X134" s="155">
        <f t="shared" si="27"/>
        <v>3.091045473296214</v>
      </c>
      <c r="Y134" s="155">
        <f t="shared" si="27"/>
        <v>3.0964684950842711</v>
      </c>
      <c r="DA134" s="130" t="s">
        <v>2042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>
        <f t="shared" ref="R135:V135" si="29">IF(R117=0,"",R117/R99)</f>
        <v>3.0701010225825178</v>
      </c>
      <c r="S135" s="156">
        <f t="shared" si="29"/>
        <v>3.0701422284896318</v>
      </c>
      <c r="T135" s="156">
        <f t="shared" si="29"/>
        <v>3.0701989756983359</v>
      </c>
      <c r="U135" s="156">
        <f t="shared" si="29"/>
        <v>3.0702574560285933</v>
      </c>
      <c r="V135" s="156">
        <f t="shared" si="29"/>
        <v>3.0724321963601868</v>
      </c>
      <c r="W135" s="156">
        <f t="shared" ref="W135:Y135" si="30">IF(W117=0,"",W117/W99)</f>
        <v>3.0804667848650942</v>
      </c>
      <c r="X135" s="156">
        <f t="shared" si="30"/>
        <v>3.091045473296214</v>
      </c>
      <c r="Y135" s="156">
        <f t="shared" si="30"/>
        <v>3.0964684950842711</v>
      </c>
      <c r="DA135" s="63" t="s">
        <v>2043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>
        <f t="shared" ref="R136:V136" si="32">IF(R118=0,"",R118/R100)</f>
        <v>4.8635669860491753</v>
      </c>
      <c r="S136" s="155">
        <f t="shared" si="32"/>
        <v>4.8665869101665526</v>
      </c>
      <c r="T136" s="155">
        <f t="shared" si="32"/>
        <v>4.869622843425824</v>
      </c>
      <c r="U136" s="155">
        <f t="shared" si="32"/>
        <v>4.8725377458828696</v>
      </c>
      <c r="V136" s="155">
        <f t="shared" si="32"/>
        <v>4.8792656731921227</v>
      </c>
      <c r="W136" s="155">
        <f t="shared" ref="W136:Y136" si="33">IF(W118=0,"",W118/W100)</f>
        <v>4.8940049912446959</v>
      </c>
      <c r="X136" s="155">
        <f t="shared" si="33"/>
        <v>4.9122960159979643</v>
      </c>
      <c r="Y136" s="155">
        <f t="shared" si="33"/>
        <v>4.9249200103714657</v>
      </c>
      <c r="DA136" s="130" t="s">
        <v>2044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>
        <f t="shared" ref="R137:V137" si="35">IF(R119=0,"",R119/R101)</f>
        <v>4.8635669860491753</v>
      </c>
      <c r="S137" s="156">
        <f t="shared" si="35"/>
        <v>4.8665869101665526</v>
      </c>
      <c r="T137" s="156">
        <f t="shared" si="35"/>
        <v>4.869622843425824</v>
      </c>
      <c r="U137" s="156">
        <f t="shared" si="35"/>
        <v>4.8725377458828696</v>
      </c>
      <c r="V137" s="156">
        <f t="shared" si="35"/>
        <v>4.8792656731921227</v>
      </c>
      <c r="W137" s="156">
        <f t="shared" ref="W137:Y137" si="36">IF(W119=0,"",W119/W101)</f>
        <v>4.8940049912446959</v>
      </c>
      <c r="X137" s="156">
        <f t="shared" si="36"/>
        <v>4.9122960159979643</v>
      </c>
      <c r="Y137" s="156">
        <f t="shared" si="36"/>
        <v>4.9249200103714657</v>
      </c>
      <c r="DA137" s="63" t="s">
        <v>2045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>
        <f t="shared" ref="R138:V138" si="38">IF(R120=0,"",R120/R102)</f>
        <v>0.74629589436911326</v>
      </c>
      <c r="S138" s="155">
        <f t="shared" si="38"/>
        <v>0.75386881876766787</v>
      </c>
      <c r="T138" s="155">
        <f t="shared" si="38"/>
        <v>0.76321801808886403</v>
      </c>
      <c r="U138" s="155">
        <f t="shared" si="38"/>
        <v>0.77084525994594011</v>
      </c>
      <c r="V138" s="155">
        <f t="shared" si="38"/>
        <v>0.77738517814873853</v>
      </c>
      <c r="W138" s="155">
        <f t="shared" ref="W138:Y138" si="39">IF(W120=0,"",W120/W102)</f>
        <v>0.78319127645265918</v>
      </c>
      <c r="X138" s="155">
        <f t="shared" si="39"/>
        <v>0.78950151758135778</v>
      </c>
      <c r="Y138" s="155">
        <f t="shared" si="39"/>
        <v>0.79709646207729246</v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>
        <f t="shared" si="41"/>
        <v>0.84103147037008041</v>
      </c>
      <c r="T139" s="156">
        <f t="shared" si="41"/>
        <v>0.85783069550323476</v>
      </c>
      <c r="U139" s="156">
        <f t="shared" si="41"/>
        <v>0.86456055944983734</v>
      </c>
      <c r="V139" s="156">
        <f t="shared" si="41"/>
        <v>0.86707867871356192</v>
      </c>
      <c r="W139" s="156">
        <f t="shared" ref="W139:Y139" si="42">IF(W121=0,"",W121/W103)</f>
        <v>0.87251884772710886</v>
      </c>
      <c r="X139" s="156">
        <f t="shared" si="42"/>
        <v>0.87682820624839442</v>
      </c>
      <c r="Y139" s="156">
        <f t="shared" si="42"/>
        <v>0.88244346556737574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>
        <f t="shared" ref="R143:V143" si="53">IF(R125=0,"",R125/R107)</f>
        <v>0.74629589436911326</v>
      </c>
      <c r="S143" s="157">
        <f t="shared" si="53"/>
        <v>0.75244276318464021</v>
      </c>
      <c r="T143" s="157">
        <f t="shared" si="53"/>
        <v>0.76015872741737467</v>
      </c>
      <c r="U143" s="157">
        <f t="shared" si="53"/>
        <v>0.76805605337638627</v>
      </c>
      <c r="V143" s="157">
        <f t="shared" si="53"/>
        <v>0.77539331152454471</v>
      </c>
      <c r="W143" s="157">
        <f t="shared" ref="W143:Y143" si="54">IF(W125=0,"",W125/W107)</f>
        <v>0.78140038189608407</v>
      </c>
      <c r="X143" s="157">
        <f t="shared" si="54"/>
        <v>0.78762759038254893</v>
      </c>
      <c r="Y143" s="157">
        <f t="shared" si="54"/>
        <v>0.79475081561428895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2054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>
        <f t="shared" ref="R147:V147" si="65">IF(R129=0,"",R129/R111)</f>
        <v>0.71332558152645487</v>
      </c>
      <c r="S147" s="155">
        <f t="shared" si="65"/>
        <v>0.69488891506944117</v>
      </c>
      <c r="T147" s="155">
        <f t="shared" si="65"/>
        <v>0.68700549338333727</v>
      </c>
      <c r="U147" s="155">
        <f t="shared" si="65"/>
        <v>0.70013186345194123</v>
      </c>
      <c r="V147" s="155">
        <f t="shared" si="65"/>
        <v>0.70168493945156585</v>
      </c>
      <c r="W147" s="155">
        <f t="shared" ref="W147:Y147" si="66">IF(W129=0,"",W129/W111)</f>
        <v>0.70411366158426081</v>
      </c>
      <c r="X147" s="155">
        <f t="shared" si="66"/>
        <v>0.70167770350694958</v>
      </c>
      <c r="Y147" s="155">
        <f t="shared" si="66"/>
        <v>0.68171229906391395</v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>
        <f t="shared" ref="R148:V148" si="68">IF(R130=0,"",R130/R112)</f>
        <v>0.59708771629894264</v>
      </c>
      <c r="S148" s="156">
        <f t="shared" si="68"/>
        <v>0.59914913093093536</v>
      </c>
      <c r="T148" s="156">
        <f t="shared" si="68"/>
        <v>0.60296037745264319</v>
      </c>
      <c r="U148" s="156">
        <f t="shared" si="68"/>
        <v>0.60508673981663053</v>
      </c>
      <c r="V148" s="156">
        <f t="shared" si="68"/>
        <v>0.60791573500226015</v>
      </c>
      <c r="W148" s="156">
        <f t="shared" ref="W148:Y148" si="69">IF(W130=0,"",W130/W112)</f>
        <v>0.60930735906354205</v>
      </c>
      <c r="X148" s="156">
        <f t="shared" si="69"/>
        <v>0.61060662500053686</v>
      </c>
      <c r="Y148" s="156">
        <f t="shared" si="69"/>
        <v>0.61173537695768243</v>
      </c>
      <c r="DA148" s="63" t="s">
        <v>2056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>
        <f t="shared" ref="R149:V149" si="71">IF(R131=0,"",R131/R113)</f>
        <v>0.80585732530883558</v>
      </c>
      <c r="S149" s="159">
        <f t="shared" si="71"/>
        <v>0.81379593997108302</v>
      </c>
      <c r="T149" s="159">
        <f t="shared" si="71"/>
        <v>0.82084882844812412</v>
      </c>
      <c r="U149" s="159">
        <f t="shared" si="71"/>
        <v>0.83335757486657447</v>
      </c>
      <c r="V149" s="159">
        <f t="shared" si="71"/>
        <v>0.8394349034700217</v>
      </c>
      <c r="W149" s="159">
        <f t="shared" ref="W149:Y149" si="72">IF(W131=0,"",W131/W113)</f>
        <v>0.84529437764306048</v>
      </c>
      <c r="X149" s="159">
        <f t="shared" si="72"/>
        <v>0.85089190733716757</v>
      </c>
      <c r="Y149" s="159">
        <f t="shared" si="72"/>
        <v>0.85553813873391282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4.8741646062609237E-3</v>
      </c>
      <c r="S151" s="117">
        <f t="shared" si="74"/>
        <v>1.1877495052806079E-2</v>
      </c>
      <c r="T151" s="117">
        <f t="shared" si="74"/>
        <v>2.4780040312922563E-2</v>
      </c>
      <c r="U151" s="117">
        <f t="shared" si="74"/>
        <v>3.2539850180565273E-2</v>
      </c>
      <c r="V151" s="117">
        <f t="shared" si="74"/>
        <v>4.8734178979970309E-2</v>
      </c>
      <c r="W151" s="117">
        <f t="shared" ref="W151:Y151" si="75">W152+W154+W156+W165</f>
        <v>5.7358540962997862E-2</v>
      </c>
      <c r="X151" s="117">
        <f t="shared" si="75"/>
        <v>6.2719309746141538E-2</v>
      </c>
      <c r="Y151" s="117">
        <f t="shared" si="75"/>
        <v>9.1762815671301956E-2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9.99338746306509E-4</v>
      </c>
      <c r="T156" s="122">
        <v>3.6726760031999496E-3</v>
      </c>
      <c r="U156" s="122">
        <v>4.8598353664144577E-3</v>
      </c>
      <c r="V156" s="122">
        <v>5.7781680794845207E-3</v>
      </c>
      <c r="W156" s="122">
        <v>6.4611067359772638E-3</v>
      </c>
      <c r="X156" s="122">
        <v>6.701336798825429E-3</v>
      </c>
      <c r="Y156" s="122">
        <v>8.4257381641031411E-3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9.99338746306509E-4</v>
      </c>
      <c r="T157" s="98">
        <v>3.6726760031999496E-3</v>
      </c>
      <c r="U157" s="98">
        <v>4.8598353664144577E-3</v>
      </c>
      <c r="V157" s="98">
        <v>5.7781680794845207E-3</v>
      </c>
      <c r="W157" s="98">
        <v>6.4611067359772638E-3</v>
      </c>
      <c r="X157" s="98">
        <v>6.701336798825429E-3</v>
      </c>
      <c r="Y157" s="98">
        <v>8.4257381641031411E-3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4.8741646062609237E-3</v>
      </c>
      <c r="S165" s="122">
        <v>1.087815630649957E-2</v>
      </c>
      <c r="T165" s="122">
        <v>2.1107364309722612E-2</v>
      </c>
      <c r="U165" s="122">
        <v>2.7680014814150816E-2</v>
      </c>
      <c r="V165" s="122">
        <v>4.2956010900485786E-2</v>
      </c>
      <c r="W165" s="122">
        <v>5.0897434227020595E-2</v>
      </c>
      <c r="X165" s="122">
        <v>5.6017972947316114E-2</v>
      </c>
      <c r="Y165" s="122">
        <v>8.333707750719882E-2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4.8741646062609237E-3</v>
      </c>
      <c r="S166" s="98">
        <v>1.087815630649957E-2</v>
      </c>
      <c r="T166" s="98">
        <v>2.1107364309722612E-2</v>
      </c>
      <c r="U166" s="98">
        <v>2.7680014814150816E-2</v>
      </c>
      <c r="V166" s="98">
        <v>4.2956010900485786E-2</v>
      </c>
      <c r="W166" s="98">
        <v>5.0897434227020595E-2</v>
      </c>
      <c r="X166" s="98">
        <v>5.6017972947316114E-2</v>
      </c>
      <c r="Y166" s="98">
        <v>8.333707750719882E-2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5664.5348998169193</v>
      </c>
      <c r="S169" s="117">
        <f t="shared" si="79"/>
        <v>5075.4093641081108</v>
      </c>
      <c r="T169" s="117">
        <f t="shared" si="79"/>
        <v>5553.9210924905983</v>
      </c>
      <c r="U169" s="117">
        <f t="shared" si="79"/>
        <v>5506.2178673979615</v>
      </c>
      <c r="V169" s="117">
        <f t="shared" si="79"/>
        <v>6085.3670851484112</v>
      </c>
      <c r="W169" s="117">
        <f t="shared" ref="W169:Y169" si="80">W170+W172+W174+W183</f>
        <v>6392.5638068275821</v>
      </c>
      <c r="X169" s="117">
        <f t="shared" si="80"/>
        <v>5741.2658637431214</v>
      </c>
      <c r="Y169" s="117">
        <f t="shared" si="80"/>
        <v>5702.0514586879854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2092.8217665140273</v>
      </c>
      <c r="S170" s="122">
        <f t="shared" si="81"/>
        <v>2285.5678640918222</v>
      </c>
      <c r="T170" s="122">
        <f t="shared" si="81"/>
        <v>2637.2385018447853</v>
      </c>
      <c r="U170" s="122">
        <f t="shared" si="81"/>
        <v>2769.6702540569977</v>
      </c>
      <c r="V170" s="122">
        <f t="shared" si="81"/>
        <v>2875.0488109702214</v>
      </c>
      <c r="W170" s="122">
        <f t="shared" si="81"/>
        <v>3052.1116203393749</v>
      </c>
      <c r="X170" s="122">
        <f t="shared" si="81"/>
        <v>2749.6223682015293</v>
      </c>
      <c r="Y170" s="122">
        <f t="shared" si="81"/>
        <v>2650.2138031730369</v>
      </c>
      <c r="DA170" s="130" t="s">
        <v>2378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2092.8217665140273</v>
      </c>
      <c r="S171" s="98">
        <v>2285.5678640918222</v>
      </c>
      <c r="T171" s="98">
        <v>2637.2385018447853</v>
      </c>
      <c r="U171" s="98">
        <v>2769.6702540569977</v>
      </c>
      <c r="V171" s="98">
        <v>2875.0488109702214</v>
      </c>
      <c r="W171" s="98">
        <v>3052.1116203393749</v>
      </c>
      <c r="X171" s="98">
        <v>2749.6223682015293</v>
      </c>
      <c r="Y171" s="98">
        <v>2650.2138031730369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0.61498618710011399</v>
      </c>
      <c r="S172" s="122">
        <f t="shared" si="82"/>
        <v>1.2020505771863963</v>
      </c>
      <c r="T172" s="122">
        <f t="shared" si="82"/>
        <v>2.0801750768171687</v>
      </c>
      <c r="U172" s="122">
        <f t="shared" si="82"/>
        <v>1.6869448199757542</v>
      </c>
      <c r="V172" s="122">
        <f t="shared" si="82"/>
        <v>1.9862390841260882</v>
      </c>
      <c r="W172" s="122">
        <f t="shared" si="82"/>
        <v>4.0703666771180114</v>
      </c>
      <c r="X172" s="122">
        <f t="shared" si="82"/>
        <v>4.3093243721116874</v>
      </c>
      <c r="Y172" s="122">
        <f t="shared" si="82"/>
        <v>4.9863190748601642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0.61498618710011399</v>
      </c>
      <c r="S173" s="98">
        <f>RES_hhdet_fech!S147</f>
        <v>1.2020505771863963</v>
      </c>
      <c r="T173" s="98">
        <f>RES_hhdet_fech!T147</f>
        <v>2.0801750768171687</v>
      </c>
      <c r="U173" s="98">
        <f>RES_hhdet_fech!U147</f>
        <v>1.6869448199757542</v>
      </c>
      <c r="V173" s="98">
        <f>RES_hhdet_fech!V147</f>
        <v>1.9862390841260882</v>
      </c>
      <c r="W173" s="98">
        <f>RES_hhdet_fech!W147</f>
        <v>4.0703666771180114</v>
      </c>
      <c r="X173" s="98">
        <f>RES_hhdet_fech!X147</f>
        <v>4.3093243721116874</v>
      </c>
      <c r="Y173" s="98">
        <f>RES_hhdet_fech!Y147</f>
        <v>4.9863190748601642</v>
      </c>
      <c r="DA173" s="63" t="s">
        <v>2381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2802.6681438604924</v>
      </c>
      <c r="S174" s="122">
        <v>2118.5224301183362</v>
      </c>
      <c r="T174" s="122">
        <v>2254.0548057203059</v>
      </c>
      <c r="U174" s="122">
        <v>2133.1781924022202</v>
      </c>
      <c r="V174" s="122">
        <v>2523.3651700353485</v>
      </c>
      <c r="W174" s="122">
        <v>2650.4449925358335</v>
      </c>
      <c r="X174" s="122">
        <v>2328.7743631999642</v>
      </c>
      <c r="Y174" s="122">
        <v>2222.2460745798094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2199.6362614600039</v>
      </c>
      <c r="T175" s="98">
        <v>2020.974204965635</v>
      </c>
      <c r="U175" s="98">
        <v>1944.8988163787064</v>
      </c>
      <c r="V175" s="98">
        <v>2119.7130067956946</v>
      </c>
      <c r="W175" s="98">
        <v>2031.6412396477192</v>
      </c>
      <c r="X175" s="98">
        <v>1843.7821356162585</v>
      </c>
      <c r="Y175" s="98">
        <v>2318.2278361350864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2802.6681438604924</v>
      </c>
      <c r="S179" s="101">
        <v>2117.2450469476012</v>
      </c>
      <c r="T179" s="101">
        <v>2262.4921125349542</v>
      </c>
      <c r="U179" s="101">
        <v>2139.3421005458476</v>
      </c>
      <c r="V179" s="101">
        <v>2534.0815991479058</v>
      </c>
      <c r="W179" s="101">
        <v>2666.7293018223631</v>
      </c>
      <c r="X179" s="101">
        <v>2341.9939128444948</v>
      </c>
      <c r="Y179" s="101">
        <v>2219.7202387494076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2390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768.43000325530022</v>
      </c>
      <c r="S183" s="122">
        <v>670.11701932076528</v>
      </c>
      <c r="T183" s="122">
        <v>660.54760984868949</v>
      </c>
      <c r="U183" s="122">
        <v>601.68247611876745</v>
      </c>
      <c r="V183" s="122">
        <v>684.96686505871583</v>
      </c>
      <c r="W183" s="122">
        <v>685.93682727525641</v>
      </c>
      <c r="X183" s="122">
        <v>658.55980796951599</v>
      </c>
      <c r="Y183" s="122">
        <v>824.6052618602788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825.26795858238233</v>
      </c>
      <c r="S184" s="98">
        <v>938.97333368719728</v>
      </c>
      <c r="T184" s="98">
        <v>794.17513276995203</v>
      </c>
      <c r="U184" s="98">
        <v>743.00307331865611</v>
      </c>
      <c r="V184" s="98">
        <v>768.70016943907194</v>
      </c>
      <c r="W184" s="98">
        <v>751.87867208608827</v>
      </c>
      <c r="X184" s="98">
        <v>721.05671128725135</v>
      </c>
      <c r="Y184" s="98">
        <v>973.11699237218158</v>
      </c>
      <c r="DA184" s="63" t="s">
        <v>2392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728.48981843086415</v>
      </c>
      <c r="S185" s="33">
        <v>494.32635223502149</v>
      </c>
      <c r="T185" s="33">
        <v>520.95457251129926</v>
      </c>
      <c r="U185" s="33">
        <v>475.03450922924986</v>
      </c>
      <c r="V185" s="33">
        <v>590.47882433592872</v>
      </c>
      <c r="W185" s="33">
        <v>606.70025568804715</v>
      </c>
      <c r="X185" s="33">
        <v>576.66731396696616</v>
      </c>
      <c r="Y185" s="33">
        <v>597.92946265790067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9067.9257799507759</v>
      </c>
      <c r="S187" s="117">
        <f t="shared" si="84"/>
        <v>9085.6131896829429</v>
      </c>
      <c r="T187" s="117">
        <f t="shared" si="84"/>
        <v>10281.111693201281</v>
      </c>
      <c r="U187" s="117">
        <f t="shared" si="84"/>
        <v>10577.42782201437</v>
      </c>
      <c r="V187" s="117">
        <f t="shared" si="84"/>
        <v>11285.341536591213</v>
      </c>
      <c r="W187" s="117">
        <f t="shared" ref="W187:Y187" si="85">W188+W190+W192+W201</f>
        <v>11980.631752930209</v>
      </c>
      <c r="X187" s="117">
        <f t="shared" si="85"/>
        <v>10821.044078977082</v>
      </c>
      <c r="Y187" s="117">
        <f t="shared" si="85"/>
        <v>10564.348802148341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6425.174245457667</v>
      </c>
      <c r="S188" s="122">
        <f t="shared" si="86"/>
        <v>7017.0184156271553</v>
      </c>
      <c r="T188" s="122">
        <f t="shared" si="86"/>
        <v>8096.8469470360742</v>
      </c>
      <c r="U188" s="122">
        <f t="shared" si="86"/>
        <v>8503.6007482591049</v>
      </c>
      <c r="V188" s="122">
        <f t="shared" si="86"/>
        <v>8833.3925329319791</v>
      </c>
      <c r="W188" s="122">
        <f t="shared" si="86"/>
        <v>9401.9284701562265</v>
      </c>
      <c r="X188" s="122">
        <f t="shared" si="86"/>
        <v>8499.2077745033548</v>
      </c>
      <c r="Y188" s="122">
        <f t="shared" si="86"/>
        <v>8206.303546762776</v>
      </c>
      <c r="DA188" s="130" t="s">
        <v>2546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6425.174245457667</v>
      </c>
      <c r="S189" s="98">
        <v>7017.0184156271553</v>
      </c>
      <c r="T189" s="98">
        <v>8096.8469470360742</v>
      </c>
      <c r="U189" s="98">
        <v>8503.6007482591049</v>
      </c>
      <c r="V189" s="98">
        <v>8833.3925329319791</v>
      </c>
      <c r="W189" s="98">
        <v>9401.9284701562265</v>
      </c>
      <c r="X189" s="98">
        <v>8499.2077745033548</v>
      </c>
      <c r="Y189" s="98">
        <v>8206.303546762776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2.9910265164563752</v>
      </c>
      <c r="S190" s="122">
        <f t="shared" si="87"/>
        <v>5.8498836042934643</v>
      </c>
      <c r="T190" s="122">
        <f t="shared" si="87"/>
        <v>10.129668072393951</v>
      </c>
      <c r="U190" s="122">
        <f t="shared" si="87"/>
        <v>8.2197023105534441</v>
      </c>
      <c r="V190" s="122">
        <f t="shared" si="87"/>
        <v>9.691388181928982</v>
      </c>
      <c r="W190" s="122">
        <f t="shared" si="87"/>
        <v>19.920394834011638</v>
      </c>
      <c r="X190" s="122">
        <f t="shared" si="87"/>
        <v>21.168676944767174</v>
      </c>
      <c r="Y190" s="122">
        <f t="shared" si="87"/>
        <v>24.557222589875753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2.9910265164563752</v>
      </c>
      <c r="S191" s="98">
        <f>RES_hhdet_tesh!S147</f>
        <v>5.8498836042934643</v>
      </c>
      <c r="T191" s="98">
        <f>RES_hhdet_tesh!T147</f>
        <v>10.129668072393951</v>
      </c>
      <c r="U191" s="98">
        <f>RES_hhdet_tesh!U147</f>
        <v>8.2197023105534441</v>
      </c>
      <c r="V191" s="98">
        <f>RES_hhdet_tesh!V147</f>
        <v>9.691388181928982</v>
      </c>
      <c r="W191" s="98">
        <f>RES_hhdet_tesh!W147</f>
        <v>19.920394834011638</v>
      </c>
      <c r="X191" s="98">
        <f>RES_hhdet_tesh!X147</f>
        <v>21.168676944767174</v>
      </c>
      <c r="Y191" s="98">
        <f>RES_hhdet_tesh!Y147</f>
        <v>24.557222589875753</v>
      </c>
      <c r="DA191" s="63" t="s">
        <v>2549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2091.6197290421887</v>
      </c>
      <c r="S192" s="122">
        <v>1597.0880019261194</v>
      </c>
      <c r="T192" s="122">
        <v>1720.3352414855312</v>
      </c>
      <c r="U192" s="122">
        <v>1644.3502982333005</v>
      </c>
      <c r="V192" s="122">
        <v>1961.6266822422515</v>
      </c>
      <c r="W192" s="122">
        <v>2075.805396871699</v>
      </c>
      <c r="X192" s="122">
        <v>1838.5708938509317</v>
      </c>
      <c r="Y192" s="122">
        <v>1771.3444839127171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1849.9633192550536</v>
      </c>
      <c r="T193" s="98">
        <v>1733.6537078397673</v>
      </c>
      <c r="U193" s="98">
        <v>1681.4828087617011</v>
      </c>
      <c r="V193" s="98">
        <v>1837.9579531843622</v>
      </c>
      <c r="W193" s="98">
        <v>1772.6452734123031</v>
      </c>
      <c r="X193" s="98">
        <v>1616.6801826852379</v>
      </c>
      <c r="Y193" s="98">
        <v>2045.705005693804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2091.6197290421887</v>
      </c>
      <c r="S197" s="101">
        <v>1593.1057134642463</v>
      </c>
      <c r="T197" s="101">
        <v>1719.8531250564183</v>
      </c>
      <c r="U197" s="101">
        <v>1643.1346505671918</v>
      </c>
      <c r="V197" s="101">
        <v>1964.9099228367088</v>
      </c>
      <c r="W197" s="101">
        <v>2083.7832948574724</v>
      </c>
      <c r="X197" s="101">
        <v>1844.6190222643068</v>
      </c>
      <c r="Y197" s="101">
        <v>1764.1244701816361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2558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548.14077893446256</v>
      </c>
      <c r="S201" s="122">
        <v>465.65688852537443</v>
      </c>
      <c r="T201" s="122">
        <v>453.79983660728311</v>
      </c>
      <c r="U201" s="122">
        <v>421.25707321141084</v>
      </c>
      <c r="V201" s="122">
        <v>480.63093323505387</v>
      </c>
      <c r="W201" s="122">
        <v>482.97749106827149</v>
      </c>
      <c r="X201" s="122">
        <v>462.09673367802753</v>
      </c>
      <c r="Y201" s="122">
        <v>562.14354888297146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492.75736072464503</v>
      </c>
      <c r="S202" s="98">
        <v>562.58505684600732</v>
      </c>
      <c r="T202" s="98">
        <v>478.8561378184732</v>
      </c>
      <c r="U202" s="98">
        <v>449.58130730812252</v>
      </c>
      <c r="V202" s="98">
        <v>467.30492850091537</v>
      </c>
      <c r="W202" s="98">
        <v>458.12520802497744</v>
      </c>
      <c r="X202" s="98">
        <v>440.28200491309502</v>
      </c>
      <c r="Y202" s="98">
        <v>595.29009015272266</v>
      </c>
      <c r="DA202" s="63" t="s">
        <v>2560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587.05885659541559</v>
      </c>
      <c r="S203" s="33">
        <v>402.28077846957598</v>
      </c>
      <c r="T203" s="33">
        <v>427.6249505205933</v>
      </c>
      <c r="U203" s="33">
        <v>395.87360658922108</v>
      </c>
      <c r="V203" s="33">
        <v>495.66853490752226</v>
      </c>
      <c r="W203" s="33">
        <v>512.84031504771349</v>
      </c>
      <c r="X203" s="33">
        <v>490.6815506803531</v>
      </c>
      <c r="Y203" s="33">
        <v>511.55145957650899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77.367692162871805</v>
      </c>
      <c r="S205" s="117">
        <f t="shared" si="89"/>
        <v>92.073605060512236</v>
      </c>
      <c r="T205" s="117">
        <f t="shared" si="89"/>
        <v>108.20978302586272</v>
      </c>
      <c r="U205" s="117">
        <f t="shared" si="89"/>
        <v>93.774784382032479</v>
      </c>
      <c r="V205" s="117">
        <f t="shared" si="89"/>
        <v>105.03055814648773</v>
      </c>
      <c r="W205" s="117">
        <f t="shared" ref="W205:Y205" si="90">W206+W208+W210+W219</f>
        <v>105.05227282600342</v>
      </c>
      <c r="X205" s="117">
        <f t="shared" si="90"/>
        <v>104.01212229874218</v>
      </c>
      <c r="Y205" s="117">
        <f t="shared" si="90"/>
        <v>147.0557943450352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7.7468119868721628</v>
      </c>
      <c r="T210" s="122">
        <v>16.037886476855675</v>
      </c>
      <c r="U210" s="122">
        <v>14.005289240387487</v>
      </c>
      <c r="V210" s="122">
        <v>12.452948447164916</v>
      </c>
      <c r="W210" s="122">
        <v>11.83352882047118</v>
      </c>
      <c r="X210" s="122">
        <v>11.113328024586117</v>
      </c>
      <c r="Y210" s="122">
        <v>13.502785519396058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499.66937315325453</v>
      </c>
      <c r="T211" s="98">
        <v>459.08450039999371</v>
      </c>
      <c r="U211" s="98">
        <v>441.80321512858706</v>
      </c>
      <c r="V211" s="98">
        <v>481.51400662371003</v>
      </c>
      <c r="W211" s="98">
        <v>461.507623998376</v>
      </c>
      <c r="X211" s="98">
        <v>418.83354992658928</v>
      </c>
      <c r="Y211" s="98">
        <v>526.60863525644629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77.367692162871805</v>
      </c>
      <c r="S219" s="122">
        <v>84.326793073640076</v>
      </c>
      <c r="T219" s="122">
        <v>92.171896549007045</v>
      </c>
      <c r="U219" s="122">
        <v>79.769495141644995</v>
      </c>
      <c r="V219" s="122">
        <v>92.577609699322821</v>
      </c>
      <c r="W219" s="122">
        <v>93.21874400553223</v>
      </c>
      <c r="X219" s="122">
        <v>92.898794274156074</v>
      </c>
      <c r="Y219" s="122">
        <v>133.55300882563913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187.46786947157398</v>
      </c>
      <c r="S220" s="98">
        <v>213.29718248038373</v>
      </c>
      <c r="T220" s="98">
        <v>180.40482316002232</v>
      </c>
      <c r="U220" s="98">
        <v>168.78057813506595</v>
      </c>
      <c r="V220" s="98">
        <v>174.61793048977964</v>
      </c>
      <c r="W220" s="98">
        <v>170.79675915107583</v>
      </c>
      <c r="X220" s="98">
        <v>163.79524253601204</v>
      </c>
      <c r="Y220" s="98">
        <v>221.05325598726478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83.00873153997135</v>
      </c>
      <c r="S223" s="118">
        <f t="shared" si="94"/>
        <v>73.685030961676262</v>
      </c>
      <c r="T223" s="118">
        <f t="shared" si="94"/>
        <v>80.002152290211797</v>
      </c>
      <c r="U223" s="118">
        <f t="shared" si="94"/>
        <v>78.721812094191321</v>
      </c>
      <c r="V223" s="118">
        <f t="shared" si="94"/>
        <v>86.291545326624799</v>
      </c>
      <c r="W223" s="118">
        <f t="shared" ref="W223:Y223" si="95">W224+W226+W228+W237</f>
        <v>90.023477701150981</v>
      </c>
      <c r="X223" s="118">
        <f t="shared" si="95"/>
        <v>80.25562734163907</v>
      </c>
      <c r="Y223" s="118">
        <f t="shared" si="95"/>
        <v>78.842932480566191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30.668445556436819</v>
      </c>
      <c r="S224" s="123">
        <f t="shared" si="96"/>
        <v>33.181981343531071</v>
      </c>
      <c r="T224" s="123">
        <f t="shared" si="96"/>
        <v>37.988432449187464</v>
      </c>
      <c r="U224" s="123">
        <f t="shared" si="96"/>
        <v>39.597681485455063</v>
      </c>
      <c r="V224" s="123">
        <f t="shared" si="96"/>
        <v>40.768683518464364</v>
      </c>
      <c r="W224" s="123">
        <f t="shared" si="96"/>
        <v>42.981456376170392</v>
      </c>
      <c r="X224" s="123">
        <f t="shared" si="96"/>
        <v>38.436239210971756</v>
      </c>
      <c r="Y224" s="123">
        <f t="shared" si="96"/>
        <v>36.644816248416461</v>
      </c>
      <c r="DA224" s="130" t="s">
        <v>2882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30.668445556436819</v>
      </c>
      <c r="S225" s="99">
        <v>33.181981343531071</v>
      </c>
      <c r="T225" s="99">
        <v>37.988432449187464</v>
      </c>
      <c r="U225" s="99">
        <v>39.597681485455063</v>
      </c>
      <c r="V225" s="99">
        <v>40.768683518464364</v>
      </c>
      <c r="W225" s="99">
        <v>42.981456376170392</v>
      </c>
      <c r="X225" s="99">
        <v>38.436239210971756</v>
      </c>
      <c r="Y225" s="99">
        <v>36.644816248416461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9.0120767562812416E-3</v>
      </c>
      <c r="S226" s="123">
        <f t="shared" si="97"/>
        <v>1.745142660291505E-2</v>
      </c>
      <c r="T226" s="123">
        <f t="shared" si="97"/>
        <v>2.9964142542616052E-2</v>
      </c>
      <c r="U226" s="123">
        <f t="shared" si="97"/>
        <v>2.4118070938983185E-2</v>
      </c>
      <c r="V226" s="123">
        <f t="shared" si="97"/>
        <v>2.8165209684010376E-2</v>
      </c>
      <c r="W226" s="123">
        <f t="shared" si="97"/>
        <v>5.7321064734884138E-2</v>
      </c>
      <c r="X226" s="123">
        <f t="shared" si="97"/>
        <v>6.0238898373704088E-2</v>
      </c>
      <c r="Y226" s="123">
        <f t="shared" si="97"/>
        <v>6.8946417091124937E-2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9.0120767562812416E-3</v>
      </c>
      <c r="S227" s="99">
        <f>RES_hhdet_fecs!S147</f>
        <v>1.745142660291505E-2</v>
      </c>
      <c r="T227" s="99">
        <f>RES_hhdet_fecs!T147</f>
        <v>2.9964142542616052E-2</v>
      </c>
      <c r="U227" s="99">
        <f>RES_hhdet_fecs!U147</f>
        <v>2.4118070938983185E-2</v>
      </c>
      <c r="V227" s="99">
        <f>RES_hhdet_fecs!V147</f>
        <v>2.8165209684010376E-2</v>
      </c>
      <c r="W227" s="99">
        <f>RES_hhdet_fecs!W147</f>
        <v>5.7321064734884138E-2</v>
      </c>
      <c r="X227" s="99">
        <f>RES_hhdet_fecs!X147</f>
        <v>6.0238898373704088E-2</v>
      </c>
      <c r="Y227" s="99">
        <f>RES_hhdet_fecs!Y147</f>
        <v>6.8946417091124937E-2</v>
      </c>
      <c r="DA227" s="63" t="s">
        <v>2885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41.070614209979468</v>
      </c>
      <c r="S228" s="123">
        <v>30.756807906017432</v>
      </c>
      <c r="T228" s="123">
        <v>32.46881488495417</v>
      </c>
      <c r="U228" s="123">
        <v>30.497822074931953</v>
      </c>
      <c r="V228" s="123">
        <v>35.781749383229048</v>
      </c>
      <c r="W228" s="123">
        <v>37.324973655927771</v>
      </c>
      <c r="X228" s="123">
        <v>32.553316967259924</v>
      </c>
      <c r="Y228" s="123">
        <v>30.727256406348495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31.934422310108218</v>
      </c>
      <c r="T229" s="99">
        <v>29.111376166085517</v>
      </c>
      <c r="U229" s="99">
        <v>27.806011831045101</v>
      </c>
      <c r="V229" s="99">
        <v>30.057892719693811</v>
      </c>
      <c r="W229" s="99">
        <v>28.610650649872838</v>
      </c>
      <c r="X229" s="99">
        <v>25.773739709506437</v>
      </c>
      <c r="Y229" s="99">
        <v>32.054407450230819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41.070614209979468</v>
      </c>
      <c r="S233" s="102">
        <v>30.738262797291593</v>
      </c>
      <c r="T233" s="102">
        <v>32.590351128171129</v>
      </c>
      <c r="U233" s="102">
        <v>30.585946815059209</v>
      </c>
      <c r="V233" s="102">
        <v>35.933710179606095</v>
      </c>
      <c r="W233" s="102">
        <v>37.554297945560798</v>
      </c>
      <c r="X233" s="102">
        <v>32.738109533058996</v>
      </c>
      <c r="Y233" s="102">
        <v>30.69233137887791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2894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11.260659696798784</v>
      </c>
      <c r="S237" s="123">
        <v>9.7287902855248429</v>
      </c>
      <c r="T237" s="123">
        <v>9.5149408135275415</v>
      </c>
      <c r="U237" s="123">
        <v>8.6021904628653214</v>
      </c>
      <c r="V237" s="123">
        <v>9.7129472152473681</v>
      </c>
      <c r="W237" s="123">
        <v>9.6597266043179264</v>
      </c>
      <c r="X237" s="123">
        <v>9.2058322650336741</v>
      </c>
      <c r="Y237" s="123">
        <v>11.401913408710106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12.093569487005768</v>
      </c>
      <c r="S238" s="99">
        <v>13.632058855037361</v>
      </c>
      <c r="T238" s="99">
        <v>11.43979521114675</v>
      </c>
      <c r="U238" s="99">
        <v>10.6226360328961</v>
      </c>
      <c r="V238" s="99">
        <v>10.900299782345522</v>
      </c>
      <c r="W238" s="99">
        <v>10.588354675196218</v>
      </c>
      <c r="X238" s="99">
        <v>10.079459841549443</v>
      </c>
      <c r="Y238" s="99">
        <v>13.455402477715493</v>
      </c>
      <c r="DA238" s="63" t="s">
        <v>2896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10.675371736112796</v>
      </c>
      <c r="S239" s="110">
        <v>7.1766531439205057</v>
      </c>
      <c r="T239" s="110">
        <v>7.5041554160146182</v>
      </c>
      <c r="U239" s="110">
        <v>6.7915179301601434</v>
      </c>
      <c r="V239" s="110">
        <v>8.3730906487054177</v>
      </c>
      <c r="W239" s="110">
        <v>8.5438751320528841</v>
      </c>
      <c r="X239" s="110">
        <v>8.061078888909563</v>
      </c>
      <c r="Y239" s="110">
        <v>8.2676406191755678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132.8824042935365</v>
      </c>
      <c r="S241" s="118">
        <f t="shared" si="99"/>
        <v>131.90535800361926</v>
      </c>
      <c r="T241" s="118">
        <f t="shared" si="99"/>
        <v>148.09556162118963</v>
      </c>
      <c r="U241" s="118">
        <f t="shared" si="99"/>
        <v>151.22436225684223</v>
      </c>
      <c r="V241" s="118">
        <f t="shared" si="99"/>
        <v>160.02807178352037</v>
      </c>
      <c r="W241" s="118">
        <f t="shared" ref="W241:Y241" si="100">W242+W244+W246+W255</f>
        <v>168.71761753925406</v>
      </c>
      <c r="X241" s="118">
        <f t="shared" si="100"/>
        <v>151.26449491465164</v>
      </c>
      <c r="Y241" s="118">
        <f t="shared" si="100"/>
        <v>146.07448658497091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94.155226063832956</v>
      </c>
      <c r="S242" s="123">
        <f t="shared" si="101"/>
        <v>101.87340214772986</v>
      </c>
      <c r="T242" s="123">
        <f t="shared" si="101"/>
        <v>116.63204639388077</v>
      </c>
      <c r="U242" s="123">
        <f t="shared" si="101"/>
        <v>121.57507682216378</v>
      </c>
      <c r="V242" s="123">
        <f t="shared" si="101"/>
        <v>125.25901584534878</v>
      </c>
      <c r="W242" s="123">
        <f t="shared" si="101"/>
        <v>132.4029487319209</v>
      </c>
      <c r="X242" s="123">
        <f t="shared" si="101"/>
        <v>118.80816322360472</v>
      </c>
      <c r="Y242" s="123">
        <f t="shared" si="101"/>
        <v>113.46951902137377</v>
      </c>
      <c r="DA242" s="130" t="s">
        <v>3050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94.155226063832956</v>
      </c>
      <c r="S243" s="99">
        <v>101.87340214772986</v>
      </c>
      <c r="T243" s="99">
        <v>116.63204639388077</v>
      </c>
      <c r="U243" s="99">
        <v>121.57507682216378</v>
      </c>
      <c r="V243" s="99">
        <v>125.25901584534878</v>
      </c>
      <c r="W243" s="99">
        <v>132.4029487319209</v>
      </c>
      <c r="X243" s="99">
        <v>118.80816322360472</v>
      </c>
      <c r="Y243" s="99">
        <v>113.46951902137377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4.3830838987590583E-2</v>
      </c>
      <c r="S244" s="123">
        <f t="shared" si="102"/>
        <v>8.4928884269478713E-2</v>
      </c>
      <c r="T244" s="123">
        <f t="shared" si="102"/>
        <v>0.14591407300919065</v>
      </c>
      <c r="U244" s="123">
        <f t="shared" si="102"/>
        <v>0.11751621100807626</v>
      </c>
      <c r="V244" s="123">
        <f t="shared" si="102"/>
        <v>0.13742554078945018</v>
      </c>
      <c r="W244" s="123">
        <f t="shared" si="102"/>
        <v>0.28052957691598335</v>
      </c>
      <c r="X244" s="123">
        <f t="shared" si="102"/>
        <v>0.2959113004892529</v>
      </c>
      <c r="Y244" s="123">
        <f t="shared" si="102"/>
        <v>0.33955558917549838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4.3830838987590583E-2</v>
      </c>
      <c r="S245" s="99">
        <f>RES_hhdet_tess!S147</f>
        <v>8.4928884269478713E-2</v>
      </c>
      <c r="T245" s="99">
        <f>RES_hhdet_tess!T147</f>
        <v>0.14591407300919065</v>
      </c>
      <c r="U245" s="99">
        <f>RES_hhdet_tess!U147</f>
        <v>0.11751621100807626</v>
      </c>
      <c r="V245" s="99">
        <f>RES_hhdet_tess!V147</f>
        <v>0.13742554078945018</v>
      </c>
      <c r="W245" s="99">
        <f>RES_hhdet_tess!W147</f>
        <v>0.28052957691598335</v>
      </c>
      <c r="X245" s="99">
        <f>RES_hhdet_tess!X147</f>
        <v>0.2959113004892529</v>
      </c>
      <c r="Y245" s="99">
        <f>RES_hhdet_tess!Y147</f>
        <v>0.33955558917549838</v>
      </c>
      <c r="DA245" s="63" t="s">
        <v>3053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30.650830764125441</v>
      </c>
      <c r="S246" s="123">
        <v>23.186598445173434</v>
      </c>
      <c r="T246" s="123">
        <v>24.780784546188929</v>
      </c>
      <c r="U246" s="123">
        <v>23.509101585135959</v>
      </c>
      <c r="V246" s="123">
        <v>27.816201618755034</v>
      </c>
      <c r="W246" s="123">
        <v>29.232593761147957</v>
      </c>
      <c r="X246" s="123">
        <v>25.70089314795867</v>
      </c>
      <c r="Y246" s="123">
        <v>24.492587370842205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26.857854150889416</v>
      </c>
      <c r="T247" s="99">
        <v>24.972632063609428</v>
      </c>
      <c r="U247" s="99">
        <v>24.039981144717153</v>
      </c>
      <c r="V247" s="99">
        <v>26.0625579043061</v>
      </c>
      <c r="W247" s="99">
        <v>24.963331937749906</v>
      </c>
      <c r="X247" s="99">
        <v>22.599141957799542</v>
      </c>
      <c r="Y247" s="99">
        <v>28.286202397090392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30.650830764125441</v>
      </c>
      <c r="S251" s="102">
        <v>23.128783394689712</v>
      </c>
      <c r="T251" s="102">
        <v>24.773839839675968</v>
      </c>
      <c r="U251" s="102">
        <v>23.491721599554424</v>
      </c>
      <c r="V251" s="102">
        <v>27.862758531528016</v>
      </c>
      <c r="W251" s="102">
        <v>29.344942756500533</v>
      </c>
      <c r="X251" s="102">
        <v>25.785438325203213</v>
      </c>
      <c r="Y251" s="102">
        <v>24.392755396467255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3062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8.032516626590505</v>
      </c>
      <c r="S255" s="123">
        <v>6.7604285264464776</v>
      </c>
      <c r="T255" s="123">
        <v>6.5368166081107413</v>
      </c>
      <c r="U255" s="123">
        <v>6.0226676385344149</v>
      </c>
      <c r="V255" s="123">
        <v>6.8154287786271048</v>
      </c>
      <c r="W255" s="123">
        <v>6.8015454692691941</v>
      </c>
      <c r="X255" s="123">
        <v>6.4595272425990071</v>
      </c>
      <c r="Y255" s="123">
        <v>7.7728246035794353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7.220921786898848</v>
      </c>
      <c r="S256" s="99">
        <v>8.167636215794996</v>
      </c>
      <c r="T256" s="99">
        <v>6.897743238493983</v>
      </c>
      <c r="U256" s="99">
        <v>6.4276162054037664</v>
      </c>
      <c r="V256" s="99">
        <v>6.6264637539295546</v>
      </c>
      <c r="W256" s="99">
        <v>6.4515624239719171</v>
      </c>
      <c r="X256" s="99">
        <v>6.1545849556769516</v>
      </c>
      <c r="Y256" s="99">
        <v>8.2311457068226215</v>
      </c>
      <c r="DA256" s="63" t="s">
        <v>3064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8.6028265139414</v>
      </c>
      <c r="S257" s="110">
        <v>5.8403311911032159</v>
      </c>
      <c r="T257" s="110">
        <v>6.1597771817282441</v>
      </c>
      <c r="U257" s="110">
        <v>5.6597629119411152</v>
      </c>
      <c r="V257" s="110">
        <v>7.028664540441774</v>
      </c>
      <c r="W257" s="110">
        <v>7.2220896124086638</v>
      </c>
      <c r="X257" s="110">
        <v>6.8591067909796344</v>
      </c>
      <c r="Y257" s="110">
        <v>7.0732818670503601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1.1337548628789522</v>
      </c>
      <c r="S259" s="118">
        <f t="shared" si="104"/>
        <v>1.3367289124725037</v>
      </c>
      <c r="T259" s="118">
        <f t="shared" si="104"/>
        <v>1.5587213784205378</v>
      </c>
      <c r="U259" s="118">
        <f t="shared" si="104"/>
        <v>1.3406881335017335</v>
      </c>
      <c r="V259" s="118">
        <f t="shared" si="104"/>
        <v>1.4893512654474992</v>
      </c>
      <c r="W259" s="118">
        <f t="shared" ref="W259:Y259" si="105">W260+W262+W264+W273</f>
        <v>1.4794018841245209</v>
      </c>
      <c r="X259" s="118">
        <f t="shared" si="105"/>
        <v>1.4539577724377493</v>
      </c>
      <c r="Y259" s="118">
        <f t="shared" si="105"/>
        <v>2.0333576693272128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0.11246857941029742</v>
      </c>
      <c r="T264" s="123">
        <v>0.23101974532359779</v>
      </c>
      <c r="U264" s="123">
        <v>0.20023213291914202</v>
      </c>
      <c r="V264" s="123">
        <v>0.17658493733290467</v>
      </c>
      <c r="W264" s="123">
        <v>0.16664603593910551</v>
      </c>
      <c r="X264" s="123">
        <v>0.15535025439234446</v>
      </c>
      <c r="Y264" s="123">
        <v>0.18670459477934445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7.2542233719641835</v>
      </c>
      <c r="T265" s="99">
        <v>6.612940209887987</v>
      </c>
      <c r="U265" s="99">
        <v>6.3164136475402071</v>
      </c>
      <c r="V265" s="99">
        <v>6.8279509102056473</v>
      </c>
      <c r="W265" s="99">
        <v>6.4991954016251148</v>
      </c>
      <c r="X265" s="99">
        <v>5.8547627124114818</v>
      </c>
      <c r="Y265" s="99">
        <v>7.2814791963944341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1.1337548628789522</v>
      </c>
      <c r="S273" s="123">
        <v>1.2242603330622064</v>
      </c>
      <c r="T273" s="123">
        <v>1.32770163309694</v>
      </c>
      <c r="U273" s="123">
        <v>1.1404560005825914</v>
      </c>
      <c r="V273" s="123">
        <v>1.3127663281145945</v>
      </c>
      <c r="W273" s="123">
        <v>1.3127558481854154</v>
      </c>
      <c r="X273" s="123">
        <v>1.2986075180454049</v>
      </c>
      <c r="Y273" s="123">
        <v>1.8466530745478684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2.74717524466823</v>
      </c>
      <c r="S274" s="99">
        <v>3.0966584895102871</v>
      </c>
      <c r="T274" s="99">
        <v>2.598663880164096</v>
      </c>
      <c r="U274" s="99">
        <v>2.4130380012326786</v>
      </c>
      <c r="V274" s="99">
        <v>2.4761120985576093</v>
      </c>
      <c r="W274" s="99">
        <v>2.405250648017573</v>
      </c>
      <c r="X274" s="99">
        <v>2.2896500976063718</v>
      </c>
      <c r="Y274" s="99">
        <v>3.0565292268378514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1.128632463784654E-2</v>
      </c>
      <c r="S279" s="117">
        <f t="shared" si="109"/>
        <v>1.0561415368808424E-2</v>
      </c>
      <c r="T279" s="117">
        <f t="shared" si="109"/>
        <v>1.4106228788321922E-2</v>
      </c>
      <c r="U279" s="117">
        <f t="shared" si="109"/>
        <v>1.4809190608533862E-2</v>
      </c>
      <c r="V279" s="117">
        <f t="shared" si="109"/>
        <v>1.9016494229437946E-2</v>
      </c>
      <c r="W279" s="117">
        <f t="shared" ref="W279:Y279" si="110">W280+W282+W284+W293</f>
        <v>9.2710652521662829E-3</v>
      </c>
      <c r="X279" s="117">
        <f t="shared" si="110"/>
        <v>5.5794500309725489E-3</v>
      </c>
      <c r="Y279" s="117">
        <f t="shared" si="110"/>
        <v>2.7051826803279741E-3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3.8447627794600155E-3</v>
      </c>
      <c r="S280" s="122">
        <f t="shared" si="111"/>
        <v>4.3408552421601802E-3</v>
      </c>
      <c r="T280" s="122">
        <f t="shared" si="111"/>
        <v>5.9436841245932579E-3</v>
      </c>
      <c r="U280" s="122">
        <f t="shared" si="111"/>
        <v>6.5110784037823236E-3</v>
      </c>
      <c r="V280" s="122">
        <f t="shared" si="111"/>
        <v>7.4313846963057076E-3</v>
      </c>
      <c r="W280" s="122">
        <f t="shared" si="111"/>
        <v>3.3110761528366934E-3</v>
      </c>
      <c r="X280" s="122">
        <f t="shared" si="111"/>
        <v>1.6851383074589306E-3</v>
      </c>
      <c r="Y280" s="122">
        <f t="shared" si="111"/>
        <v>5.7389393008600226E-4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3.8447627794600155E-3</v>
      </c>
      <c r="S281" s="98">
        <v>4.3408552421601802E-3</v>
      </c>
      <c r="T281" s="98">
        <v>5.9436841245932579E-3</v>
      </c>
      <c r="U281" s="98">
        <v>6.5110784037823236E-3</v>
      </c>
      <c r="V281" s="98">
        <v>7.4313846963057076E-3</v>
      </c>
      <c r="W281" s="98">
        <v>3.3110761528366934E-3</v>
      </c>
      <c r="X281" s="98">
        <v>1.6851383074589306E-3</v>
      </c>
      <c r="Y281" s="98">
        <v>5.7389393008600226E-4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3.3313955105165245E-6</v>
      </c>
      <c r="S282" s="122">
        <f t="shared" si="112"/>
        <v>6.5481570421620341E-6</v>
      </c>
      <c r="T282" s="122">
        <f t="shared" si="112"/>
        <v>8.7111030983415791E-6</v>
      </c>
      <c r="U282" s="122">
        <f t="shared" si="112"/>
        <v>6.2263396769240176E-6</v>
      </c>
      <c r="V282" s="122">
        <f t="shared" si="112"/>
        <v>8.9068017620366573E-6</v>
      </c>
      <c r="W282" s="122">
        <f t="shared" si="112"/>
        <v>9.4971374741546871E-6</v>
      </c>
      <c r="X282" s="122">
        <f t="shared" si="112"/>
        <v>7.742421200841332E-6</v>
      </c>
      <c r="Y282" s="122">
        <f t="shared" si="112"/>
        <v>0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3.3313955105165245E-6</v>
      </c>
      <c r="S283" s="98">
        <v>6.5481570421620341E-6</v>
      </c>
      <c r="T283" s="98">
        <v>8.7111030983415791E-6</v>
      </c>
      <c r="U283" s="98">
        <v>6.2263396769240176E-6</v>
      </c>
      <c r="V283" s="98">
        <v>8.9068017620366573E-6</v>
      </c>
      <c r="W283" s="98">
        <v>9.4971374741546871E-6</v>
      </c>
      <c r="X283" s="98">
        <v>7.742421200841332E-6</v>
      </c>
      <c r="Y283" s="98">
        <v>0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5.7807235839045278E-3</v>
      </c>
      <c r="S284" s="122">
        <v>4.655067069181236E-3</v>
      </c>
      <c r="T284" s="122">
        <v>6.10802032324987E-3</v>
      </c>
      <c r="U284" s="122">
        <v>6.4004707625920079E-3</v>
      </c>
      <c r="V284" s="122">
        <v>8.8559148601590008E-3</v>
      </c>
      <c r="W284" s="122">
        <v>4.6138998505328996E-3</v>
      </c>
      <c r="X284" s="122">
        <v>2.9091615563641487E-3</v>
      </c>
      <c r="Y284" s="122">
        <v>1.4499320062914822E-3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1.8144795841694655E-4</v>
      </c>
      <c r="T285" s="98">
        <v>4.938591640493902E-4</v>
      </c>
      <c r="U285" s="98">
        <v>1.5418574435480115E-4</v>
      </c>
      <c r="V285" s="98">
        <v>1.6485947247193723E-4</v>
      </c>
      <c r="W285" s="98">
        <v>1.5470065692175622E-4</v>
      </c>
      <c r="X285" s="98">
        <v>1.3829479532844862E-4</v>
      </c>
      <c r="Y285" s="98">
        <v>1.7171417732961784E-4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5.7807235839045278E-3</v>
      </c>
      <c r="S289" s="101">
        <v>4.4736191107642891E-3</v>
      </c>
      <c r="T289" s="101">
        <v>5.6141611592004795E-3</v>
      </c>
      <c r="U289" s="101">
        <v>6.2462850182372067E-3</v>
      </c>
      <c r="V289" s="101">
        <v>8.6910553876870644E-3</v>
      </c>
      <c r="W289" s="101">
        <v>4.4591991936111432E-3</v>
      </c>
      <c r="X289" s="101">
        <v>2.7708667610357E-3</v>
      </c>
      <c r="Y289" s="101">
        <v>1.2782178289618643E-3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1.6575068789714794E-3</v>
      </c>
      <c r="S293" s="122">
        <v>1.5589449004248476E-3</v>
      </c>
      <c r="T293" s="122">
        <v>2.045813237380453E-3</v>
      </c>
      <c r="U293" s="122">
        <v>1.8914151024826062E-3</v>
      </c>
      <c r="V293" s="122">
        <v>2.7202878712112018E-3</v>
      </c>
      <c r="W293" s="122">
        <v>1.3365921113225353E-3</v>
      </c>
      <c r="X293" s="122">
        <v>9.7740774594862754E-4</v>
      </c>
      <c r="Y293" s="122">
        <v>6.8135674395048936E-4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7.8056298748118715E-4</v>
      </c>
      <c r="S294" s="98">
        <v>8.8492011769965566E-4</v>
      </c>
      <c r="T294" s="98">
        <v>1.5628756084568904E-3</v>
      </c>
      <c r="U294" s="98">
        <v>1.0136868625604024E-3</v>
      </c>
      <c r="V294" s="98">
        <v>2.0314695095591489E-3</v>
      </c>
      <c r="W294" s="98">
        <v>8.3321499339588864E-4</v>
      </c>
      <c r="X294" s="98">
        <v>7.3868860832019547E-4</v>
      </c>
      <c r="Y294" s="98">
        <v>5.8256969819114066E-4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8.7694389149029232E-4</v>
      </c>
      <c r="S295" s="33">
        <v>6.7402478272519191E-4</v>
      </c>
      <c r="T295" s="33">
        <v>4.8293762892356266E-4</v>
      </c>
      <c r="U295" s="33">
        <v>8.7772823992220367E-4</v>
      </c>
      <c r="V295" s="33">
        <v>6.8881836165205271E-4</v>
      </c>
      <c r="W295" s="33">
        <v>5.0337711792664669E-4</v>
      </c>
      <c r="X295" s="33">
        <v>2.3871913762843212E-4</v>
      </c>
      <c r="Y295" s="33">
        <v>9.8787045759348691E-5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1.7306899113645385E-2</v>
      </c>
      <c r="S297" s="117">
        <f t="shared" si="114"/>
        <v>1.7990988028863564E-2</v>
      </c>
      <c r="T297" s="117">
        <f t="shared" si="114"/>
        <v>2.4396727710822522E-2</v>
      </c>
      <c r="U297" s="117">
        <f t="shared" si="114"/>
        <v>2.6416656626395082E-2</v>
      </c>
      <c r="V297" s="117">
        <f t="shared" si="114"/>
        <v>3.1828512745641351E-2</v>
      </c>
      <c r="W297" s="117">
        <f t="shared" ref="W297:Y297" si="115">W298+W300+W302+W311</f>
        <v>1.5090271409703435E-2</v>
      </c>
      <c r="X297" s="117">
        <f t="shared" si="115"/>
        <v>8.4760862261516121E-3</v>
      </c>
      <c r="Y297" s="117">
        <f t="shared" si="115"/>
        <v>3.537505608919073E-3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1.1803810140807398E-2</v>
      </c>
      <c r="S298" s="122">
        <f t="shared" si="116"/>
        <v>1.3327216864353768E-2</v>
      </c>
      <c r="T298" s="122">
        <f t="shared" si="116"/>
        <v>1.8248730366140508E-2</v>
      </c>
      <c r="U298" s="122">
        <f t="shared" si="116"/>
        <v>1.9991438674897777E-2</v>
      </c>
      <c r="V298" s="122">
        <f t="shared" si="116"/>
        <v>2.2884220960373479E-2</v>
      </c>
      <c r="W298" s="122">
        <f t="shared" si="116"/>
        <v>1.035537286588939E-2</v>
      </c>
      <c r="X298" s="122">
        <f t="shared" si="116"/>
        <v>5.3788008115183191E-3</v>
      </c>
      <c r="Y298" s="122">
        <f t="shared" si="116"/>
        <v>1.8742330963253766E-3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1.1803810140807398E-2</v>
      </c>
      <c r="S299" s="98">
        <v>1.3327216864353768E-2</v>
      </c>
      <c r="T299" s="98">
        <v>1.8248730366140508E-2</v>
      </c>
      <c r="U299" s="98">
        <v>1.9991438674897777E-2</v>
      </c>
      <c r="V299" s="98">
        <v>2.2884220960373479E-2</v>
      </c>
      <c r="W299" s="98">
        <v>1.035537286588939E-2</v>
      </c>
      <c r="X299" s="98">
        <v>5.3788008115183191E-3</v>
      </c>
      <c r="Y299" s="98">
        <v>1.8742330963253766E-3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1.6202465222420607E-5</v>
      </c>
      <c r="S300" s="122">
        <f t="shared" si="117"/>
        <v>3.1873927807035842E-5</v>
      </c>
      <c r="T300" s="122">
        <f t="shared" si="117"/>
        <v>4.2441534046398455E-5</v>
      </c>
      <c r="U300" s="122">
        <f t="shared" si="117"/>
        <v>3.0366610417353718E-5</v>
      </c>
      <c r="V300" s="122">
        <f t="shared" si="117"/>
        <v>4.3566840543093613E-5</v>
      </c>
      <c r="W300" s="122">
        <f t="shared" si="117"/>
        <v>4.6899907318144051E-5</v>
      </c>
      <c r="X300" s="122">
        <f t="shared" si="117"/>
        <v>3.8650104721185958E-5</v>
      </c>
      <c r="Y300" s="122">
        <f t="shared" si="117"/>
        <v>0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1.6202465222420607E-5</v>
      </c>
      <c r="S301" s="98">
        <v>3.1873927807035842E-5</v>
      </c>
      <c r="T301" s="98">
        <v>4.2441534046398455E-5</v>
      </c>
      <c r="U301" s="98">
        <v>3.0366610417353718E-5</v>
      </c>
      <c r="V301" s="98">
        <v>4.3566840543093613E-5</v>
      </c>
      <c r="W301" s="98">
        <v>4.6899907318144051E-5</v>
      </c>
      <c r="X301" s="98">
        <v>3.8650104721185958E-5</v>
      </c>
      <c r="Y301" s="98">
        <v>0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4.3141302771506551E-3</v>
      </c>
      <c r="S302" s="122">
        <v>3.5463488204672202E-3</v>
      </c>
      <c r="T302" s="122">
        <v>4.7540884309665325E-3</v>
      </c>
      <c r="U302" s="122">
        <v>5.0274807252680166E-3</v>
      </c>
      <c r="V302" s="122">
        <v>7.0584367011965144E-3</v>
      </c>
      <c r="W302" s="122">
        <v>3.7349435329015906E-3</v>
      </c>
      <c r="X302" s="122">
        <v>2.3933909580325795E-3</v>
      </c>
      <c r="Y302" s="122">
        <v>1.2170013560827704E-3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1.5260344326305377E-4</v>
      </c>
      <c r="T303" s="98">
        <v>4.2649981135283322E-4</v>
      </c>
      <c r="U303" s="98">
        <v>1.3612017479641813E-4</v>
      </c>
      <c r="V303" s="98">
        <v>1.4803850264103342E-4</v>
      </c>
      <c r="W303" s="98">
        <v>1.4035539652504909E-4</v>
      </c>
      <c r="X303" s="98">
        <v>1.2571585494038014E-4</v>
      </c>
      <c r="Y303" s="98">
        <v>1.5624954910821182E-4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4.3141302771506551E-3</v>
      </c>
      <c r="S307" s="101">
        <v>3.3937453772041664E-3</v>
      </c>
      <c r="T307" s="101">
        <v>4.3275886196136992E-3</v>
      </c>
      <c r="U307" s="101">
        <v>4.8913605504715988E-3</v>
      </c>
      <c r="V307" s="101">
        <v>6.910398198555481E-3</v>
      </c>
      <c r="W307" s="101">
        <v>3.5945881363765417E-3</v>
      </c>
      <c r="X307" s="101">
        <v>2.2676751030921995E-3</v>
      </c>
      <c r="Y307" s="101">
        <v>1.0607518069745585E-3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1.1727562304649109E-3</v>
      </c>
      <c r="S311" s="122">
        <v>1.0855484162355369E-3</v>
      </c>
      <c r="T311" s="122">
        <v>1.3514673796690814E-3</v>
      </c>
      <c r="U311" s="122">
        <v>1.3673706158119369E-3</v>
      </c>
      <c r="V311" s="122">
        <v>1.8422882435282617E-3</v>
      </c>
      <c r="W311" s="122">
        <v>9.5305510359431191E-4</v>
      </c>
      <c r="X311" s="122">
        <v>6.6524435187952807E-4</v>
      </c>
      <c r="Y311" s="122">
        <v>4.4627115651092611E-4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4.660645716226221E-4</v>
      </c>
      <c r="S312" s="98">
        <v>5.3210968403319707E-4</v>
      </c>
      <c r="T312" s="98">
        <v>9.4700697934865807E-4</v>
      </c>
      <c r="U312" s="98">
        <v>6.1851254659758912E-4</v>
      </c>
      <c r="V312" s="98">
        <v>1.2456107294521383E-3</v>
      </c>
      <c r="W312" s="98">
        <v>5.1209180604683648E-4</v>
      </c>
      <c r="X312" s="98">
        <v>4.5428925700405359E-4</v>
      </c>
      <c r="Y312" s="98">
        <v>3.5830014024669423E-4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7.0669165884228884E-4</v>
      </c>
      <c r="S313" s="33">
        <v>5.5343873220233995E-4</v>
      </c>
      <c r="T313" s="33">
        <v>4.0446040032042339E-4</v>
      </c>
      <c r="U313" s="33">
        <v>7.4885806921434783E-4</v>
      </c>
      <c r="V313" s="33">
        <v>5.9667751407612335E-4</v>
      </c>
      <c r="W313" s="33">
        <v>4.4096329754747548E-4</v>
      </c>
      <c r="X313" s="33">
        <v>2.109550948754745E-4</v>
      </c>
      <c r="Y313" s="33">
        <v>8.7971016264231866E-5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1.5334397750362412</v>
      </c>
      <c r="S315" s="154">
        <f t="shared" si="119"/>
        <v>1.7034637310068574</v>
      </c>
      <c r="T315" s="154">
        <f t="shared" si="119"/>
        <v>1.7295003559718074</v>
      </c>
      <c r="U315" s="154">
        <f t="shared" si="119"/>
        <v>1.7838015138499443</v>
      </c>
      <c r="V315" s="154">
        <f t="shared" si="119"/>
        <v>1.6737318856790186</v>
      </c>
      <c r="W315" s="154">
        <f t="shared" ref="W315:Y315" si="120">IF(W297=0,"",W297/W279)</f>
        <v>1.6276739510788616</v>
      </c>
      <c r="X315" s="154">
        <f t="shared" si="120"/>
        <v>1.5191615982039994</v>
      </c>
      <c r="Y315" s="154">
        <f t="shared" si="120"/>
        <v>1.3076771615624083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3.0701010225825183</v>
      </c>
      <c r="S316" s="155">
        <f t="shared" si="122"/>
        <v>3.0701822845678728</v>
      </c>
      <c r="T316" s="155">
        <f t="shared" si="122"/>
        <v>3.0702725756627109</v>
      </c>
      <c r="U316" s="155">
        <f t="shared" si="122"/>
        <v>3.0703728991014199</v>
      </c>
      <c r="V316" s="155">
        <f t="shared" si="122"/>
        <v>3.0794020085852494</v>
      </c>
      <c r="W316" s="155">
        <f t="shared" ref="W316:Y316" si="123">IF(W298=0,"",W298/W280)</f>
        <v>3.1274946234678556</v>
      </c>
      <c r="X316" s="155">
        <f t="shared" si="123"/>
        <v>3.1919046571489851</v>
      </c>
      <c r="Y316" s="155">
        <f t="shared" si="123"/>
        <v>3.2658179466099404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3.0701010225825183</v>
      </c>
      <c r="S317" s="156">
        <f t="shared" si="125"/>
        <v>3.0701822845678728</v>
      </c>
      <c r="T317" s="156">
        <f t="shared" si="125"/>
        <v>3.0702725756627109</v>
      </c>
      <c r="U317" s="156">
        <f t="shared" si="125"/>
        <v>3.0703728991014199</v>
      </c>
      <c r="V317" s="156">
        <f t="shared" si="125"/>
        <v>3.0794020085852494</v>
      </c>
      <c r="W317" s="156">
        <f t="shared" ref="W317:Y317" si="126">IF(W299=0,"",W299/W281)</f>
        <v>3.1274946234678556</v>
      </c>
      <c r="X317" s="156">
        <f t="shared" si="126"/>
        <v>3.1919046571489851</v>
      </c>
      <c r="Y317" s="156">
        <f t="shared" si="126"/>
        <v>3.2658179466099404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4.8635669860491753</v>
      </c>
      <c r="S318" s="155">
        <f t="shared" si="128"/>
        <v>4.8676181102266121</v>
      </c>
      <c r="T318" s="155">
        <f t="shared" si="128"/>
        <v>4.8721193593126548</v>
      </c>
      <c r="U318" s="155">
        <f t="shared" si="128"/>
        <v>4.8771207471860345</v>
      </c>
      <c r="V318" s="155">
        <f t="shared" si="128"/>
        <v>4.8914123955007032</v>
      </c>
      <c r="W318" s="155">
        <f t="shared" ref="W318:Y318" si="129">IF(W300=0,"",W300/W282)</f>
        <v>4.93832035661024</v>
      </c>
      <c r="X318" s="155">
        <f t="shared" si="129"/>
        <v>4.9919920033523928</v>
      </c>
      <c r="Y318" s="155" t="str">
        <f t="shared" si="129"/>
        <v/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4.8635669860491753</v>
      </c>
      <c r="S319" s="156">
        <f t="shared" si="131"/>
        <v>4.8676181102266121</v>
      </c>
      <c r="T319" s="156">
        <f t="shared" si="131"/>
        <v>4.8721193593126548</v>
      </c>
      <c r="U319" s="156">
        <f t="shared" si="131"/>
        <v>4.8771207471860345</v>
      </c>
      <c r="V319" s="156">
        <f t="shared" si="131"/>
        <v>4.8914123955007032</v>
      </c>
      <c r="W319" s="156">
        <f t="shared" ref="W319:Y319" si="132">IF(W301=0,"",W301/W283)</f>
        <v>4.93832035661024</v>
      </c>
      <c r="X319" s="156">
        <f t="shared" si="132"/>
        <v>4.9919920033523928</v>
      </c>
      <c r="Y319" s="156" t="str">
        <f t="shared" si="132"/>
        <v/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0.74629589436911326</v>
      </c>
      <c r="S320" s="155">
        <f t="shared" si="134"/>
        <v>0.76182550493111922</v>
      </c>
      <c r="T320" s="155">
        <f t="shared" si="134"/>
        <v>0.7783353982746809</v>
      </c>
      <c r="U320" s="155">
        <f t="shared" si="134"/>
        <v>0.78548608559412125</v>
      </c>
      <c r="V320" s="155">
        <f t="shared" si="134"/>
        <v>0.79703077690493807</v>
      </c>
      <c r="W320" s="155">
        <f t="shared" ref="W320:Y320" si="135">IF(W302=0,"",W302/W284)</f>
        <v>0.80949818025855269</v>
      </c>
      <c r="X320" s="155">
        <f t="shared" si="135"/>
        <v>0.82270816235583144</v>
      </c>
      <c r="Y320" s="155">
        <f t="shared" si="135"/>
        <v>0.83935063906583951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>
        <f t="shared" si="137"/>
        <v>0.84103147037008041</v>
      </c>
      <c r="T321" s="156">
        <f t="shared" si="137"/>
        <v>0.86360615009298392</v>
      </c>
      <c r="U321" s="156">
        <f t="shared" si="137"/>
        <v>0.88283242634408654</v>
      </c>
      <c r="V321" s="156">
        <f t="shared" si="137"/>
        <v>0.89796782933557484</v>
      </c>
      <c r="W321" s="156">
        <f t="shared" ref="W321:Y321" si="138">IF(W303=0,"",W303/W285)</f>
        <v>0.90727085015571329</v>
      </c>
      <c r="X321" s="156">
        <f t="shared" si="138"/>
        <v>0.90904256115934345</v>
      </c>
      <c r="Y321" s="156">
        <f t="shared" si="138"/>
        <v>0.90993971224798442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0.74629589436911326</v>
      </c>
      <c r="S325" s="157">
        <f t="shared" si="149"/>
        <v>0.75861294696239057</v>
      </c>
      <c r="T325" s="157">
        <f t="shared" si="149"/>
        <v>0.77083441263912644</v>
      </c>
      <c r="U325" s="157">
        <f t="shared" si="149"/>
        <v>0.7830831504150626</v>
      </c>
      <c r="V325" s="157">
        <f t="shared" si="149"/>
        <v>0.79511611539672089</v>
      </c>
      <c r="W325" s="157">
        <f t="shared" ref="W325:Y325" si="150">IF(W307=0,"",W307/W289)</f>
        <v>0.80610620434418778</v>
      </c>
      <c r="X325" s="157">
        <f t="shared" si="150"/>
        <v>0.81839918648581411</v>
      </c>
      <c r="Y325" s="157">
        <f t="shared" si="150"/>
        <v>0.8298677916549434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0.70754230063445211</v>
      </c>
      <c r="S329" s="155">
        <f t="shared" si="161"/>
        <v>0.69633533291632088</v>
      </c>
      <c r="T329" s="155">
        <f t="shared" si="161"/>
        <v>0.66060154220116307</v>
      </c>
      <c r="U329" s="155">
        <f t="shared" si="161"/>
        <v>0.72293523194203824</v>
      </c>
      <c r="V329" s="155">
        <f t="shared" si="161"/>
        <v>0.67724017852124863</v>
      </c>
      <c r="W329" s="155">
        <f t="shared" ref="W329:Y329" si="162">IF(W311=0,"",W311/W293)</f>
        <v>0.71304857743869221</v>
      </c>
      <c r="X329" s="155">
        <f t="shared" si="162"/>
        <v>0.68062111706908168</v>
      </c>
      <c r="Y329" s="155">
        <f t="shared" si="162"/>
        <v>0.65497430013454783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0.59708771629894253</v>
      </c>
      <c r="S330" s="156">
        <f t="shared" si="164"/>
        <v>0.60130815583265629</v>
      </c>
      <c r="T330" s="156">
        <f t="shared" si="164"/>
        <v>0.60593880550972834</v>
      </c>
      <c r="U330" s="156">
        <f t="shared" si="164"/>
        <v>0.61016135203264898</v>
      </c>
      <c r="V330" s="156">
        <f t="shared" si="164"/>
        <v>0.61315748210390297</v>
      </c>
      <c r="W330" s="156">
        <f t="shared" ref="W330:Y330" si="165">IF(W312=0,"",W312/W294)</f>
        <v>0.61459744496403268</v>
      </c>
      <c r="X330" s="156">
        <f t="shared" si="165"/>
        <v>0.61499426400675616</v>
      </c>
      <c r="Y330" s="156">
        <f t="shared" si="165"/>
        <v>0.61503394591102856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0.80585732530883569</v>
      </c>
      <c r="S331" s="159">
        <f t="shared" si="167"/>
        <v>0.82109552406173714</v>
      </c>
      <c r="T331" s="159">
        <f t="shared" si="167"/>
        <v>0.83750028181059311</v>
      </c>
      <c r="U331" s="159">
        <f t="shared" si="167"/>
        <v>0.85317759547160277</v>
      </c>
      <c r="V331" s="159">
        <f t="shared" si="167"/>
        <v>0.86623346196094431</v>
      </c>
      <c r="W331" s="159">
        <f t="shared" ref="W331:Y331" si="168">IF(W313=0,"",W313/W295)</f>
        <v>0.87600981817320844</v>
      </c>
      <c r="X331" s="159">
        <f t="shared" si="168"/>
        <v>0.88369578145773753</v>
      </c>
      <c r="Y331" s="159">
        <f t="shared" si="168"/>
        <v>0.89051166160525408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2.062146564187314E-3</v>
      </c>
      <c r="S333" s="117">
        <f t="shared" si="170"/>
        <v>2.8172066823446292E-3</v>
      </c>
      <c r="T333" s="117">
        <f t="shared" si="170"/>
        <v>5.4336275388289865E-3</v>
      </c>
      <c r="U333" s="117">
        <f t="shared" si="170"/>
        <v>3.0853685383291549E-3</v>
      </c>
      <c r="V333" s="117">
        <f t="shared" si="170"/>
        <v>5.8024174048216526E-3</v>
      </c>
      <c r="W333" s="117">
        <f t="shared" ref="W333:Y333" si="171">W334+W336+W338+W347</f>
        <v>2.6099455094371971E-3</v>
      </c>
      <c r="X333" s="117">
        <f t="shared" si="171"/>
        <v>2.3168768461839665E-3</v>
      </c>
      <c r="Y333" s="117">
        <f t="shared" si="171"/>
        <v>1.9927205456491269E-3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4.7936206306134542E-4</v>
      </c>
      <c r="T338" s="122">
        <v>1.3047121048144939E-3</v>
      </c>
      <c r="U338" s="122">
        <v>4.0733881578721408E-4</v>
      </c>
      <c r="V338" s="122">
        <v>4.3553742642701485E-4</v>
      </c>
      <c r="W338" s="122">
        <v>4.0869914826240571E-4</v>
      </c>
      <c r="X338" s="122">
        <v>3.6535698157020489E-4</v>
      </c>
      <c r="Y338" s="122">
        <v>4.5364667103313941E-4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4.7936206306134542E-4</v>
      </c>
      <c r="T339" s="98">
        <v>1.3047121048144939E-3</v>
      </c>
      <c r="U339" s="98">
        <v>4.0733881578721408E-4</v>
      </c>
      <c r="V339" s="98">
        <v>4.3553742642701485E-4</v>
      </c>
      <c r="W339" s="98">
        <v>4.0869914826240571E-4</v>
      </c>
      <c r="X339" s="98">
        <v>3.6535698157020489E-4</v>
      </c>
      <c r="Y339" s="98">
        <v>4.5364667103313941E-4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2.062146564187314E-3</v>
      </c>
      <c r="S347" s="122">
        <v>2.3378446192832839E-3</v>
      </c>
      <c r="T347" s="122">
        <v>4.1289154340144922E-3</v>
      </c>
      <c r="U347" s="122">
        <v>2.6780297225419409E-3</v>
      </c>
      <c r="V347" s="122">
        <v>5.3668799783946376E-3</v>
      </c>
      <c r="W347" s="122">
        <v>2.2012463611747915E-3</v>
      </c>
      <c r="X347" s="122">
        <v>1.9515198646137617E-3</v>
      </c>
      <c r="Y347" s="122">
        <v>1.5390738746159875E-3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2.062146564187314E-3</v>
      </c>
      <c r="S348" s="98">
        <v>2.3378446192832839E-3</v>
      </c>
      <c r="T348" s="98">
        <v>4.1289154340144922E-3</v>
      </c>
      <c r="U348" s="98">
        <v>2.6780297225419409E-3</v>
      </c>
      <c r="V348" s="98">
        <v>5.3668799783946376E-3</v>
      </c>
      <c r="W348" s="98">
        <v>2.2012463611747915E-3</v>
      </c>
      <c r="X348" s="98">
        <v>1.9515198646137617E-3</v>
      </c>
      <c r="Y348" s="98">
        <v>1.5390738746159875E-3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5250.3982215262104</v>
      </c>
      <c r="S351" s="117">
        <f t="shared" si="175"/>
        <v>4549.2318792311844</v>
      </c>
      <c r="T351" s="117">
        <f t="shared" si="175"/>
        <v>4825.1600237701159</v>
      </c>
      <c r="U351" s="117">
        <f t="shared" si="175"/>
        <v>4532.3917572960218</v>
      </c>
      <c r="V351" s="117">
        <f t="shared" si="175"/>
        <v>4914.7072864080747</v>
      </c>
      <c r="W351" s="117">
        <f t="shared" ref="W351:Y351" si="176">W352+W354+W356+W365</f>
        <v>4687.9342992475604</v>
      </c>
      <c r="X351" s="117">
        <f t="shared" si="176"/>
        <v>3817.0002270712193</v>
      </c>
      <c r="Y351" s="117">
        <f t="shared" si="176"/>
        <v>3495.6971746904819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1788.5836450047991</v>
      </c>
      <c r="S352" s="122">
        <f t="shared" si="177"/>
        <v>1869.7832024564036</v>
      </c>
      <c r="T352" s="122">
        <f t="shared" si="177"/>
        <v>2033.0895990888114</v>
      </c>
      <c r="U352" s="122">
        <f t="shared" si="177"/>
        <v>1992.7326798944323</v>
      </c>
      <c r="V352" s="122">
        <f t="shared" si="177"/>
        <v>1920.6000892896752</v>
      </c>
      <c r="W352" s="122">
        <f t="shared" si="177"/>
        <v>1674.2528546735107</v>
      </c>
      <c r="X352" s="122">
        <f t="shared" si="177"/>
        <v>1152.8328538674921</v>
      </c>
      <c r="Y352" s="122">
        <f t="shared" si="177"/>
        <v>741.59848965557853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1788.5836450047991</v>
      </c>
      <c r="S353" s="98">
        <v>1869.7832024564036</v>
      </c>
      <c r="T353" s="98">
        <v>2033.0895990888114</v>
      </c>
      <c r="U353" s="98">
        <v>1992.7326798944323</v>
      </c>
      <c r="V353" s="98">
        <v>1920.6000892896752</v>
      </c>
      <c r="W353" s="98">
        <v>1674.2528546735107</v>
      </c>
      <c r="X353" s="98">
        <v>1152.8328538674921</v>
      </c>
      <c r="Y353" s="98">
        <v>741.59848965557853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1.5497651914922872</v>
      </c>
      <c r="S354" s="122">
        <f t="shared" si="178"/>
        <v>2.8205580148275722</v>
      </c>
      <c r="T354" s="122">
        <f t="shared" si="178"/>
        <v>2.9797096774621346</v>
      </c>
      <c r="U354" s="122">
        <f t="shared" si="178"/>
        <v>1.9055876432270087</v>
      </c>
      <c r="V354" s="122">
        <f t="shared" si="178"/>
        <v>2.3019134331663627</v>
      </c>
      <c r="W354" s="122">
        <f t="shared" si="178"/>
        <v>4.8022482097573489</v>
      </c>
      <c r="X354" s="122">
        <f t="shared" si="178"/>
        <v>5.2967269744579228</v>
      </c>
      <c r="Y354" s="122">
        <f t="shared" si="178"/>
        <v>0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1.5497651914922872</v>
      </c>
      <c r="S355" s="98">
        <f>RES_hhdet_in_fech!S147</f>
        <v>2.8205580148275722</v>
      </c>
      <c r="T355" s="98">
        <f>RES_hhdet_in_fech!T147</f>
        <v>2.9797096774621346</v>
      </c>
      <c r="U355" s="98">
        <f>RES_hhdet_in_fech!U147</f>
        <v>1.9055876432270087</v>
      </c>
      <c r="V355" s="98">
        <f>RES_hhdet_in_fech!V147</f>
        <v>2.3019134331663627</v>
      </c>
      <c r="W355" s="98">
        <f>RES_hhdet_in_fech!W147</f>
        <v>4.8022482097573489</v>
      </c>
      <c r="X355" s="98">
        <f>RES_hhdet_in_fech!X147</f>
        <v>5.2967269744579228</v>
      </c>
      <c r="Y355" s="98">
        <f>RES_hhdet_in_fech!Y147</f>
        <v>0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2689.1926112323868</v>
      </c>
      <c r="S356" s="122">
        <v>2005.1270375769545</v>
      </c>
      <c r="T356" s="122">
        <v>2089.3022458645878</v>
      </c>
      <c r="U356" s="122">
        <v>1958.8809202353962</v>
      </c>
      <c r="V356" s="122">
        <v>2288.761996081093</v>
      </c>
      <c r="W356" s="122">
        <v>2333.0284896390272</v>
      </c>
      <c r="X356" s="122">
        <v>1990.2087588538261</v>
      </c>
      <c r="Y356" s="122">
        <v>1873.6343592411042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2110.2397563890881</v>
      </c>
      <c r="T357" s="98">
        <v>1914.5273592981359</v>
      </c>
      <c r="U357" s="98">
        <v>1793.1802068463373</v>
      </c>
      <c r="V357" s="98">
        <v>1917.3156648486299</v>
      </c>
      <c r="W357" s="98">
        <v>1799.1686400000249</v>
      </c>
      <c r="X357" s="98">
        <v>1608.3684696698574</v>
      </c>
      <c r="Y357" s="98">
        <v>1997.0358823434556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2689.1926112323868</v>
      </c>
      <c r="S361" s="101">
        <v>2001.0842406995648</v>
      </c>
      <c r="T361" s="101">
        <v>2106.2159445645671</v>
      </c>
      <c r="U361" s="101">
        <v>1963.3593178945598</v>
      </c>
      <c r="V361" s="101">
        <v>2297.2039581545582</v>
      </c>
      <c r="W361" s="101">
        <v>2357.2948464407996</v>
      </c>
      <c r="X361" s="101">
        <v>2014.0737769278246</v>
      </c>
      <c r="Y361" s="101">
        <v>1858.2091688533103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771.07220009753223</v>
      </c>
      <c r="S365" s="122">
        <v>671.50108118299909</v>
      </c>
      <c r="T365" s="122">
        <v>699.78846913925497</v>
      </c>
      <c r="U365" s="122">
        <v>578.87256952296616</v>
      </c>
      <c r="V365" s="122">
        <v>703.04328760413944</v>
      </c>
      <c r="W365" s="122">
        <v>675.85070672526467</v>
      </c>
      <c r="X365" s="122">
        <v>668.66188737544348</v>
      </c>
      <c r="Y365" s="122">
        <v>880.46432579379916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825.26795858238245</v>
      </c>
      <c r="S366" s="98">
        <v>935.60190625881773</v>
      </c>
      <c r="T366" s="98">
        <v>790.27144897189726</v>
      </c>
      <c r="U366" s="98">
        <v>736.82363822359252</v>
      </c>
      <c r="V366" s="98">
        <v>762.12872245719041</v>
      </c>
      <c r="W366" s="98">
        <v>745.40695178416797</v>
      </c>
      <c r="X366" s="98">
        <v>715.91237623032282</v>
      </c>
      <c r="Y366" s="98">
        <v>967.89794142328083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728.48981843086426</v>
      </c>
      <c r="S367" s="33">
        <v>489.93176394337382</v>
      </c>
      <c r="T367" s="33">
        <v>510.59678403463937</v>
      </c>
      <c r="U367" s="33">
        <v>463.99906501341951</v>
      </c>
      <c r="V367" s="33">
        <v>572.21125328666949</v>
      </c>
      <c r="W367" s="33">
        <v>585.42758814869001</v>
      </c>
      <c r="X367" s="33">
        <v>555.26071412373312</v>
      </c>
      <c r="Y367" s="33">
        <v>574.44667109061265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8051.1694676678326</v>
      </c>
      <c r="S369" s="117">
        <f t="shared" si="180"/>
        <v>7749.4515102104897</v>
      </c>
      <c r="T369" s="117">
        <f t="shared" si="180"/>
        <v>8345.11597873135</v>
      </c>
      <c r="U369" s="117">
        <f t="shared" si="180"/>
        <v>8084.8872780256534</v>
      </c>
      <c r="V369" s="117">
        <f t="shared" si="180"/>
        <v>8225.9022940401974</v>
      </c>
      <c r="W369" s="117">
        <f t="shared" ref="W369:Y369" si="181">W370+W372+W374+W383</f>
        <v>7630.4285432543893</v>
      </c>
      <c r="X369" s="117">
        <f t="shared" si="181"/>
        <v>5798.640165302545</v>
      </c>
      <c r="Y369" s="117">
        <f t="shared" si="181"/>
        <v>4571.2433590809796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5491.1324775036019</v>
      </c>
      <c r="S370" s="122">
        <f t="shared" si="182"/>
        <v>5740.5752641642348</v>
      </c>
      <c r="T370" s="122">
        <f t="shared" si="182"/>
        <v>6242.1392399474735</v>
      </c>
      <c r="U370" s="122">
        <f t="shared" si="182"/>
        <v>6118.4324155016093</v>
      </c>
      <c r="V370" s="122">
        <f t="shared" si="182"/>
        <v>5914.2997726476351</v>
      </c>
      <c r="W370" s="122">
        <f t="shared" si="182"/>
        <v>5236.2168013171131</v>
      </c>
      <c r="X370" s="122">
        <f t="shared" si="182"/>
        <v>3679.7325551740032</v>
      </c>
      <c r="Y370" s="122">
        <f t="shared" si="182"/>
        <v>2421.9256566960144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5491.1324775036019</v>
      </c>
      <c r="S371" s="98">
        <v>5740.5752641642348</v>
      </c>
      <c r="T371" s="98">
        <v>6242.1392399474735</v>
      </c>
      <c r="U371" s="98">
        <v>6118.4324155016093</v>
      </c>
      <c r="V371" s="98">
        <v>5914.2997726476351</v>
      </c>
      <c r="W371" s="98">
        <v>5236.2168013171131</v>
      </c>
      <c r="X371" s="98">
        <v>3679.7325551740032</v>
      </c>
      <c r="Y371" s="98">
        <v>2421.9256566960144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7.5373868214700659</v>
      </c>
      <c r="S372" s="122">
        <f t="shared" si="183"/>
        <v>13.729399273919514</v>
      </c>
      <c r="T372" s="122">
        <f t="shared" si="183"/>
        <v>14.517501204694531</v>
      </c>
      <c r="U372" s="122">
        <f t="shared" si="183"/>
        <v>9.2937810303637836</v>
      </c>
      <c r="V372" s="122">
        <f t="shared" si="183"/>
        <v>11.259607900359528</v>
      </c>
      <c r="W372" s="122">
        <f t="shared" si="183"/>
        <v>23.715040091739798</v>
      </c>
      <c r="X372" s="122">
        <f t="shared" si="183"/>
        <v>26.44121870043486</v>
      </c>
      <c r="Y372" s="122">
        <f t="shared" si="183"/>
        <v>0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7.5373868214700659</v>
      </c>
      <c r="S373" s="98">
        <f>RES_hhdet_in_tesh!S147</f>
        <v>13.729399273919514</v>
      </c>
      <c r="T373" s="98">
        <f>RES_hhdet_in_tesh!T147</f>
        <v>14.517501204694531</v>
      </c>
      <c r="U373" s="98">
        <f>RES_hhdet_in_tesh!U147</f>
        <v>9.2937810303637836</v>
      </c>
      <c r="V373" s="98">
        <f>RES_hhdet_in_tesh!V147</f>
        <v>11.259607900359528</v>
      </c>
      <c r="W373" s="98">
        <f>RES_hhdet_in_tesh!W147</f>
        <v>23.715040091739798</v>
      </c>
      <c r="X373" s="98">
        <f>RES_hhdet_in_tesh!X147</f>
        <v>26.44121870043486</v>
      </c>
      <c r="Y373" s="98">
        <f>RES_hhdet_in_tesh!Y147</f>
        <v>0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2006.9334049304848</v>
      </c>
      <c r="S374" s="122">
        <v>1527.5569178531025</v>
      </c>
      <c r="T374" s="122">
        <v>1626.1778956511992</v>
      </c>
      <c r="U374" s="122">
        <v>1538.6737061807114</v>
      </c>
      <c r="V374" s="122">
        <v>1824.2137518870104</v>
      </c>
      <c r="W374" s="122">
        <v>1888.5823168541522</v>
      </c>
      <c r="X374" s="122">
        <v>1637.3609907011116</v>
      </c>
      <c r="Y374" s="122">
        <v>1572.6361968047356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1774.7780451493154</v>
      </c>
      <c r="T375" s="98">
        <v>1653.3976020111504</v>
      </c>
      <c r="U375" s="98">
        <v>1583.0776328823429</v>
      </c>
      <c r="V375" s="98">
        <v>1721.6877857152185</v>
      </c>
      <c r="W375" s="98">
        <v>1632.3332615863208</v>
      </c>
      <c r="X375" s="98">
        <v>1462.075392956621</v>
      </c>
      <c r="Y375" s="98">
        <v>1817.1822561285037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2006.9334049304848</v>
      </c>
      <c r="S379" s="101">
        <v>1518.0484129570943</v>
      </c>
      <c r="T379" s="101">
        <v>1623.5437305195908</v>
      </c>
      <c r="U379" s="101">
        <v>1537.4736000536404</v>
      </c>
      <c r="V379" s="101">
        <v>1826.5438874818237</v>
      </c>
      <c r="W379" s="101">
        <v>1900.2300011845082</v>
      </c>
      <c r="X379" s="101">
        <v>1648.3163405601424</v>
      </c>
      <c r="Y379" s="101">
        <v>1542.0679393892644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545.56619841227655</v>
      </c>
      <c r="S383" s="122">
        <v>467.5899289192331</v>
      </c>
      <c r="T383" s="122">
        <v>462.28134192798285</v>
      </c>
      <c r="U383" s="122">
        <v>418.48737531296911</v>
      </c>
      <c r="V383" s="122">
        <v>476.12916160519291</v>
      </c>
      <c r="W383" s="122">
        <v>481.91438499138468</v>
      </c>
      <c r="X383" s="122">
        <v>455.10540072699473</v>
      </c>
      <c r="Y383" s="122">
        <v>576.68150558023012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492.75736072464503</v>
      </c>
      <c r="S384" s="98">
        <v>562.58505684600743</v>
      </c>
      <c r="T384" s="98">
        <v>478.8561378184736</v>
      </c>
      <c r="U384" s="98">
        <v>449.58130730812258</v>
      </c>
      <c r="V384" s="98">
        <v>467.30492850091514</v>
      </c>
      <c r="W384" s="98">
        <v>458.12520802497755</v>
      </c>
      <c r="X384" s="98">
        <v>440.28200491309525</v>
      </c>
      <c r="Y384" s="98">
        <v>595.29009015272197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587.0588565954157</v>
      </c>
      <c r="S385" s="33">
        <v>402.28077846957581</v>
      </c>
      <c r="T385" s="33">
        <v>427.62495052059307</v>
      </c>
      <c r="U385" s="33">
        <v>395.87360658922114</v>
      </c>
      <c r="V385" s="33">
        <v>495.66853490752248</v>
      </c>
      <c r="W385" s="33">
        <v>512.84031504771406</v>
      </c>
      <c r="X385" s="33">
        <v>490.68155068035367</v>
      </c>
      <c r="Y385" s="33">
        <v>511.55145957650825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82.485862567492575</v>
      </c>
      <c r="S387" s="117">
        <f t="shared" si="185"/>
        <v>104.34098823498627</v>
      </c>
      <c r="T387" s="117">
        <f t="shared" si="185"/>
        <v>159.81257467144076</v>
      </c>
      <c r="U387" s="117">
        <f t="shared" si="185"/>
        <v>81.193908903398807</v>
      </c>
      <c r="V387" s="117">
        <f t="shared" si="185"/>
        <v>128.94260899603674</v>
      </c>
      <c r="W387" s="117">
        <f t="shared" ref="W387:Y387" si="186">W388+W390+W392+W401</f>
        <v>113.47589171466076</v>
      </c>
      <c r="X387" s="117">
        <f t="shared" si="186"/>
        <v>136.28687330493921</v>
      </c>
      <c r="Y387" s="117">
        <f t="shared" si="186"/>
        <v>221.41339396101409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17.754150483753534</v>
      </c>
      <c r="T392" s="122">
        <v>38.37388543572041</v>
      </c>
      <c r="U392" s="122">
        <v>10.719442520716159</v>
      </c>
      <c r="V392" s="122">
        <v>9.6786094761558861</v>
      </c>
      <c r="W392" s="122">
        <v>17.769528185321988</v>
      </c>
      <c r="X392" s="122">
        <v>21.491587151188522</v>
      </c>
      <c r="Y392" s="122">
        <v>50.405185670348821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479.3620630613454</v>
      </c>
      <c r="T393" s="98">
        <v>434.90403493816461</v>
      </c>
      <c r="U393" s="98">
        <v>407.33881578721406</v>
      </c>
      <c r="V393" s="98">
        <v>435.53742642701485</v>
      </c>
      <c r="W393" s="98">
        <v>408.69914826240574</v>
      </c>
      <c r="X393" s="98">
        <v>365.35698157020488</v>
      </c>
      <c r="Y393" s="98">
        <v>453.6466710331394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82.485862567492575</v>
      </c>
      <c r="S401" s="122">
        <v>86.586837751232736</v>
      </c>
      <c r="T401" s="122">
        <v>121.43868923572036</v>
      </c>
      <c r="U401" s="122">
        <v>70.47446638268265</v>
      </c>
      <c r="V401" s="122">
        <v>119.26399951988084</v>
      </c>
      <c r="W401" s="122">
        <v>95.706363529338773</v>
      </c>
      <c r="X401" s="122">
        <v>114.79528615375068</v>
      </c>
      <c r="Y401" s="122">
        <v>171.00820829066527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187.46786947157401</v>
      </c>
      <c r="S402" s="98">
        <v>212.53132902575308</v>
      </c>
      <c r="T402" s="98">
        <v>179.5180623484562</v>
      </c>
      <c r="U402" s="98">
        <v>167.3768576588713</v>
      </c>
      <c r="V402" s="98">
        <v>173.12516059337543</v>
      </c>
      <c r="W402" s="98">
        <v>169.32664316729168</v>
      </c>
      <c r="X402" s="98">
        <v>162.62665538448013</v>
      </c>
      <c r="Y402" s="98">
        <v>219.8676963737125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64.903463068361631</v>
      </c>
      <c r="S405" s="118">
        <f t="shared" si="190"/>
        <v>55.544623489593164</v>
      </c>
      <c r="T405" s="118">
        <f t="shared" si="190"/>
        <v>58.160017908943843</v>
      </c>
      <c r="U405" s="118">
        <f t="shared" si="190"/>
        <v>54.053111010229451</v>
      </c>
      <c r="V405" s="118">
        <f t="shared" si="190"/>
        <v>58.079780413819691</v>
      </c>
      <c r="W405" s="118">
        <f t="shared" ref="W405:Y405" si="191">W406+W408+W410+W419</f>
        <v>54.446009129843787</v>
      </c>
      <c r="X405" s="118">
        <f t="shared" si="191"/>
        <v>43.655104207893359</v>
      </c>
      <c r="Y405" s="118">
        <f t="shared" si="191"/>
        <v>39.56230470707969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22.109803418777709</v>
      </c>
      <c r="S406" s="123">
        <f t="shared" si="192"/>
        <v>22.829437308251322</v>
      </c>
      <c r="T406" s="123">
        <f t="shared" si="192"/>
        <v>24.505825073362629</v>
      </c>
      <c r="U406" s="123">
        <f t="shared" si="192"/>
        <v>23.765245046757936</v>
      </c>
      <c r="V406" s="123">
        <f t="shared" si="192"/>
        <v>22.696780285816775</v>
      </c>
      <c r="W406" s="123">
        <f t="shared" si="192"/>
        <v>19.444894145775915</v>
      </c>
      <c r="X406" s="123">
        <f t="shared" si="192"/>
        <v>13.184971280047407</v>
      </c>
      <c r="Y406" s="123">
        <f t="shared" si="192"/>
        <v>8.3929882801309486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22.109803418777709</v>
      </c>
      <c r="S407" s="99">
        <v>22.829437308251322</v>
      </c>
      <c r="T407" s="99">
        <v>24.505825073362629</v>
      </c>
      <c r="U407" s="99">
        <v>23.765245046757936</v>
      </c>
      <c r="V407" s="99">
        <v>22.696780285816775</v>
      </c>
      <c r="W407" s="99">
        <v>19.444894145775915</v>
      </c>
      <c r="X407" s="99">
        <v>13.184971280047407</v>
      </c>
      <c r="Y407" s="99">
        <v>8.3929882801309486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1.9157618837036233E-2</v>
      </c>
      <c r="S408" s="123">
        <f t="shared" si="193"/>
        <v>3.4438084741160384E-2</v>
      </c>
      <c r="T408" s="123">
        <f t="shared" si="193"/>
        <v>3.591590068535052E-2</v>
      </c>
      <c r="U408" s="123">
        <f t="shared" si="193"/>
        <v>2.2725957051982972E-2</v>
      </c>
      <c r="V408" s="123">
        <f t="shared" si="193"/>
        <v>2.7202968343539989E-2</v>
      </c>
      <c r="W408" s="123">
        <f t="shared" si="193"/>
        <v>5.5773659181655125E-2</v>
      </c>
      <c r="X408" s="123">
        <f t="shared" si="193"/>
        <v>6.057876716662975E-2</v>
      </c>
      <c r="Y408" s="123">
        <f t="shared" si="193"/>
        <v>0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1.9157618837036233E-2</v>
      </c>
      <c r="S409" s="99">
        <f>RES_hhdet_in_fecs!S147</f>
        <v>3.4438084741160384E-2</v>
      </c>
      <c r="T409" s="99">
        <f>RES_hhdet_in_fecs!T147</f>
        <v>3.591590068535052E-2</v>
      </c>
      <c r="U409" s="99">
        <f>RES_hhdet_in_fecs!U147</f>
        <v>2.2725957051982972E-2</v>
      </c>
      <c r="V409" s="99">
        <f>RES_hhdet_in_fecs!V147</f>
        <v>2.7202968343539989E-2</v>
      </c>
      <c r="W409" s="99">
        <f>RES_hhdet_in_fecs!W147</f>
        <v>5.5773659181655125E-2</v>
      </c>
      <c r="X409" s="99">
        <f>RES_hhdet_in_fecs!X147</f>
        <v>6.057876716662975E-2</v>
      </c>
      <c r="Y409" s="99">
        <f>RES_hhdet_in_fecs!Y147</f>
        <v>0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33.242795300981321</v>
      </c>
      <c r="S410" s="123">
        <v>24.481940975459214</v>
      </c>
      <c r="T410" s="123">
        <v>25.183383646981461</v>
      </c>
      <c r="U410" s="123">
        <v>23.361530403204458</v>
      </c>
      <c r="V410" s="123">
        <v>27.047550628195872</v>
      </c>
      <c r="W410" s="123">
        <v>27.09596217409878</v>
      </c>
      <c r="X410" s="123">
        <v>22.762055434796487</v>
      </c>
      <c r="Y410" s="123">
        <v>21.204723900752022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25.765332665612878</v>
      </c>
      <c r="T411" s="99">
        <v>23.076736306237688</v>
      </c>
      <c r="U411" s="99">
        <v>21.385390754447254</v>
      </c>
      <c r="V411" s="99">
        <v>22.657966448246174</v>
      </c>
      <c r="W411" s="99">
        <v>20.895675141030186</v>
      </c>
      <c r="X411" s="99">
        <v>18.394940783643161</v>
      </c>
      <c r="Y411" s="99">
        <v>22.601311881438658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33.242795300981321</v>
      </c>
      <c r="S415" s="102">
        <v>24.432579756607151</v>
      </c>
      <c r="T415" s="102">
        <v>25.387252744472793</v>
      </c>
      <c r="U415" s="102">
        <v>23.414939582900598</v>
      </c>
      <c r="V415" s="102">
        <v>27.147313905012911</v>
      </c>
      <c r="W415" s="102">
        <v>27.377793402874623</v>
      </c>
      <c r="X415" s="102">
        <v>23.035000100493573</v>
      </c>
      <c r="Y415" s="102">
        <v>21.030150403166193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9.5317067297655651</v>
      </c>
      <c r="S419" s="123">
        <v>8.198807121141467</v>
      </c>
      <c r="T419" s="123">
        <v>8.4348932879144058</v>
      </c>
      <c r="U419" s="123">
        <v>6.9036096032150729</v>
      </c>
      <c r="V419" s="123">
        <v>8.3082465314635066</v>
      </c>
      <c r="W419" s="123">
        <v>7.8493791507874437</v>
      </c>
      <c r="X419" s="123">
        <v>7.6474987258828326</v>
      </c>
      <c r="Y419" s="123">
        <v>9.9645925261967214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10.201654467227057</v>
      </c>
      <c r="S420" s="99">
        <v>11.423391244693851</v>
      </c>
      <c r="T420" s="99">
        <v>9.5255289770100084</v>
      </c>
      <c r="U420" s="99">
        <v>8.7873273195655379</v>
      </c>
      <c r="V420" s="99">
        <v>9.0064913875530532</v>
      </c>
      <c r="W420" s="99">
        <v>8.6572104282271773</v>
      </c>
      <c r="X420" s="99">
        <v>8.1879034657631831</v>
      </c>
      <c r="Y420" s="99">
        <v>10.954116266473655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9.005319221760109</v>
      </c>
      <c r="S421" s="110">
        <v>5.9819055361992044</v>
      </c>
      <c r="T421" s="110">
        <v>6.1544732107145075</v>
      </c>
      <c r="U421" s="110">
        <v>5.5336330822329138</v>
      </c>
      <c r="V421" s="110">
        <v>6.7621329215509407</v>
      </c>
      <c r="W421" s="110">
        <v>6.7991984901157849</v>
      </c>
      <c r="X421" s="110">
        <v>6.3505273501699921</v>
      </c>
      <c r="Y421" s="110">
        <v>6.5012594352274418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99.525551806621479</v>
      </c>
      <c r="S423" s="118">
        <f t="shared" si="195"/>
        <v>94.618251566953489</v>
      </c>
      <c r="T423" s="118">
        <f t="shared" si="195"/>
        <v>100.58777167684505</v>
      </c>
      <c r="U423" s="118">
        <f t="shared" si="195"/>
        <v>96.420021248346416</v>
      </c>
      <c r="V423" s="118">
        <f t="shared" si="195"/>
        <v>97.209980391845775</v>
      </c>
      <c r="W423" s="118">
        <f t="shared" ref="W423:Y423" si="196">W424+W426+W428+W437</f>
        <v>88.620350800848627</v>
      </c>
      <c r="X423" s="118">
        <f t="shared" si="196"/>
        <v>66.319157878225425</v>
      </c>
      <c r="Y423" s="118">
        <f t="shared" si="196"/>
        <v>51.734722324221089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67.879330085087915</v>
      </c>
      <c r="S424" s="123">
        <f t="shared" si="197"/>
        <v>70.090533990446076</v>
      </c>
      <c r="T424" s="123">
        <f t="shared" si="197"/>
        <v>75.239562666732922</v>
      </c>
      <c r="U424" s="123">
        <f t="shared" si="197"/>
        <v>72.968164332069819</v>
      </c>
      <c r="V424" s="123">
        <f t="shared" si="197"/>
        <v>69.892510800562263</v>
      </c>
      <c r="W424" s="123">
        <f t="shared" si="197"/>
        <v>60.813801894815754</v>
      </c>
      <c r="X424" s="123">
        <f t="shared" si="197"/>
        <v>42.085171233158931</v>
      </c>
      <c r="Y424" s="123">
        <f t="shared" si="197"/>
        <v>27.409971750938549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67.879330085087915</v>
      </c>
      <c r="S425" s="99">
        <v>70.090533990446076</v>
      </c>
      <c r="T425" s="99">
        <v>75.239562666732922</v>
      </c>
      <c r="U425" s="99">
        <v>72.968164332069819</v>
      </c>
      <c r="V425" s="99">
        <v>69.892510800562263</v>
      </c>
      <c r="W425" s="99">
        <v>60.813801894815754</v>
      </c>
      <c r="X425" s="99">
        <v>42.085171233158931</v>
      </c>
      <c r="Y425" s="99">
        <v>27.409971750938549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9.3174362507123201E-2</v>
      </c>
      <c r="S426" s="123">
        <f t="shared" si="198"/>
        <v>0.16763144496759105</v>
      </c>
      <c r="T426" s="123">
        <f t="shared" si="198"/>
        <v>0.17498655503624688</v>
      </c>
      <c r="U426" s="123">
        <f t="shared" si="198"/>
        <v>0.11083723663788492</v>
      </c>
      <c r="V426" s="123">
        <f t="shared" si="198"/>
        <v>0.13306093655000475</v>
      </c>
      <c r="W426" s="123">
        <f t="shared" si="198"/>
        <v>0.27542819649940914</v>
      </c>
      <c r="X426" s="123">
        <f t="shared" si="198"/>
        <v>0.30240872126876217</v>
      </c>
      <c r="Y426" s="123">
        <f t="shared" si="198"/>
        <v>0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9.3174362507123201E-2</v>
      </c>
      <c r="S427" s="99">
        <f>RES_hhdet_in_tess!S147</f>
        <v>0.16763144496759105</v>
      </c>
      <c r="T427" s="99">
        <f>RES_hhdet_in_tess!T147</f>
        <v>0.17498655503624688</v>
      </c>
      <c r="U427" s="99">
        <f>RES_hhdet_in_tess!U147</f>
        <v>0.11083723663788492</v>
      </c>
      <c r="V427" s="99">
        <f>RES_hhdet_in_tess!V147</f>
        <v>0.13306093655000475</v>
      </c>
      <c r="W427" s="99">
        <f>RES_hhdet_in_tess!W147</f>
        <v>0.27542819649940914</v>
      </c>
      <c r="X427" s="99">
        <f>RES_hhdet_in_tess!X147</f>
        <v>0.30240872126876217</v>
      </c>
      <c r="Y427" s="99">
        <f>RES_hhdet_in_tess!Y147</f>
        <v>0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24.808961650475208</v>
      </c>
      <c r="S428" s="123">
        <v>18.650967045323071</v>
      </c>
      <c r="T428" s="123">
        <v>19.6011189407774</v>
      </c>
      <c r="U428" s="123">
        <v>18.350157069901122</v>
      </c>
      <c r="V428" s="123">
        <v>21.557730290566603</v>
      </c>
      <c r="W428" s="123">
        <v>21.934132072287539</v>
      </c>
      <c r="X428" s="123">
        <v>18.726528798202985</v>
      </c>
      <c r="Y428" s="123">
        <v>17.798198557310894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21.669455616334666</v>
      </c>
      <c r="T429" s="99">
        <v>19.929211398140922</v>
      </c>
      <c r="U429" s="99">
        <v>18.879716408065061</v>
      </c>
      <c r="V429" s="99">
        <v>20.346124948689898</v>
      </c>
      <c r="W429" s="99">
        <v>18.958036949780059</v>
      </c>
      <c r="X429" s="99">
        <v>16.72178408233744</v>
      </c>
      <c r="Y429" s="99">
        <v>20.565831229823246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24.808961650475208</v>
      </c>
      <c r="S433" s="102">
        <v>18.534871331053395</v>
      </c>
      <c r="T433" s="102">
        <v>19.569368057806734</v>
      </c>
      <c r="U433" s="102">
        <v>18.335844655356155</v>
      </c>
      <c r="V433" s="102">
        <v>21.585266775609252</v>
      </c>
      <c r="W433" s="102">
        <v>22.06940912331061</v>
      </c>
      <c r="X433" s="102">
        <v>18.851825342944583</v>
      </c>
      <c r="Y433" s="102">
        <v>17.452244473246846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6.7440857085512178</v>
      </c>
      <c r="S437" s="123">
        <v>5.709119086216746</v>
      </c>
      <c r="T437" s="123">
        <v>5.5721035142984956</v>
      </c>
      <c r="U437" s="123">
        <v>4.9908626097375706</v>
      </c>
      <c r="V437" s="123">
        <v>5.6266783641668896</v>
      </c>
      <c r="W437" s="123">
        <v>5.5969886372459161</v>
      </c>
      <c r="X437" s="123">
        <v>5.2050491255947513</v>
      </c>
      <c r="Y437" s="123">
        <v>6.5265520159716433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6.0912825683075082</v>
      </c>
      <c r="S438" s="99">
        <v>6.8689783227017713</v>
      </c>
      <c r="T438" s="99">
        <v>5.7718876501777485</v>
      </c>
      <c r="U438" s="99">
        <v>5.3616875180595418</v>
      </c>
      <c r="V438" s="99">
        <v>5.5223975817825171</v>
      </c>
      <c r="W438" s="99">
        <v>5.3206994097044031</v>
      </c>
      <c r="X438" s="99">
        <v>5.0355136656853965</v>
      </c>
      <c r="Y438" s="99">
        <v>6.7371533513374757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7.2570024615998481</v>
      </c>
      <c r="S439" s="110">
        <v>4.9117158611332927</v>
      </c>
      <c r="T439" s="110">
        <v>5.1543730483691466</v>
      </c>
      <c r="U439" s="110">
        <v>4.7211717673215912</v>
      </c>
      <c r="V439" s="110">
        <v>5.857585810875146</v>
      </c>
      <c r="W439" s="110">
        <v>5.9561646330498839</v>
      </c>
      <c r="X439" s="110">
        <v>5.6119342293772059</v>
      </c>
      <c r="Y439" s="110">
        <v>5.7894473421912238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1.0196594446611313</v>
      </c>
      <c r="S441" s="118">
        <f t="shared" si="200"/>
        <v>1.2739691138856235</v>
      </c>
      <c r="T441" s="118">
        <f t="shared" si="200"/>
        <v>1.9262992645170445</v>
      </c>
      <c r="U441" s="118">
        <f t="shared" si="200"/>
        <v>0.96831509858895704</v>
      </c>
      <c r="V441" s="118">
        <f t="shared" si="200"/>
        <v>1.5237852388861493</v>
      </c>
      <c r="W441" s="118">
        <f t="shared" ref="W441:Y441" si="201">W442+W444+W446+W455</f>
        <v>1.3179172407141542</v>
      </c>
      <c r="X441" s="118">
        <f t="shared" si="201"/>
        <v>1.5587155625767974</v>
      </c>
      <c r="Y441" s="118">
        <f t="shared" si="201"/>
        <v>2.5058303738480774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0.21677233216002309</v>
      </c>
      <c r="T446" s="123">
        <v>0.46253924288161363</v>
      </c>
      <c r="U446" s="123">
        <v>0.12783961483632206</v>
      </c>
      <c r="V446" s="123">
        <v>0.11437741463074672</v>
      </c>
      <c r="W446" s="123">
        <v>0.2063765897841921</v>
      </c>
      <c r="X446" s="123">
        <v>0.24579969108308125</v>
      </c>
      <c r="Y446" s="123">
        <v>0.5704571118875118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5.8528529683206232</v>
      </c>
      <c r="T447" s="99">
        <v>5.2421114193249538</v>
      </c>
      <c r="U447" s="99">
        <v>4.8579053637802385</v>
      </c>
      <c r="V447" s="99">
        <v>5.1469836583836015</v>
      </c>
      <c r="W447" s="99">
        <v>4.7466615650364181</v>
      </c>
      <c r="X447" s="99">
        <v>4.1785947484123813</v>
      </c>
      <c r="Y447" s="99">
        <v>5.1341140069876063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1.0196594446611313</v>
      </c>
      <c r="S455" s="123">
        <v>1.0571967817256005</v>
      </c>
      <c r="T455" s="123">
        <v>1.463760021635431</v>
      </c>
      <c r="U455" s="123">
        <v>0.84047548375263492</v>
      </c>
      <c r="V455" s="123">
        <v>1.4094078242554025</v>
      </c>
      <c r="W455" s="123">
        <v>1.1115406509299621</v>
      </c>
      <c r="X455" s="123">
        <v>1.3129158714937161</v>
      </c>
      <c r="Y455" s="123">
        <v>1.9353732619605655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2.3174078287752984</v>
      </c>
      <c r="S456" s="99">
        <v>2.5949375551446558</v>
      </c>
      <c r="T456" s="99">
        <v>2.1638191624175938</v>
      </c>
      <c r="U456" s="99">
        <v>1.9961292739125081</v>
      </c>
      <c r="V456" s="99">
        <v>2.0459145835965522</v>
      </c>
      <c r="W456" s="99">
        <v>1.9665719208760868</v>
      </c>
      <c r="X456" s="99">
        <v>1.8599641512827647</v>
      </c>
      <c r="Y456" s="99">
        <v>2.4883370510921559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53</v>
      </c>
      <c r="C5" s="120">
        <v>59</v>
      </c>
      <c r="D5" s="120">
        <v>78</v>
      </c>
      <c r="E5" s="120">
        <v>100</v>
      </c>
      <c r="F5" s="120">
        <v>134</v>
      </c>
      <c r="G5" s="120">
        <v>190</v>
      </c>
      <c r="H5" s="120">
        <v>277</v>
      </c>
      <c r="I5" s="120">
        <v>379</v>
      </c>
      <c r="J5" s="120">
        <v>437</v>
      </c>
      <c r="K5" s="120">
        <v>477</v>
      </c>
      <c r="L5" s="120">
        <v>693</v>
      </c>
      <c r="M5" s="120">
        <v>1078</v>
      </c>
      <c r="N5" s="120">
        <v>2094</v>
      </c>
      <c r="O5" s="120">
        <v>2753</v>
      </c>
      <c r="P5" s="120">
        <v>2786</v>
      </c>
      <c r="Q5" s="120">
        <v>2770</v>
      </c>
      <c r="R5" s="120">
        <v>2811</v>
      </c>
      <c r="S5" s="120">
        <v>2853</v>
      </c>
      <c r="T5" s="120">
        <v>2982</v>
      </c>
      <c r="U5" s="120">
        <v>3145</v>
      </c>
      <c r="V5" s="120">
        <v>3178</v>
      </c>
      <c r="W5" s="120">
        <v>3203</v>
      </c>
      <c r="X5" s="120">
        <v>3053</v>
      </c>
      <c r="Y5" s="120">
        <v>2967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53</v>
      </c>
      <c r="C7" s="52">
        <v>59</v>
      </c>
      <c r="D7" s="52">
        <v>78</v>
      </c>
      <c r="E7" s="52">
        <v>100</v>
      </c>
      <c r="F7" s="52">
        <v>134</v>
      </c>
      <c r="G7" s="52">
        <v>190</v>
      </c>
      <c r="H7" s="52">
        <v>277</v>
      </c>
      <c r="I7" s="52">
        <v>379</v>
      </c>
      <c r="J7" s="52">
        <v>437</v>
      </c>
      <c r="K7" s="52">
        <v>477</v>
      </c>
      <c r="L7" s="52">
        <v>693</v>
      </c>
      <c r="M7" s="52">
        <v>1078</v>
      </c>
      <c r="N7" s="52">
        <v>2094</v>
      </c>
      <c r="O7" s="52">
        <v>2753</v>
      </c>
      <c r="P7" s="52">
        <v>2786</v>
      </c>
      <c r="Q7" s="52">
        <v>2770</v>
      </c>
      <c r="R7" s="52">
        <v>2811</v>
      </c>
      <c r="S7" s="52">
        <v>2853</v>
      </c>
      <c r="T7" s="52">
        <v>2982</v>
      </c>
      <c r="U7" s="52">
        <v>3145</v>
      </c>
      <c r="V7" s="52">
        <v>3178</v>
      </c>
      <c r="W7" s="52">
        <v>3203</v>
      </c>
      <c r="X7" s="52">
        <v>3053</v>
      </c>
      <c r="Y7" s="52">
        <v>2967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2</v>
      </c>
      <c r="K9" s="52">
        <v>3</v>
      </c>
      <c r="L9" s="52">
        <v>5</v>
      </c>
      <c r="M9" s="52">
        <v>10</v>
      </c>
      <c r="N9" s="52">
        <v>23</v>
      </c>
      <c r="O9" s="52">
        <v>42</v>
      </c>
      <c r="P9" s="52">
        <v>60</v>
      </c>
      <c r="Q9" s="52">
        <v>68</v>
      </c>
      <c r="R9" s="52">
        <v>69</v>
      </c>
      <c r="S9" s="52">
        <v>69</v>
      </c>
      <c r="T9" s="52">
        <v>72</v>
      </c>
      <c r="U9" s="52">
        <v>73</v>
      </c>
      <c r="V9" s="52">
        <v>78</v>
      </c>
      <c r="W9" s="52">
        <v>84</v>
      </c>
      <c r="X9" s="52">
        <v>87</v>
      </c>
      <c r="Y9" s="52">
        <v>85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6</v>
      </c>
      <c r="C11" s="52">
        <v>5</v>
      </c>
      <c r="D11" s="52">
        <v>4</v>
      </c>
      <c r="E11" s="52">
        <v>4</v>
      </c>
      <c r="F11" s="52">
        <v>4</v>
      </c>
      <c r="G11" s="52">
        <v>5</v>
      </c>
      <c r="H11" s="52">
        <v>7</v>
      </c>
      <c r="I11" s="52">
        <v>8</v>
      </c>
      <c r="J11" s="52">
        <v>8</v>
      </c>
      <c r="K11" s="52">
        <v>8</v>
      </c>
      <c r="L11" s="52">
        <v>20</v>
      </c>
      <c r="M11" s="52">
        <v>21</v>
      </c>
      <c r="N11" s="52">
        <v>55</v>
      </c>
      <c r="O11" s="52">
        <v>78</v>
      </c>
      <c r="P11" s="52">
        <v>76</v>
      </c>
      <c r="Q11" s="52">
        <v>73</v>
      </c>
      <c r="R11" s="52">
        <v>67</v>
      </c>
      <c r="S11" s="52">
        <v>67</v>
      </c>
      <c r="T11" s="52">
        <v>102</v>
      </c>
      <c r="U11" s="52">
        <v>112</v>
      </c>
      <c r="V11" s="52">
        <v>109</v>
      </c>
      <c r="W11" s="52">
        <v>112</v>
      </c>
      <c r="X11" s="52">
        <v>110</v>
      </c>
      <c r="Y11" s="52">
        <v>114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47</v>
      </c>
      <c r="C13" s="52">
        <v>54</v>
      </c>
      <c r="D13" s="52">
        <v>74</v>
      </c>
      <c r="E13" s="52">
        <v>96</v>
      </c>
      <c r="F13" s="52">
        <v>130</v>
      </c>
      <c r="G13" s="52">
        <v>185</v>
      </c>
      <c r="H13" s="52">
        <v>270</v>
      </c>
      <c r="I13" s="52">
        <v>371</v>
      </c>
      <c r="J13" s="52">
        <v>429</v>
      </c>
      <c r="K13" s="52">
        <v>469</v>
      </c>
      <c r="L13" s="52">
        <v>673</v>
      </c>
      <c r="M13" s="52">
        <v>1057</v>
      </c>
      <c r="N13" s="52">
        <v>2039</v>
      </c>
      <c r="O13" s="52">
        <v>2675</v>
      </c>
      <c r="P13" s="52">
        <v>2710</v>
      </c>
      <c r="Q13" s="52">
        <v>2697</v>
      </c>
      <c r="R13" s="52">
        <v>2744</v>
      </c>
      <c r="S13" s="52">
        <v>2786</v>
      </c>
      <c r="T13" s="52">
        <v>2880</v>
      </c>
      <c r="U13" s="52">
        <v>3033</v>
      </c>
      <c r="V13" s="52">
        <v>3069</v>
      </c>
      <c r="W13" s="52">
        <v>3091</v>
      </c>
      <c r="X13" s="52">
        <v>2943</v>
      </c>
      <c r="Y13" s="52">
        <v>2853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43</v>
      </c>
      <c r="C16" s="52">
        <v>45</v>
      </c>
      <c r="D16" s="52">
        <v>54</v>
      </c>
      <c r="E16" s="52">
        <v>66</v>
      </c>
      <c r="F16" s="52">
        <v>88</v>
      </c>
      <c r="G16" s="52">
        <v>124</v>
      </c>
      <c r="H16" s="52">
        <v>172</v>
      </c>
      <c r="I16" s="52">
        <v>200</v>
      </c>
      <c r="J16" s="52">
        <v>207</v>
      </c>
      <c r="K16" s="52">
        <v>230</v>
      </c>
      <c r="L16" s="52">
        <v>436</v>
      </c>
      <c r="M16" s="52">
        <v>664</v>
      </c>
      <c r="N16" s="52">
        <v>1299</v>
      </c>
      <c r="O16" s="52">
        <v>1670</v>
      </c>
      <c r="P16" s="52">
        <v>1676</v>
      </c>
      <c r="Q16" s="52">
        <v>1628</v>
      </c>
      <c r="R16" s="52">
        <v>1588</v>
      </c>
      <c r="S16" s="52">
        <v>1518</v>
      </c>
      <c r="T16" s="52">
        <v>1618</v>
      </c>
      <c r="U16" s="52">
        <v>1577</v>
      </c>
      <c r="V16" s="52">
        <v>1674</v>
      </c>
      <c r="W16" s="52">
        <v>1725</v>
      </c>
      <c r="X16" s="52">
        <v>1684</v>
      </c>
      <c r="Y16" s="52">
        <v>1750</v>
      </c>
      <c r="DA16" s="63" t="s">
        <v>1134</v>
      </c>
    </row>
    <row r="17" spans="1:105" ht="12" customHeight="1" x14ac:dyDescent="0.25">
      <c r="A17" s="109" t="s">
        <v>120</v>
      </c>
      <c r="B17" s="36">
        <v>10</v>
      </c>
      <c r="C17" s="36">
        <v>14</v>
      </c>
      <c r="D17" s="36">
        <v>24</v>
      </c>
      <c r="E17" s="36">
        <v>34</v>
      </c>
      <c r="F17" s="36">
        <v>46</v>
      </c>
      <c r="G17" s="36">
        <v>66</v>
      </c>
      <c r="H17" s="36">
        <v>105</v>
      </c>
      <c r="I17" s="36">
        <v>179</v>
      </c>
      <c r="J17" s="36">
        <v>230</v>
      </c>
      <c r="K17" s="36">
        <v>247</v>
      </c>
      <c r="L17" s="36">
        <v>257</v>
      </c>
      <c r="M17" s="36">
        <v>414</v>
      </c>
      <c r="N17" s="36">
        <v>795</v>
      </c>
      <c r="O17" s="36">
        <v>1083</v>
      </c>
      <c r="P17" s="36">
        <v>1110</v>
      </c>
      <c r="Q17" s="36">
        <v>1142</v>
      </c>
      <c r="R17" s="36">
        <v>1223</v>
      </c>
      <c r="S17" s="36">
        <v>1335</v>
      </c>
      <c r="T17" s="36">
        <v>1364</v>
      </c>
      <c r="U17" s="36">
        <v>1568</v>
      </c>
      <c r="V17" s="36">
        <v>1504</v>
      </c>
      <c r="W17" s="36">
        <v>1478</v>
      </c>
      <c r="X17" s="36">
        <v>1369</v>
      </c>
      <c r="Y17" s="36">
        <v>1217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4</v>
      </c>
      <c r="D21" s="52">
        <v>4</v>
      </c>
      <c r="E21" s="52">
        <v>4</v>
      </c>
      <c r="F21" s="52">
        <v>5</v>
      </c>
      <c r="G21" s="52">
        <v>4</v>
      </c>
      <c r="H21" s="52">
        <v>4</v>
      </c>
      <c r="I21" s="52">
        <v>5</v>
      </c>
      <c r="J21" s="52">
        <v>6</v>
      </c>
      <c r="K21" s="52">
        <v>7</v>
      </c>
      <c r="L21" s="52">
        <v>12</v>
      </c>
      <c r="M21" s="52">
        <v>11</v>
      </c>
      <c r="N21" s="52">
        <v>15</v>
      </c>
      <c r="O21" s="52">
        <v>22</v>
      </c>
      <c r="P21" s="52">
        <v>26</v>
      </c>
      <c r="Q21" s="52">
        <v>64</v>
      </c>
      <c r="R21" s="52">
        <v>37</v>
      </c>
      <c r="S21" s="52">
        <v>67</v>
      </c>
      <c r="T21" s="52">
        <v>99</v>
      </c>
      <c r="U21" s="52">
        <v>126</v>
      </c>
      <c r="V21" s="52">
        <v>153</v>
      </c>
      <c r="W21" s="52">
        <v>184</v>
      </c>
      <c r="X21" s="52">
        <v>214</v>
      </c>
      <c r="Y21" s="52">
        <v>246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2</v>
      </c>
      <c r="R23" s="52">
        <v>4</v>
      </c>
      <c r="S23" s="52">
        <v>6</v>
      </c>
      <c r="T23" s="52">
        <v>7</v>
      </c>
      <c r="U23" s="52">
        <v>13</v>
      </c>
      <c r="V23" s="52">
        <v>13</v>
      </c>
      <c r="W23" s="52">
        <v>13</v>
      </c>
      <c r="X23" s="52">
        <v>12</v>
      </c>
      <c r="Y23" s="52">
        <v>10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</v>
      </c>
      <c r="D25" s="52">
        <v>1</v>
      </c>
      <c r="E25" s="52">
        <v>1</v>
      </c>
      <c r="F25" s="52">
        <v>1</v>
      </c>
      <c r="G25" s="52">
        <v>1</v>
      </c>
      <c r="H25" s="52">
        <v>1</v>
      </c>
      <c r="I25" s="52">
        <v>0</v>
      </c>
      <c r="J25" s="52">
        <v>0</v>
      </c>
      <c r="K25" s="52">
        <v>0</v>
      </c>
      <c r="L25" s="52">
        <v>1</v>
      </c>
      <c r="M25" s="52">
        <v>1</v>
      </c>
      <c r="N25" s="52">
        <v>3</v>
      </c>
      <c r="O25" s="52">
        <v>1</v>
      </c>
      <c r="P25" s="52">
        <v>3</v>
      </c>
      <c r="Q25" s="52">
        <v>3</v>
      </c>
      <c r="R25" s="52">
        <v>7</v>
      </c>
      <c r="S25" s="52">
        <v>9</v>
      </c>
      <c r="T25" s="52">
        <v>15</v>
      </c>
      <c r="U25" s="52">
        <v>16</v>
      </c>
      <c r="V25" s="52">
        <v>18</v>
      </c>
      <c r="W25" s="52">
        <v>9</v>
      </c>
      <c r="X25" s="52">
        <v>4</v>
      </c>
      <c r="Y25" s="52">
        <v>8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7</v>
      </c>
      <c r="D27" s="52">
        <v>8</v>
      </c>
      <c r="E27" s="52">
        <v>7</v>
      </c>
      <c r="F27" s="52">
        <v>7</v>
      </c>
      <c r="G27" s="52">
        <v>10</v>
      </c>
      <c r="H27" s="52">
        <v>14</v>
      </c>
      <c r="I27" s="52">
        <v>12</v>
      </c>
      <c r="J27" s="52">
        <v>20</v>
      </c>
      <c r="K27" s="52">
        <v>31</v>
      </c>
      <c r="L27" s="52">
        <v>45</v>
      </c>
      <c r="M27" s="52">
        <v>55</v>
      </c>
      <c r="N27" s="52">
        <v>74</v>
      </c>
      <c r="O27" s="52">
        <v>95</v>
      </c>
      <c r="P27" s="52">
        <v>134</v>
      </c>
      <c r="Q27" s="52">
        <v>182</v>
      </c>
      <c r="R27" s="52">
        <v>242</v>
      </c>
      <c r="S27" s="52">
        <v>358</v>
      </c>
      <c r="T27" s="52">
        <v>479</v>
      </c>
      <c r="U27" s="52">
        <v>597</v>
      </c>
      <c r="V27" s="52">
        <v>638</v>
      </c>
      <c r="W27" s="52">
        <v>432</v>
      </c>
      <c r="X27" s="52">
        <v>295</v>
      </c>
      <c r="Y27" s="52">
        <v>351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</v>
      </c>
      <c r="D30" s="52">
        <v>6</v>
      </c>
      <c r="E30" s="52">
        <v>7</v>
      </c>
      <c r="F30" s="52">
        <v>7</v>
      </c>
      <c r="G30" s="52">
        <v>8</v>
      </c>
      <c r="H30" s="52">
        <v>9</v>
      </c>
      <c r="I30" s="52">
        <v>9</v>
      </c>
      <c r="J30" s="52">
        <v>14</v>
      </c>
      <c r="K30" s="52">
        <v>18</v>
      </c>
      <c r="L30" s="52">
        <v>27</v>
      </c>
      <c r="M30" s="52">
        <v>34</v>
      </c>
      <c r="N30" s="52">
        <v>43</v>
      </c>
      <c r="O30" s="52">
        <v>57</v>
      </c>
      <c r="P30" s="52">
        <v>68</v>
      </c>
      <c r="Q30" s="52">
        <v>100</v>
      </c>
      <c r="R30" s="52">
        <v>159</v>
      </c>
      <c r="S30" s="52">
        <v>230</v>
      </c>
      <c r="T30" s="52">
        <v>323</v>
      </c>
      <c r="U30" s="52">
        <v>348</v>
      </c>
      <c r="V30" s="52">
        <v>382</v>
      </c>
      <c r="W30" s="52">
        <v>231</v>
      </c>
      <c r="X30" s="52">
        <v>145</v>
      </c>
      <c r="Y30" s="52">
        <v>178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2</v>
      </c>
      <c r="D31" s="36">
        <v>1</v>
      </c>
      <c r="E31" s="36">
        <v>2</v>
      </c>
      <c r="F31" s="36">
        <v>1</v>
      </c>
      <c r="G31" s="36">
        <v>2</v>
      </c>
      <c r="H31" s="36">
        <v>3</v>
      </c>
      <c r="I31" s="36">
        <v>5</v>
      </c>
      <c r="J31" s="36">
        <v>7</v>
      </c>
      <c r="K31" s="36">
        <v>15</v>
      </c>
      <c r="L31" s="36">
        <v>16</v>
      </c>
      <c r="M31" s="36">
        <v>25</v>
      </c>
      <c r="N31" s="36">
        <v>29</v>
      </c>
      <c r="O31" s="36">
        <v>45</v>
      </c>
      <c r="P31" s="36">
        <v>61</v>
      </c>
      <c r="Q31" s="36">
        <v>82</v>
      </c>
      <c r="R31" s="36">
        <v>95</v>
      </c>
      <c r="S31" s="36">
        <v>134</v>
      </c>
      <c r="T31" s="36">
        <v>178</v>
      </c>
      <c r="U31" s="36">
        <v>253</v>
      </c>
      <c r="V31" s="36">
        <v>276</v>
      </c>
      <c r="W31" s="36">
        <v>215</v>
      </c>
      <c r="X31" s="36">
        <v>153</v>
      </c>
      <c r="Y31" s="36">
        <v>191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10</v>
      </c>
      <c r="D35" s="52">
        <v>23</v>
      </c>
      <c r="E35" s="52">
        <v>26</v>
      </c>
      <c r="F35" s="52">
        <v>39</v>
      </c>
      <c r="G35" s="52">
        <v>60</v>
      </c>
      <c r="H35" s="52">
        <v>91</v>
      </c>
      <c r="I35" s="52">
        <v>107</v>
      </c>
      <c r="J35" s="52">
        <v>64</v>
      </c>
      <c r="K35" s="52">
        <v>47</v>
      </c>
      <c r="L35" s="52">
        <v>228</v>
      </c>
      <c r="M35" s="52">
        <v>396</v>
      </c>
      <c r="N35" s="52">
        <v>1031</v>
      </c>
      <c r="O35" s="52">
        <v>681</v>
      </c>
      <c r="P35" s="52">
        <v>59</v>
      </c>
      <c r="Q35" s="52">
        <v>48</v>
      </c>
      <c r="R35" s="52">
        <v>78</v>
      </c>
      <c r="S35" s="52">
        <v>109</v>
      </c>
      <c r="T35" s="52">
        <v>228</v>
      </c>
      <c r="U35" s="52">
        <v>289</v>
      </c>
      <c r="V35" s="52">
        <v>186</v>
      </c>
      <c r="W35" s="52">
        <v>209</v>
      </c>
      <c r="X35" s="52">
        <v>64</v>
      </c>
      <c r="Y35" s="52">
        <v>160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2</v>
      </c>
      <c r="K37" s="52">
        <v>1</v>
      </c>
      <c r="L37" s="52">
        <v>2</v>
      </c>
      <c r="M37" s="52">
        <v>5</v>
      </c>
      <c r="N37" s="52">
        <v>13</v>
      </c>
      <c r="O37" s="52">
        <v>19</v>
      </c>
      <c r="P37" s="52">
        <v>18</v>
      </c>
      <c r="Q37" s="52">
        <v>10</v>
      </c>
      <c r="R37" s="52">
        <v>5</v>
      </c>
      <c r="S37" s="52">
        <v>6</v>
      </c>
      <c r="T37" s="52">
        <v>10</v>
      </c>
      <c r="U37" s="52">
        <v>14</v>
      </c>
      <c r="V37" s="52">
        <v>18</v>
      </c>
      <c r="W37" s="52">
        <v>19</v>
      </c>
      <c r="X37" s="52">
        <v>15</v>
      </c>
      <c r="Y37" s="52">
        <v>8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1</v>
      </c>
      <c r="F39" s="52">
        <v>1</v>
      </c>
      <c r="G39" s="52">
        <v>2</v>
      </c>
      <c r="H39" s="52">
        <v>3</v>
      </c>
      <c r="I39" s="52">
        <v>1</v>
      </c>
      <c r="J39" s="52">
        <v>0</v>
      </c>
      <c r="K39" s="52">
        <v>0</v>
      </c>
      <c r="L39" s="52">
        <v>13</v>
      </c>
      <c r="M39" s="52">
        <v>2</v>
      </c>
      <c r="N39" s="52">
        <v>37</v>
      </c>
      <c r="O39" s="52">
        <v>24</v>
      </c>
      <c r="P39" s="52">
        <v>1</v>
      </c>
      <c r="Q39" s="52">
        <v>0</v>
      </c>
      <c r="R39" s="52">
        <v>1</v>
      </c>
      <c r="S39" s="52">
        <v>9</v>
      </c>
      <c r="T39" s="52">
        <v>50</v>
      </c>
      <c r="U39" s="52">
        <v>26</v>
      </c>
      <c r="V39" s="52">
        <v>15</v>
      </c>
      <c r="W39" s="52">
        <v>12</v>
      </c>
      <c r="X39" s="52">
        <v>2</v>
      </c>
      <c r="Y39" s="52">
        <v>12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14</v>
      </c>
      <c r="D41" s="52">
        <v>28</v>
      </c>
      <c r="E41" s="52">
        <v>29</v>
      </c>
      <c r="F41" s="52">
        <v>41</v>
      </c>
      <c r="G41" s="52">
        <v>65</v>
      </c>
      <c r="H41" s="52">
        <v>99</v>
      </c>
      <c r="I41" s="52">
        <v>113</v>
      </c>
      <c r="J41" s="52">
        <v>78</v>
      </c>
      <c r="K41" s="52">
        <v>71</v>
      </c>
      <c r="L41" s="52">
        <v>249</v>
      </c>
      <c r="M41" s="52">
        <v>439</v>
      </c>
      <c r="N41" s="52">
        <v>1056</v>
      </c>
      <c r="O41" s="52">
        <v>731</v>
      </c>
      <c r="P41" s="52">
        <v>169</v>
      </c>
      <c r="Q41" s="52">
        <v>169</v>
      </c>
      <c r="R41" s="52">
        <v>289</v>
      </c>
      <c r="S41" s="52">
        <v>400</v>
      </c>
      <c r="T41" s="52">
        <v>573</v>
      </c>
      <c r="U41" s="52">
        <v>750</v>
      </c>
      <c r="V41" s="52">
        <v>674</v>
      </c>
      <c r="W41" s="52">
        <v>454</v>
      </c>
      <c r="X41" s="52">
        <v>147</v>
      </c>
      <c r="Y41" s="52">
        <v>261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9</v>
      </c>
      <c r="D44" s="52">
        <v>15</v>
      </c>
      <c r="E44" s="52">
        <v>19</v>
      </c>
      <c r="F44" s="52">
        <v>29</v>
      </c>
      <c r="G44" s="52">
        <v>44</v>
      </c>
      <c r="H44" s="52">
        <v>57</v>
      </c>
      <c r="I44" s="52">
        <v>37</v>
      </c>
      <c r="J44" s="52">
        <v>21</v>
      </c>
      <c r="K44" s="52">
        <v>41</v>
      </c>
      <c r="L44" s="52">
        <v>233</v>
      </c>
      <c r="M44" s="52">
        <v>262</v>
      </c>
      <c r="N44" s="52">
        <v>678</v>
      </c>
      <c r="O44" s="52">
        <v>428</v>
      </c>
      <c r="P44" s="52">
        <v>74</v>
      </c>
      <c r="Q44" s="52">
        <v>52</v>
      </c>
      <c r="R44" s="52">
        <v>119</v>
      </c>
      <c r="S44" s="52">
        <v>160</v>
      </c>
      <c r="T44" s="52">
        <v>423</v>
      </c>
      <c r="U44" s="52">
        <v>307</v>
      </c>
      <c r="V44" s="52">
        <v>479</v>
      </c>
      <c r="W44" s="52">
        <v>282</v>
      </c>
      <c r="X44" s="52">
        <v>104</v>
      </c>
      <c r="Y44" s="52">
        <v>244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6</v>
      </c>
      <c r="D45" s="36">
        <v>11</v>
      </c>
      <c r="E45" s="36">
        <v>12</v>
      </c>
      <c r="F45" s="36">
        <v>13</v>
      </c>
      <c r="G45" s="36">
        <v>22</v>
      </c>
      <c r="H45" s="36">
        <v>42</v>
      </c>
      <c r="I45" s="36">
        <v>79</v>
      </c>
      <c r="J45" s="36">
        <v>58</v>
      </c>
      <c r="K45" s="36">
        <v>32</v>
      </c>
      <c r="L45" s="36">
        <v>26</v>
      </c>
      <c r="M45" s="36">
        <v>182</v>
      </c>
      <c r="N45" s="36">
        <v>410</v>
      </c>
      <c r="O45" s="36">
        <v>333</v>
      </c>
      <c r="P45" s="36">
        <v>88</v>
      </c>
      <c r="Q45" s="36">
        <v>114</v>
      </c>
      <c r="R45" s="36">
        <v>176</v>
      </c>
      <c r="S45" s="36">
        <v>246</v>
      </c>
      <c r="T45" s="36">
        <v>207</v>
      </c>
      <c r="U45" s="36">
        <v>457</v>
      </c>
      <c r="V45" s="36">
        <v>212</v>
      </c>
      <c r="W45" s="36">
        <v>189</v>
      </c>
      <c r="X45" s="36">
        <v>44</v>
      </c>
      <c r="Y45" s="36">
        <v>39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3</v>
      </c>
      <c r="D49" s="52">
        <v>6</v>
      </c>
      <c r="E49" s="52">
        <v>8</v>
      </c>
      <c r="F49" s="52">
        <v>12</v>
      </c>
      <c r="G49" s="52">
        <v>18</v>
      </c>
      <c r="H49" s="52">
        <v>33</v>
      </c>
      <c r="I49" s="52">
        <v>32</v>
      </c>
      <c r="J49" s="52">
        <v>19</v>
      </c>
      <c r="K49" s="52">
        <v>16</v>
      </c>
      <c r="L49" s="52">
        <v>68</v>
      </c>
      <c r="M49" s="52">
        <v>95</v>
      </c>
      <c r="N49" s="52">
        <v>242</v>
      </c>
      <c r="O49" s="52">
        <v>171</v>
      </c>
      <c r="P49" s="52">
        <v>32</v>
      </c>
      <c r="Q49" s="52">
        <v>27</v>
      </c>
      <c r="R49" s="52">
        <v>31</v>
      </c>
      <c r="S49" s="52">
        <v>44</v>
      </c>
      <c r="T49" s="52">
        <v>79</v>
      </c>
      <c r="U49" s="52">
        <v>94</v>
      </c>
      <c r="V49" s="52">
        <v>72</v>
      </c>
      <c r="W49" s="52">
        <v>58</v>
      </c>
      <c r="X49" s="52">
        <v>18</v>
      </c>
      <c r="Y49" s="52">
        <v>61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2</v>
      </c>
      <c r="M51" s="52">
        <v>3</v>
      </c>
      <c r="N51" s="52">
        <v>8</v>
      </c>
      <c r="O51" s="52">
        <v>6</v>
      </c>
      <c r="P51" s="52">
        <v>1</v>
      </c>
      <c r="Q51" s="52">
        <v>1</v>
      </c>
      <c r="R51" s="52">
        <v>2</v>
      </c>
      <c r="S51" s="52">
        <v>2</v>
      </c>
      <c r="T51" s="52">
        <v>5</v>
      </c>
      <c r="U51" s="52">
        <v>6</v>
      </c>
      <c r="V51" s="52">
        <v>5</v>
      </c>
      <c r="W51" s="52">
        <v>5</v>
      </c>
      <c r="X51" s="52">
        <v>2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1</v>
      </c>
      <c r="H53" s="52">
        <v>1</v>
      </c>
      <c r="I53" s="52">
        <v>0</v>
      </c>
      <c r="J53" s="52">
        <v>0</v>
      </c>
      <c r="K53" s="52">
        <v>0</v>
      </c>
      <c r="L53" s="52">
        <v>4</v>
      </c>
      <c r="M53" s="52">
        <v>1</v>
      </c>
      <c r="N53" s="52">
        <v>9</v>
      </c>
      <c r="O53" s="52">
        <v>6</v>
      </c>
      <c r="P53" s="52">
        <v>1</v>
      </c>
      <c r="Q53" s="52">
        <v>0</v>
      </c>
      <c r="R53" s="52">
        <v>0</v>
      </c>
      <c r="S53" s="52">
        <v>1</v>
      </c>
      <c r="T53" s="52">
        <v>7</v>
      </c>
      <c r="U53" s="52">
        <v>4</v>
      </c>
      <c r="V53" s="52">
        <v>2</v>
      </c>
      <c r="W53" s="52">
        <v>2</v>
      </c>
      <c r="X53" s="52">
        <v>1</v>
      </c>
      <c r="Y53" s="52">
        <v>4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3</v>
      </c>
      <c r="D55" s="52">
        <v>6</v>
      </c>
      <c r="E55" s="52">
        <v>8</v>
      </c>
      <c r="F55" s="52">
        <v>12</v>
      </c>
      <c r="G55" s="52">
        <v>17</v>
      </c>
      <c r="H55" s="52">
        <v>32</v>
      </c>
      <c r="I55" s="52">
        <v>32</v>
      </c>
      <c r="J55" s="52">
        <v>19</v>
      </c>
      <c r="K55" s="52">
        <v>16</v>
      </c>
      <c r="L55" s="52">
        <v>64</v>
      </c>
      <c r="M55" s="52">
        <v>94</v>
      </c>
      <c r="N55" s="52">
        <v>233</v>
      </c>
      <c r="O55" s="52">
        <v>165</v>
      </c>
      <c r="P55" s="52">
        <v>31</v>
      </c>
      <c r="Q55" s="52">
        <v>27</v>
      </c>
      <c r="R55" s="52">
        <v>31</v>
      </c>
      <c r="S55" s="52">
        <v>43</v>
      </c>
      <c r="T55" s="52">
        <v>72</v>
      </c>
      <c r="U55" s="52">
        <v>90</v>
      </c>
      <c r="V55" s="52">
        <v>70</v>
      </c>
      <c r="W55" s="52">
        <v>56</v>
      </c>
      <c r="X55" s="52">
        <v>17</v>
      </c>
      <c r="Y55" s="52">
        <v>57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</v>
      </c>
      <c r="D58" s="52">
        <v>3</v>
      </c>
      <c r="E58" s="52">
        <v>5</v>
      </c>
      <c r="F58" s="52">
        <v>8</v>
      </c>
      <c r="G58" s="52">
        <v>12</v>
      </c>
      <c r="H58" s="52">
        <v>19</v>
      </c>
      <c r="I58" s="52">
        <v>11</v>
      </c>
      <c r="J58" s="52">
        <v>5</v>
      </c>
      <c r="K58" s="52">
        <v>8</v>
      </c>
      <c r="L58" s="52">
        <v>60</v>
      </c>
      <c r="M58" s="52">
        <v>56</v>
      </c>
      <c r="N58" s="52">
        <v>151</v>
      </c>
      <c r="O58" s="52">
        <v>96</v>
      </c>
      <c r="P58" s="52">
        <v>15</v>
      </c>
      <c r="Q58" s="52">
        <v>9</v>
      </c>
      <c r="R58" s="52">
        <v>13</v>
      </c>
      <c r="S58" s="52">
        <v>18</v>
      </c>
      <c r="T58" s="52">
        <v>52</v>
      </c>
      <c r="U58" s="52">
        <v>39</v>
      </c>
      <c r="V58" s="52">
        <v>50</v>
      </c>
      <c r="W58" s="52">
        <v>34</v>
      </c>
      <c r="X58" s="52">
        <v>12</v>
      </c>
      <c r="Y58" s="52">
        <v>50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1</v>
      </c>
      <c r="D59" s="36">
        <v>3</v>
      </c>
      <c r="E59" s="36">
        <v>3</v>
      </c>
      <c r="F59" s="36">
        <v>4</v>
      </c>
      <c r="G59" s="36">
        <v>6</v>
      </c>
      <c r="H59" s="36">
        <v>14</v>
      </c>
      <c r="I59" s="36">
        <v>21</v>
      </c>
      <c r="J59" s="36">
        <v>14</v>
      </c>
      <c r="K59" s="36">
        <v>8</v>
      </c>
      <c r="L59" s="36">
        <v>8</v>
      </c>
      <c r="M59" s="36">
        <v>39</v>
      </c>
      <c r="N59" s="36">
        <v>91</v>
      </c>
      <c r="O59" s="36">
        <v>75</v>
      </c>
      <c r="P59" s="36">
        <v>17</v>
      </c>
      <c r="Q59" s="36">
        <v>18</v>
      </c>
      <c r="R59" s="36">
        <v>18</v>
      </c>
      <c r="S59" s="36">
        <v>26</v>
      </c>
      <c r="T59" s="36">
        <v>27</v>
      </c>
      <c r="U59" s="36">
        <v>55</v>
      </c>
      <c r="V59" s="36">
        <v>22</v>
      </c>
      <c r="W59" s="36">
        <v>24</v>
      </c>
      <c r="X59" s="36">
        <v>6</v>
      </c>
      <c r="Y59" s="36">
        <v>11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7</v>
      </c>
      <c r="D63" s="52">
        <v>17</v>
      </c>
      <c r="E63" s="52">
        <v>18</v>
      </c>
      <c r="F63" s="52">
        <v>27</v>
      </c>
      <c r="G63" s="52">
        <v>42</v>
      </c>
      <c r="H63" s="52">
        <v>58</v>
      </c>
      <c r="I63" s="52">
        <v>75</v>
      </c>
      <c r="J63" s="52">
        <v>45</v>
      </c>
      <c r="K63" s="52">
        <v>31</v>
      </c>
      <c r="L63" s="52">
        <v>160</v>
      </c>
      <c r="M63" s="52">
        <v>301</v>
      </c>
      <c r="N63" s="52">
        <v>789</v>
      </c>
      <c r="O63" s="52">
        <v>510</v>
      </c>
      <c r="P63" s="52">
        <v>27</v>
      </c>
      <c r="Q63" s="52">
        <v>21</v>
      </c>
      <c r="R63" s="52">
        <v>47</v>
      </c>
      <c r="S63" s="52">
        <v>65</v>
      </c>
      <c r="T63" s="52">
        <v>149</v>
      </c>
      <c r="U63" s="52">
        <v>195</v>
      </c>
      <c r="V63" s="52">
        <v>114</v>
      </c>
      <c r="W63" s="52">
        <v>151</v>
      </c>
      <c r="X63" s="52">
        <v>46</v>
      </c>
      <c r="Y63" s="52">
        <v>99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2</v>
      </c>
      <c r="K65" s="52">
        <v>1</v>
      </c>
      <c r="L65" s="52">
        <v>0</v>
      </c>
      <c r="M65" s="52">
        <v>2</v>
      </c>
      <c r="N65" s="52">
        <v>5</v>
      </c>
      <c r="O65" s="52">
        <v>13</v>
      </c>
      <c r="P65" s="52">
        <v>17</v>
      </c>
      <c r="Q65" s="52">
        <v>9</v>
      </c>
      <c r="R65" s="52">
        <v>3</v>
      </c>
      <c r="S65" s="52">
        <v>4</v>
      </c>
      <c r="T65" s="52">
        <v>5</v>
      </c>
      <c r="U65" s="52">
        <v>8</v>
      </c>
      <c r="V65" s="52">
        <v>13</v>
      </c>
      <c r="W65" s="52">
        <v>14</v>
      </c>
      <c r="X65" s="52">
        <v>13</v>
      </c>
      <c r="Y65" s="52">
        <v>8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1</v>
      </c>
      <c r="F67" s="52">
        <f t="shared" si="0"/>
        <v>1</v>
      </c>
      <c r="G67" s="52">
        <f t="shared" si="0"/>
        <v>1</v>
      </c>
      <c r="H67" s="52">
        <f t="shared" si="0"/>
        <v>2</v>
      </c>
      <c r="I67" s="52">
        <f t="shared" si="0"/>
        <v>1</v>
      </c>
      <c r="J67" s="52">
        <f t="shared" si="0"/>
        <v>0</v>
      </c>
      <c r="K67" s="52">
        <f t="shared" si="0"/>
        <v>0</v>
      </c>
      <c r="L67" s="52">
        <f t="shared" si="0"/>
        <v>9</v>
      </c>
      <c r="M67" s="52">
        <f t="shared" si="0"/>
        <v>1</v>
      </c>
      <c r="N67" s="52">
        <f t="shared" si="0"/>
        <v>28</v>
      </c>
      <c r="O67" s="52">
        <f t="shared" si="0"/>
        <v>18</v>
      </c>
      <c r="P67" s="52">
        <f t="shared" si="0"/>
        <v>0</v>
      </c>
      <c r="Q67" s="52">
        <f t="shared" si="0"/>
        <v>0</v>
      </c>
      <c r="R67" s="52">
        <f t="shared" ref="R67:V67" si="1">R39-R53</f>
        <v>1</v>
      </c>
      <c r="S67" s="52">
        <f t="shared" si="1"/>
        <v>8</v>
      </c>
      <c r="T67" s="52">
        <f t="shared" si="1"/>
        <v>43</v>
      </c>
      <c r="U67" s="52">
        <f t="shared" si="1"/>
        <v>22</v>
      </c>
      <c r="V67" s="52">
        <f t="shared" si="1"/>
        <v>13</v>
      </c>
      <c r="W67" s="52">
        <f t="shared" ref="W67:Y67" si="2">W39-W53</f>
        <v>10</v>
      </c>
      <c r="X67" s="52">
        <f t="shared" si="2"/>
        <v>1</v>
      </c>
      <c r="Y67" s="52">
        <f t="shared" si="2"/>
        <v>8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</v>
      </c>
      <c r="D69" s="52">
        <f t="shared" si="6"/>
        <v>22</v>
      </c>
      <c r="E69" s="52">
        <f t="shared" si="6"/>
        <v>21</v>
      </c>
      <c r="F69" s="52">
        <f t="shared" si="6"/>
        <v>29</v>
      </c>
      <c r="G69" s="52">
        <f t="shared" si="6"/>
        <v>48</v>
      </c>
      <c r="H69" s="52">
        <f t="shared" si="6"/>
        <v>67</v>
      </c>
      <c r="I69" s="52">
        <f t="shared" si="6"/>
        <v>81</v>
      </c>
      <c r="J69" s="52">
        <f t="shared" si="6"/>
        <v>59</v>
      </c>
      <c r="K69" s="52">
        <f t="shared" si="6"/>
        <v>55</v>
      </c>
      <c r="L69" s="52">
        <f t="shared" si="6"/>
        <v>185</v>
      </c>
      <c r="M69" s="52">
        <f t="shared" si="6"/>
        <v>345</v>
      </c>
      <c r="N69" s="52">
        <f t="shared" si="6"/>
        <v>823</v>
      </c>
      <c r="O69" s="52">
        <f t="shared" si="6"/>
        <v>566</v>
      </c>
      <c r="P69" s="52">
        <f t="shared" si="6"/>
        <v>138</v>
      </c>
      <c r="Q69" s="52">
        <f t="shared" si="6"/>
        <v>142</v>
      </c>
      <c r="R69" s="52">
        <f t="shared" ref="R69:V69" si="7">R41-R55</f>
        <v>258</v>
      </c>
      <c r="S69" s="52">
        <f t="shared" si="7"/>
        <v>357</v>
      </c>
      <c r="T69" s="52">
        <f t="shared" si="7"/>
        <v>501</v>
      </c>
      <c r="U69" s="52">
        <f t="shared" si="7"/>
        <v>660</v>
      </c>
      <c r="V69" s="52">
        <f t="shared" si="7"/>
        <v>604</v>
      </c>
      <c r="W69" s="52">
        <f t="shared" ref="W69:Y69" si="8">W41-W55</f>
        <v>398</v>
      </c>
      <c r="X69" s="52">
        <f t="shared" si="8"/>
        <v>130</v>
      </c>
      <c r="Y69" s="52">
        <f t="shared" si="8"/>
        <v>204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7</v>
      </c>
      <c r="D72" s="52">
        <v>12</v>
      </c>
      <c r="E72" s="52">
        <v>14</v>
      </c>
      <c r="F72" s="52">
        <v>21</v>
      </c>
      <c r="G72" s="52">
        <v>32</v>
      </c>
      <c r="H72" s="52">
        <v>38</v>
      </c>
      <c r="I72" s="52">
        <v>26</v>
      </c>
      <c r="J72" s="52">
        <v>16</v>
      </c>
      <c r="K72" s="52">
        <v>33</v>
      </c>
      <c r="L72" s="52">
        <v>173</v>
      </c>
      <c r="M72" s="52">
        <v>206</v>
      </c>
      <c r="N72" s="52">
        <v>527</v>
      </c>
      <c r="O72" s="52">
        <v>332</v>
      </c>
      <c r="P72" s="52">
        <v>59</v>
      </c>
      <c r="Q72" s="52">
        <v>43</v>
      </c>
      <c r="R72" s="52">
        <v>106</v>
      </c>
      <c r="S72" s="52">
        <v>142</v>
      </c>
      <c r="T72" s="52">
        <v>371</v>
      </c>
      <c r="U72" s="52">
        <v>268</v>
      </c>
      <c r="V72" s="52">
        <v>429</v>
      </c>
      <c r="W72" s="52">
        <v>248</v>
      </c>
      <c r="X72" s="52">
        <v>92</v>
      </c>
      <c r="Y72" s="52">
        <v>194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5</v>
      </c>
      <c r="D73" s="36">
        <v>8</v>
      </c>
      <c r="E73" s="36">
        <v>9</v>
      </c>
      <c r="F73" s="36">
        <v>9</v>
      </c>
      <c r="G73" s="36">
        <v>16</v>
      </c>
      <c r="H73" s="36">
        <v>28</v>
      </c>
      <c r="I73" s="36">
        <v>58</v>
      </c>
      <c r="J73" s="36">
        <v>44</v>
      </c>
      <c r="K73" s="36">
        <v>24</v>
      </c>
      <c r="L73" s="36">
        <v>18</v>
      </c>
      <c r="M73" s="36">
        <v>143</v>
      </c>
      <c r="N73" s="36">
        <v>319</v>
      </c>
      <c r="O73" s="36">
        <v>258</v>
      </c>
      <c r="P73" s="36">
        <v>71</v>
      </c>
      <c r="Q73" s="36">
        <v>96</v>
      </c>
      <c r="R73" s="36">
        <v>158</v>
      </c>
      <c r="S73" s="36">
        <v>220</v>
      </c>
      <c r="T73" s="36">
        <v>180</v>
      </c>
      <c r="U73" s="36">
        <v>402</v>
      </c>
      <c r="V73" s="36">
        <v>190</v>
      </c>
      <c r="W73" s="36">
        <v>165</v>
      </c>
      <c r="X73" s="36">
        <v>38</v>
      </c>
      <c r="Y73" s="36">
        <v>28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11</v>
      </c>
      <c r="K79" s="138">
        <f>RES_hhdet_numvin!K163</f>
        <v>15</v>
      </c>
      <c r="L79" s="138">
        <f>RES_hhdet_numvin!L163</f>
        <v>105</v>
      </c>
      <c r="M79" s="138">
        <f>RES_hhdet_numvin!M163</f>
        <v>229</v>
      </c>
      <c r="N79" s="138">
        <f>RES_hhdet_numvin!N163</f>
        <v>694</v>
      </c>
      <c r="O79" s="138">
        <f>RES_hhdet_numvin!O163</f>
        <v>516</v>
      </c>
      <c r="P79" s="138">
        <f>RES_hhdet_numvin!P163</f>
        <v>48</v>
      </c>
      <c r="Q79" s="138">
        <f>RES_hhdet_numvin!Q163</f>
        <v>44</v>
      </c>
      <c r="R79" s="138">
        <f>RES_hhdet_numvin!R163</f>
        <v>72</v>
      </c>
      <c r="S79" s="138">
        <f>RES_hhdet_numvin!S163</f>
        <v>105</v>
      </c>
      <c r="T79" s="138">
        <f>RES_hhdet_numvin!T163</f>
        <v>223</v>
      </c>
      <c r="U79" s="138">
        <f>RES_hhdet_numvin!U163</f>
        <v>286</v>
      </c>
      <c r="V79" s="138">
        <f>RES_hhdet_numvin!V163</f>
        <v>186</v>
      </c>
      <c r="W79" s="138">
        <f>RES_hhdet_numvin!W163</f>
        <v>209</v>
      </c>
      <c r="X79" s="138">
        <f>RES_hhdet_numvin!X163</f>
        <v>64</v>
      </c>
      <c r="Y79" s="138">
        <f>RES_hhdet_numvin!Y163</f>
        <v>160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2</v>
      </c>
      <c r="S81" s="138">
        <f>RES_hhdet_numvin!S165</f>
        <v>3</v>
      </c>
      <c r="T81" s="138">
        <f>RES_hhdet_numvin!T165</f>
        <v>8</v>
      </c>
      <c r="U81" s="138">
        <f>RES_hhdet_numvin!U165</f>
        <v>12</v>
      </c>
      <c r="V81" s="138">
        <f>RES_hhdet_numvin!V165</f>
        <v>18</v>
      </c>
      <c r="W81" s="138">
        <f>RES_hhdet_numvin!W165</f>
        <v>19</v>
      </c>
      <c r="X81" s="138">
        <f>RES_hhdet_numvin!X165</f>
        <v>15</v>
      </c>
      <c r="Y81" s="138">
        <f>RES_hhdet_numvin!Y165</f>
        <v>8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8</v>
      </c>
      <c r="T83" s="138">
        <f>RES_hhdet_numvin!T167</f>
        <v>40</v>
      </c>
      <c r="U83" s="138">
        <f>RES_hhdet_numvin!U167</f>
        <v>25</v>
      </c>
      <c r="V83" s="138">
        <f>RES_hhdet_numvin!V167</f>
        <v>15</v>
      </c>
      <c r="W83" s="138">
        <f>RES_hhdet_numvin!W167</f>
        <v>12</v>
      </c>
      <c r="X83" s="138">
        <f>RES_hhdet_numvin!X167</f>
        <v>2</v>
      </c>
      <c r="Y83" s="138">
        <f>RES_hhdet_numvin!Y167</f>
        <v>12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88</v>
      </c>
      <c r="S87" s="138">
        <f>RES_hhdet_numvin!S171</f>
        <v>225</v>
      </c>
      <c r="T87" s="138">
        <f>RES_hhdet_numvin!T171</f>
        <v>434</v>
      </c>
      <c r="U87" s="138">
        <f>RES_hhdet_numvin!U171</f>
        <v>646</v>
      </c>
      <c r="V87" s="138">
        <f>RES_hhdet_numvin!V171</f>
        <v>620</v>
      </c>
      <c r="W87" s="138">
        <f>RES_hhdet_numvin!W171</f>
        <v>434</v>
      </c>
      <c r="X87" s="138">
        <f>RES_hhdet_numvin!X171</f>
        <v>145</v>
      </c>
      <c r="Y87" s="138">
        <f>RES_hhdet_numvin!Y171</f>
        <v>261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X88" s="138">
        <f>RES_hhdet_numvin!X172</f>
        <v>0</v>
      </c>
      <c r="Y88" s="138">
        <f>RES_hhdet_numvin!Y172</f>
        <v>0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39</v>
      </c>
      <c r="S92" s="138">
        <f>RES_hhdet_numvin!S176</f>
        <v>91</v>
      </c>
      <c r="T92" s="138">
        <f>RES_hhdet_numvin!T176</f>
        <v>311</v>
      </c>
      <c r="U92" s="138">
        <f>RES_hhdet_numvin!U176</f>
        <v>269</v>
      </c>
      <c r="V92" s="138">
        <f>RES_hhdet_numvin!V176</f>
        <v>429</v>
      </c>
      <c r="W92" s="138">
        <f>RES_hhdet_numvin!W176</f>
        <v>267</v>
      </c>
      <c r="X92" s="138">
        <f>RES_hhdet_numvin!X176</f>
        <v>100</v>
      </c>
      <c r="Y92" s="138">
        <f>RES_hhdet_numvin!Y176</f>
        <v>244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52</v>
      </c>
      <c r="S93" s="39">
        <f>RES_hhdet_numvin!S177</f>
        <v>144</v>
      </c>
      <c r="T93" s="39">
        <f>RES_hhdet_numvin!T177</f>
        <v>157</v>
      </c>
      <c r="U93" s="39">
        <f>RES_hhdet_numvin!U177</f>
        <v>398</v>
      </c>
      <c r="V93" s="39">
        <f>RES_hhdet_numvin!V177</f>
        <v>199</v>
      </c>
      <c r="W93" s="39">
        <f>RES_hhdet_numvin!W177</f>
        <v>184</v>
      </c>
      <c r="X93" s="39">
        <f>RES_hhdet_numvin!X177</f>
        <v>44</v>
      </c>
      <c r="Y93" s="39">
        <f>RES_hhdet_numvin!Y177</f>
        <v>39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6.2283207314022718E-2</v>
      </c>
      <c r="C97" s="117">
        <f t="shared" si="12"/>
        <v>7.6896683550842088E-2</v>
      </c>
      <c r="D97" s="117">
        <f t="shared" si="12"/>
        <v>9.4851864040547781E-2</v>
      </c>
      <c r="E97" s="117">
        <f t="shared" si="12"/>
        <v>0.13278593417337803</v>
      </c>
      <c r="F97" s="117">
        <f t="shared" si="12"/>
        <v>0.17755437777581096</v>
      </c>
      <c r="G97" s="117">
        <f t="shared" si="12"/>
        <v>0.20257342701896347</v>
      </c>
      <c r="H97" s="117">
        <f t="shared" si="12"/>
        <v>0.35552859829325378</v>
      </c>
      <c r="I97" s="117">
        <f t="shared" si="12"/>
        <v>0.58319578388825621</v>
      </c>
      <c r="J97" s="117">
        <f t="shared" si="12"/>
        <v>0.61040515229945957</v>
      </c>
      <c r="K97" s="117">
        <f t="shared" si="12"/>
        <v>0.6972987661236314</v>
      </c>
      <c r="L97" s="117">
        <f t="shared" si="12"/>
        <v>0.77330038020873226</v>
      </c>
      <c r="M97" s="117">
        <f t="shared" si="12"/>
        <v>0.74373432778646642</v>
      </c>
      <c r="N97" s="117">
        <f t="shared" si="12"/>
        <v>3.1760606651486381</v>
      </c>
      <c r="O97" s="117">
        <f t="shared" si="12"/>
        <v>3.2657354730938475</v>
      </c>
      <c r="P97" s="117">
        <f t="shared" si="12"/>
        <v>5.2862182665468582</v>
      </c>
      <c r="Q97" s="117">
        <f t="shared" si="12"/>
        <v>4.2216774731526057</v>
      </c>
      <c r="R97" s="117">
        <f t="shared" ref="R97:V97" si="13">R98+R100+R102+R111</f>
        <v>4.5458131316034773</v>
      </c>
      <c r="S97" s="117">
        <f t="shared" si="13"/>
        <v>3.1653976973123221</v>
      </c>
      <c r="T97" s="117">
        <f t="shared" si="13"/>
        <v>3.2499940529653006</v>
      </c>
      <c r="U97" s="117">
        <f t="shared" si="13"/>
        <v>3.1562434252947558</v>
      </c>
      <c r="V97" s="117">
        <f t="shared" si="13"/>
        <v>4.2636765921891708</v>
      </c>
      <c r="W97" s="117">
        <f t="shared" ref="W97:Y97" si="14">W98+W100+W102+W111</f>
        <v>4.2436703321170528</v>
      </c>
      <c r="X97" s="117">
        <f t="shared" si="14"/>
        <v>3.5434127292221</v>
      </c>
      <c r="Y97" s="117">
        <f t="shared" si="14"/>
        <v>3.3828178246587979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4.8961483589970101E-2</v>
      </c>
      <c r="C98" s="122">
        <f t="shared" si="15"/>
        <v>6.2377466052542019E-2</v>
      </c>
      <c r="D98" s="122">
        <f t="shared" si="15"/>
        <v>7.5002317041175104E-2</v>
      </c>
      <c r="E98" s="122">
        <f t="shared" si="15"/>
        <v>0.10557561028717186</v>
      </c>
      <c r="F98" s="122">
        <f t="shared" si="15"/>
        <v>0.1438048895556463</v>
      </c>
      <c r="G98" s="122">
        <f t="shared" si="15"/>
        <v>0.15323366652890513</v>
      </c>
      <c r="H98" s="122">
        <f t="shared" si="15"/>
        <v>0.2761234733403129</v>
      </c>
      <c r="I98" s="122">
        <f t="shared" si="15"/>
        <v>0.47743985845342957</v>
      </c>
      <c r="J98" s="122">
        <f t="shared" si="15"/>
        <v>0.45070007783039046</v>
      </c>
      <c r="K98" s="122">
        <f t="shared" si="15"/>
        <v>0.54261579466874821</v>
      </c>
      <c r="L98" s="122">
        <f t="shared" si="15"/>
        <v>0.5528676231062094</v>
      </c>
      <c r="M98" s="122">
        <f t="shared" si="15"/>
        <v>0.44652075438372629</v>
      </c>
      <c r="N98" s="122">
        <f t="shared" si="15"/>
        <v>2.5863318162254392</v>
      </c>
      <c r="O98" s="122">
        <f t="shared" si="15"/>
        <v>2.4288476133129113</v>
      </c>
      <c r="P98" s="122">
        <f t="shared" si="15"/>
        <v>4.5183998207768301</v>
      </c>
      <c r="Q98" s="122">
        <f t="shared" si="15"/>
        <v>3.3684091214457235</v>
      </c>
      <c r="R98" s="122">
        <f t="shared" si="15"/>
        <v>3.6124835328546903</v>
      </c>
      <c r="S98" s="122">
        <f t="shared" si="15"/>
        <v>2.4142723295225892</v>
      </c>
      <c r="T98" s="122">
        <f t="shared" si="15"/>
        <v>2.4534790797211765</v>
      </c>
      <c r="U98" s="122">
        <f t="shared" si="15"/>
        <v>2.3822299227600037</v>
      </c>
      <c r="V98" s="122">
        <f t="shared" si="15"/>
        <v>3.3641486594077876</v>
      </c>
      <c r="W98" s="122">
        <f t="shared" si="15"/>
        <v>3.3101799207794036</v>
      </c>
      <c r="X98" s="122">
        <f t="shared" si="15"/>
        <v>2.7460257438682008</v>
      </c>
      <c r="Y98" s="122">
        <f t="shared" si="15"/>
        <v>2.5937059889676788</v>
      </c>
      <c r="DA98" s="130" t="s">
        <v>1723</v>
      </c>
    </row>
    <row r="99" spans="1:105" ht="12" customHeight="1" x14ac:dyDescent="0.25">
      <c r="A99" s="97" t="s">
        <v>53</v>
      </c>
      <c r="B99" s="98">
        <v>4.8961483589970101E-2</v>
      </c>
      <c r="C99" s="98">
        <v>6.2377466052542019E-2</v>
      </c>
      <c r="D99" s="98">
        <v>7.5002317041175104E-2</v>
      </c>
      <c r="E99" s="98">
        <v>0.10557561028717186</v>
      </c>
      <c r="F99" s="98">
        <v>0.1438048895556463</v>
      </c>
      <c r="G99" s="98">
        <v>0.15323366652890513</v>
      </c>
      <c r="H99" s="98">
        <v>0.2761234733403129</v>
      </c>
      <c r="I99" s="98">
        <v>0.47743985845342957</v>
      </c>
      <c r="J99" s="98">
        <v>0.45070007783039046</v>
      </c>
      <c r="K99" s="98">
        <v>0.54261579466874821</v>
      </c>
      <c r="L99" s="98">
        <v>0.5528676231062094</v>
      </c>
      <c r="M99" s="98">
        <v>0.44652075438372629</v>
      </c>
      <c r="N99" s="98">
        <v>2.5863318162254392</v>
      </c>
      <c r="O99" s="98">
        <v>2.4288476133129113</v>
      </c>
      <c r="P99" s="98">
        <v>4.5183998207768301</v>
      </c>
      <c r="Q99" s="98">
        <v>3.3684091214457235</v>
      </c>
      <c r="R99" s="98">
        <v>3.6124835328546903</v>
      </c>
      <c r="S99" s="98">
        <v>2.4142723295225892</v>
      </c>
      <c r="T99" s="98">
        <v>2.4534790797211765</v>
      </c>
      <c r="U99" s="98">
        <v>2.3822299227600037</v>
      </c>
      <c r="V99" s="98">
        <v>3.3641486594077876</v>
      </c>
      <c r="W99" s="98">
        <v>3.3101799207794036</v>
      </c>
      <c r="X99" s="98">
        <v>2.7460257438682008</v>
      </c>
      <c r="Y99" s="98">
        <v>2.5937059889676788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8.5470198568221612E-6</v>
      </c>
      <c r="K100" s="122">
        <f t="shared" si="16"/>
        <v>1.2879729683883057E-5</v>
      </c>
      <c r="L100" s="122">
        <f t="shared" si="16"/>
        <v>4.91853366111659E-5</v>
      </c>
      <c r="M100" s="122">
        <f t="shared" si="16"/>
        <v>4.5774582821010568E-5</v>
      </c>
      <c r="N100" s="122">
        <f t="shared" si="16"/>
        <v>1.045819670821202E-4</v>
      </c>
      <c r="O100" s="122">
        <f t="shared" si="16"/>
        <v>1.6242387252330204E-4</v>
      </c>
      <c r="P100" s="122">
        <f t="shared" si="16"/>
        <v>3.1311700243493199E-4</v>
      </c>
      <c r="Q100" s="122">
        <f t="shared" si="16"/>
        <v>2.6053750533188601E-4</v>
      </c>
      <c r="R100" s="122">
        <f t="shared" si="16"/>
        <v>2.7112601709525659E-4</v>
      </c>
      <c r="S100" s="122">
        <f t="shared" si="16"/>
        <v>2.7124745641617245E-4</v>
      </c>
      <c r="T100" s="122">
        <f t="shared" si="16"/>
        <v>3.7894707109622171E-4</v>
      </c>
      <c r="U100" s="122">
        <f t="shared" si="16"/>
        <v>2.7371736018282766E-4</v>
      </c>
      <c r="V100" s="122">
        <f t="shared" si="16"/>
        <v>2.7777210738333467E-4</v>
      </c>
      <c r="W100" s="122">
        <f t="shared" si="16"/>
        <v>5.0570455424256866E-4</v>
      </c>
      <c r="X100" s="122">
        <f t="shared" si="16"/>
        <v>4.7071687329081562E-4</v>
      </c>
      <c r="Y100" s="122">
        <f t="shared" si="16"/>
        <v>5.2014562033051782E-4</v>
      </c>
      <c r="DA100" s="130" t="s">
        <v>1725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8.5470198568221612E-6</v>
      </c>
      <c r="K101" s="98">
        <v>1.2879729683883057E-5</v>
      </c>
      <c r="L101" s="98">
        <v>4.91853366111659E-5</v>
      </c>
      <c r="M101" s="98">
        <v>4.5774582821010568E-5</v>
      </c>
      <c r="N101" s="98">
        <v>1.045819670821202E-4</v>
      </c>
      <c r="O101" s="98">
        <v>1.6242387252330204E-4</v>
      </c>
      <c r="P101" s="98">
        <v>3.1311700243493199E-4</v>
      </c>
      <c r="Q101" s="98">
        <v>2.6053750533188601E-4</v>
      </c>
      <c r="R101" s="98">
        <v>2.7112601709525659E-4</v>
      </c>
      <c r="S101" s="98">
        <v>2.7124745641617245E-4</v>
      </c>
      <c r="T101" s="98">
        <v>3.7894707109622171E-4</v>
      </c>
      <c r="U101" s="98">
        <v>2.7371736018282766E-4</v>
      </c>
      <c r="V101" s="98">
        <v>2.7777210738333467E-4</v>
      </c>
      <c r="W101" s="98">
        <v>5.0570455424256866E-4</v>
      </c>
      <c r="X101" s="98">
        <v>4.7071687329081562E-4</v>
      </c>
      <c r="Y101" s="98">
        <v>5.2014562033051782E-4</v>
      </c>
      <c r="DA101" s="63" t="s">
        <v>1726</v>
      </c>
    </row>
    <row r="102" spans="1:105" ht="12" customHeight="1" x14ac:dyDescent="0.25">
      <c r="A102" s="121" t="s">
        <v>55</v>
      </c>
      <c r="B102" s="122">
        <v>9.98611776365484E-3</v>
      </c>
      <c r="C102" s="122">
        <v>1.0831661091903453E-2</v>
      </c>
      <c r="D102" s="122">
        <v>1.461985704619617E-2</v>
      </c>
      <c r="E102" s="122">
        <v>2.0157875798873445E-2</v>
      </c>
      <c r="F102" s="122">
        <v>2.3959270902729719E-2</v>
      </c>
      <c r="G102" s="122">
        <v>3.5036586273967371E-2</v>
      </c>
      <c r="H102" s="122">
        <v>5.7557932759412712E-2</v>
      </c>
      <c r="I102" s="122">
        <v>7.9197920743533198E-2</v>
      </c>
      <c r="J102" s="122">
        <v>0.1250519837300654</v>
      </c>
      <c r="K102" s="122">
        <v>0.12013085465026377</v>
      </c>
      <c r="L102" s="122">
        <v>0.16586111437286102</v>
      </c>
      <c r="M102" s="122">
        <v>0.21876225935780716</v>
      </c>
      <c r="N102" s="122">
        <v>0.436773872340455</v>
      </c>
      <c r="O102" s="122">
        <v>0.63633593601809979</v>
      </c>
      <c r="P102" s="122">
        <v>0.56416421912822223</v>
      </c>
      <c r="Q102" s="122">
        <v>0.67165310805045386</v>
      </c>
      <c r="R102" s="122">
        <v>0.74051314353982767</v>
      </c>
      <c r="S102" s="122">
        <v>0.56866054610255234</v>
      </c>
      <c r="T102" s="122">
        <v>0.62172680113582635</v>
      </c>
      <c r="U102" s="122">
        <v>0.60693676001055885</v>
      </c>
      <c r="V102" s="122">
        <v>0.71110683525422169</v>
      </c>
      <c r="W102" s="122">
        <v>0.74397378320775798</v>
      </c>
      <c r="X102" s="122">
        <v>0.62417501265712261</v>
      </c>
      <c r="Y102" s="122">
        <v>0.57920913219405179</v>
      </c>
      <c r="DA102" s="130" t="s">
        <v>1727</v>
      </c>
    </row>
    <row r="103" spans="1:105" ht="12" customHeight="1" x14ac:dyDescent="0.25">
      <c r="A103" s="97" t="s">
        <v>124</v>
      </c>
      <c r="B103" s="98">
        <v>1.383234296691438E-3</v>
      </c>
      <c r="C103" s="98">
        <v>1.0082619037639715E-3</v>
      </c>
      <c r="D103" s="98">
        <v>8.140024817306303E-4</v>
      </c>
      <c r="E103" s="98">
        <v>8.5570530432658759E-4</v>
      </c>
      <c r="F103" s="98">
        <v>8.4546800986330369E-4</v>
      </c>
      <c r="G103" s="98">
        <v>1.1255967391432269E-3</v>
      </c>
      <c r="H103" s="98">
        <v>1.6549083965037099E-3</v>
      </c>
      <c r="I103" s="98">
        <v>1.7963267471855359E-3</v>
      </c>
      <c r="J103" s="98">
        <v>1.9884918268208932E-3</v>
      </c>
      <c r="K103" s="98">
        <v>1.961287101799655E-3</v>
      </c>
      <c r="L103" s="98">
        <v>3.820919499574226E-3</v>
      </c>
      <c r="M103" s="98">
        <v>5.0110255781220404E-3</v>
      </c>
      <c r="N103" s="98">
        <v>1.281153972888617E-2</v>
      </c>
      <c r="O103" s="98">
        <v>1.7752948755341367E-2</v>
      </c>
      <c r="P103" s="98">
        <v>1.9042991954188879E-2</v>
      </c>
      <c r="Q103" s="98">
        <v>1.5160502656999612E-2</v>
      </c>
      <c r="R103" s="98">
        <v>1.4832414545981536E-2</v>
      </c>
      <c r="S103" s="98">
        <v>1.5792508747797623E-2</v>
      </c>
      <c r="T103" s="98">
        <v>2.0141075256766904E-2</v>
      </c>
      <c r="U103" s="98">
        <v>2.0284146058713717E-2</v>
      </c>
      <c r="V103" s="98">
        <v>2.064565721369686E-2</v>
      </c>
      <c r="W103" s="98">
        <v>2.005363620959226E-2</v>
      </c>
      <c r="X103" s="98">
        <v>1.7976746892526273E-2</v>
      </c>
      <c r="Y103" s="98">
        <v>2.3441173159426853E-2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8.6028834669634024E-3</v>
      </c>
      <c r="C107" s="101">
        <v>9.8233991881394814E-3</v>
      </c>
      <c r="D107" s="101">
        <v>1.380585456446554E-2</v>
      </c>
      <c r="E107" s="101">
        <v>1.9302170494546859E-2</v>
      </c>
      <c r="F107" s="101">
        <v>2.3113802892866415E-2</v>
      </c>
      <c r="G107" s="101">
        <v>3.3910989534824146E-2</v>
      </c>
      <c r="H107" s="101">
        <v>5.5903024362909004E-2</v>
      </c>
      <c r="I107" s="101">
        <v>7.7401593996347662E-2</v>
      </c>
      <c r="J107" s="101">
        <v>0.1230634919032445</v>
      </c>
      <c r="K107" s="101">
        <v>0.11816956754846411</v>
      </c>
      <c r="L107" s="101">
        <v>0.1620401948732868</v>
      </c>
      <c r="M107" s="101">
        <v>0.21375123377968511</v>
      </c>
      <c r="N107" s="101">
        <v>0.42396233261156885</v>
      </c>
      <c r="O107" s="101">
        <v>0.6185829872627584</v>
      </c>
      <c r="P107" s="101">
        <v>0.54512122717403333</v>
      </c>
      <c r="Q107" s="101">
        <v>0.65649260539345422</v>
      </c>
      <c r="R107" s="101">
        <v>0.72568072899384617</v>
      </c>
      <c r="S107" s="101">
        <v>0.55286803735475476</v>
      </c>
      <c r="T107" s="101">
        <v>0.60158572587905945</v>
      </c>
      <c r="U107" s="101">
        <v>0.58665261395184509</v>
      </c>
      <c r="V107" s="101">
        <v>0.69046117804052487</v>
      </c>
      <c r="W107" s="101">
        <v>0.72392014699816576</v>
      </c>
      <c r="X107" s="101">
        <v>0.60619826576459634</v>
      </c>
      <c r="Y107" s="101">
        <v>0.55576795903462495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1735</v>
      </c>
    </row>
    <row r="111" spans="1:105" ht="12" customHeight="1" x14ac:dyDescent="0.25">
      <c r="A111" s="121" t="s">
        <v>54</v>
      </c>
      <c r="B111" s="122">
        <v>3.335605960397781E-3</v>
      </c>
      <c r="C111" s="122">
        <v>3.6875564063966137E-3</v>
      </c>
      <c r="D111" s="122">
        <v>5.2296899531765091E-3</v>
      </c>
      <c r="E111" s="122">
        <v>7.0524480873327289E-3</v>
      </c>
      <c r="F111" s="122">
        <v>9.7902173174349311E-3</v>
      </c>
      <c r="G111" s="122">
        <v>1.4303174216090949E-2</v>
      </c>
      <c r="H111" s="122">
        <v>2.1847192193528174E-2</v>
      </c>
      <c r="I111" s="122">
        <v>2.6558004691293408E-2</v>
      </c>
      <c r="J111" s="122">
        <v>3.4644543719146909E-2</v>
      </c>
      <c r="K111" s="122">
        <v>3.4539237074935503E-2</v>
      </c>
      <c r="L111" s="122">
        <v>5.4522457393050713E-2</v>
      </c>
      <c r="M111" s="122">
        <v>7.8405539462111956E-2</v>
      </c>
      <c r="N111" s="122">
        <v>0.15285039461566197</v>
      </c>
      <c r="O111" s="122">
        <v>0.20038949989031304</v>
      </c>
      <c r="P111" s="122">
        <v>0.20334110963937099</v>
      </c>
      <c r="Q111" s="122">
        <v>0.18135470615109667</v>
      </c>
      <c r="R111" s="122">
        <v>0.19254532919186373</v>
      </c>
      <c r="S111" s="122">
        <v>0.18219357423076396</v>
      </c>
      <c r="T111" s="122">
        <v>0.1744092250372018</v>
      </c>
      <c r="U111" s="122">
        <v>0.16680302516401041</v>
      </c>
      <c r="V111" s="122">
        <v>0.18814332541977882</v>
      </c>
      <c r="W111" s="122">
        <v>0.18901092357564839</v>
      </c>
      <c r="X111" s="122">
        <v>0.17274125582348568</v>
      </c>
      <c r="Y111" s="122">
        <v>0.2093825578767371</v>
      </c>
      <c r="DA111" s="130" t="s">
        <v>1736</v>
      </c>
    </row>
    <row r="112" spans="1:105" ht="12" customHeight="1" x14ac:dyDescent="0.25">
      <c r="A112" s="97" t="s">
        <v>50</v>
      </c>
      <c r="B112" s="98">
        <v>2.8531145526079745E-3</v>
      </c>
      <c r="C112" s="98">
        <v>2.9690052141725259E-3</v>
      </c>
      <c r="D112" s="98">
        <v>3.8448034856364485E-3</v>
      </c>
      <c r="E112" s="98">
        <v>4.9101525709476512E-3</v>
      </c>
      <c r="F112" s="98">
        <v>7.0422810882392198E-3</v>
      </c>
      <c r="G112" s="98">
        <v>1.0351599978411626E-2</v>
      </c>
      <c r="H112" s="98">
        <v>1.4938428239958007E-2</v>
      </c>
      <c r="I112" s="98">
        <v>1.5959737239739018E-2</v>
      </c>
      <c r="J112" s="98">
        <v>1.7123526868112957E-2</v>
      </c>
      <c r="K112" s="98">
        <v>1.7710558656473932E-2</v>
      </c>
      <c r="L112" s="98">
        <v>3.3713112876152362E-2</v>
      </c>
      <c r="M112" s="98">
        <v>5.3344483070841386E-2</v>
      </c>
      <c r="N112" s="98">
        <v>0.10503666976641221</v>
      </c>
      <c r="O112" s="98">
        <v>0.1319102174057997</v>
      </c>
      <c r="P112" s="98">
        <v>0.14360336411005656</v>
      </c>
      <c r="Q112" s="98">
        <v>0.11176568083625853</v>
      </c>
      <c r="R112" s="98">
        <v>0.11347365667894078</v>
      </c>
      <c r="S112" s="98">
        <v>0.12364382559364459</v>
      </c>
      <c r="T112" s="98">
        <v>0.11153821453252094</v>
      </c>
      <c r="U112" s="98">
        <v>0.10147709519804757</v>
      </c>
      <c r="V112" s="98">
        <v>0.110995928352144</v>
      </c>
      <c r="W112" s="98">
        <v>0.11162198356962984</v>
      </c>
      <c r="X112" s="98">
        <v>0.10456094892834761</v>
      </c>
      <c r="Y112" s="98">
        <v>0.14660571593009247</v>
      </c>
      <c r="DA112" s="63" t="s">
        <v>1737</v>
      </c>
    </row>
    <row r="113" spans="1:105" ht="12" customHeight="1" x14ac:dyDescent="0.25">
      <c r="A113" s="109" t="s">
        <v>120</v>
      </c>
      <c r="B113" s="33">
        <v>4.8249140778980652E-4</v>
      </c>
      <c r="C113" s="33">
        <v>7.1855119222408767E-4</v>
      </c>
      <c r="D113" s="33">
        <v>1.3848864675400608E-3</v>
      </c>
      <c r="E113" s="33">
        <v>2.1422955163850773E-3</v>
      </c>
      <c r="F113" s="33">
        <v>2.7479362291957109E-3</v>
      </c>
      <c r="G113" s="33">
        <v>3.9515742376793226E-3</v>
      </c>
      <c r="H113" s="33">
        <v>6.9087639535701691E-3</v>
      </c>
      <c r="I113" s="33">
        <v>1.0598267451554389E-2</v>
      </c>
      <c r="J113" s="33">
        <v>1.7521016851033952E-2</v>
      </c>
      <c r="K113" s="33">
        <v>1.6828678418461567E-2</v>
      </c>
      <c r="L113" s="33">
        <v>2.0809344516898354E-2</v>
      </c>
      <c r="M113" s="33">
        <v>2.5061056391270563E-2</v>
      </c>
      <c r="N113" s="33">
        <v>4.781372484924977E-2</v>
      </c>
      <c r="O113" s="33">
        <v>6.8479282484513349E-2</v>
      </c>
      <c r="P113" s="33">
        <v>5.9737745529314441E-2</v>
      </c>
      <c r="Q113" s="33">
        <v>6.9589025314838154E-2</v>
      </c>
      <c r="R113" s="33">
        <v>7.9071672512922936E-2</v>
      </c>
      <c r="S113" s="33">
        <v>5.8549748637119377E-2</v>
      </c>
      <c r="T113" s="33">
        <v>6.2871010504680858E-2</v>
      </c>
      <c r="U113" s="33">
        <v>6.5325929965962842E-2</v>
      </c>
      <c r="V113" s="33">
        <v>7.7147397067634821E-2</v>
      </c>
      <c r="W113" s="33">
        <v>7.738894000601855E-2</v>
      </c>
      <c r="X113" s="33">
        <v>6.8180306895138071E-2</v>
      </c>
      <c r="Y113" s="33">
        <v>6.2776841946644638E-2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4.0604022428367845E-2</v>
      </c>
      <c r="C115" s="117">
        <f t="shared" si="17"/>
        <v>5.0750108289824666E-2</v>
      </c>
      <c r="D115" s="117">
        <f t="shared" si="17"/>
        <v>6.3557369718721959E-2</v>
      </c>
      <c r="E115" s="117">
        <f t="shared" si="17"/>
        <v>9.010065699258657E-2</v>
      </c>
      <c r="F115" s="117">
        <f t="shared" si="17"/>
        <v>0.12197815458902776</v>
      </c>
      <c r="G115" s="117">
        <f t="shared" si="17"/>
        <v>0.13991618498425482</v>
      </c>
      <c r="H115" s="117">
        <f t="shared" si="17"/>
        <v>0.24834245407247318</v>
      </c>
      <c r="I115" s="117">
        <f t="shared" si="17"/>
        <v>0.41215096943077911</v>
      </c>
      <c r="J115" s="117">
        <f t="shared" si="17"/>
        <v>0.43035924601764786</v>
      </c>
      <c r="K115" s="117">
        <f t="shared" si="17"/>
        <v>0.49473827128516484</v>
      </c>
      <c r="L115" s="117">
        <f t="shared" si="17"/>
        <v>0.54919868102185765</v>
      </c>
      <c r="M115" s="117">
        <f t="shared" si="17"/>
        <v>0.52523898643114131</v>
      </c>
      <c r="N115" s="117">
        <f t="shared" si="17"/>
        <v>2.3169482719436418</v>
      </c>
      <c r="O115" s="117">
        <f t="shared" si="17"/>
        <v>2.3759862360800117</v>
      </c>
      <c r="P115" s="117">
        <f t="shared" si="17"/>
        <v>3.8903884001962221</v>
      </c>
      <c r="Q115" s="117">
        <f t="shared" si="17"/>
        <v>3.098235253472851</v>
      </c>
      <c r="R115" s="117">
        <f t="shared" ref="R115:V115" si="18">R116+R118+R120+R129</f>
        <v>3.3459383946825412</v>
      </c>
      <c r="S115" s="117">
        <f t="shared" si="18"/>
        <v>2.3329932742324169</v>
      </c>
      <c r="T115" s="117">
        <f t="shared" si="18"/>
        <v>2.4240087801645656</v>
      </c>
      <c r="U115" s="117">
        <f t="shared" si="18"/>
        <v>2.3916732591723378</v>
      </c>
      <c r="V115" s="117">
        <f t="shared" si="18"/>
        <v>3.2770987227608086</v>
      </c>
      <c r="W115" s="117">
        <f t="shared" ref="W115:Y115" si="19">W116+W118+W120+W129</f>
        <v>3.3022832370694934</v>
      </c>
      <c r="X115" s="117">
        <f t="shared" si="19"/>
        <v>2.7728843353476305</v>
      </c>
      <c r="Y115" s="117">
        <f t="shared" si="19"/>
        <v>2.6668308677512633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3.2434431248210126E-2</v>
      </c>
      <c r="C116" s="122">
        <f t="shared" si="20"/>
        <v>4.1725985875019751E-2</v>
      </c>
      <c r="D116" s="122">
        <f t="shared" si="20"/>
        <v>5.1018076766479216E-2</v>
      </c>
      <c r="E116" s="122">
        <f t="shared" si="20"/>
        <v>7.2742958855922121E-2</v>
      </c>
      <c r="F116" s="122">
        <f t="shared" si="20"/>
        <v>0.10037002066070148</v>
      </c>
      <c r="G116" s="122">
        <f t="shared" si="20"/>
        <v>0.10818525480982258</v>
      </c>
      <c r="H116" s="122">
        <f t="shared" si="20"/>
        <v>0.19691348397374195</v>
      </c>
      <c r="I116" s="122">
        <f t="shared" si="20"/>
        <v>0.34307579429665769</v>
      </c>
      <c r="J116" s="122">
        <f t="shared" si="20"/>
        <v>0.32520936488447466</v>
      </c>
      <c r="K116" s="122">
        <f t="shared" si="20"/>
        <v>0.39279046581478505</v>
      </c>
      <c r="L116" s="122">
        <f t="shared" si="20"/>
        <v>0.40408118560429085</v>
      </c>
      <c r="M116" s="122">
        <f t="shared" si="20"/>
        <v>0.32927440131281693</v>
      </c>
      <c r="N116" s="122">
        <f t="shared" si="20"/>
        <v>1.924015685865428</v>
      </c>
      <c r="O116" s="122">
        <f t="shared" si="20"/>
        <v>1.8122709799061887</v>
      </c>
      <c r="P116" s="122">
        <f t="shared" si="20"/>
        <v>3.3730760595005531</v>
      </c>
      <c r="Q116" s="122">
        <f t="shared" si="20"/>
        <v>2.5161535093808323</v>
      </c>
      <c r="R116" s="122">
        <f t="shared" si="20"/>
        <v>2.7026234518767289</v>
      </c>
      <c r="S116" s="122">
        <f t="shared" si="20"/>
        <v>1.8118869569529872</v>
      </c>
      <c r="T116" s="122">
        <f t="shared" si="20"/>
        <v>1.856215960720226</v>
      </c>
      <c r="U116" s="122">
        <f t="shared" si="20"/>
        <v>1.8236743365839692</v>
      </c>
      <c r="V116" s="122">
        <f t="shared" si="20"/>
        <v>2.5983917294652397</v>
      </c>
      <c r="W116" s="122">
        <f t="shared" si="20"/>
        <v>2.5857786873179425</v>
      </c>
      <c r="X116" s="122">
        <f t="shared" si="20"/>
        <v>2.1587137794210141</v>
      </c>
      <c r="Y116" s="122">
        <f t="shared" si="20"/>
        <v>2.0616896138754175</v>
      </c>
      <c r="DA116" s="130" t="s">
        <v>1891</v>
      </c>
    </row>
    <row r="117" spans="1:105" ht="12" customHeight="1" x14ac:dyDescent="0.25">
      <c r="A117" s="97" t="s">
        <v>53</v>
      </c>
      <c r="B117" s="98">
        <v>3.2434431248210126E-2</v>
      </c>
      <c r="C117" s="98">
        <v>4.1725985875019751E-2</v>
      </c>
      <c r="D117" s="98">
        <v>5.1018076766479216E-2</v>
      </c>
      <c r="E117" s="98">
        <v>7.2742958855922121E-2</v>
      </c>
      <c r="F117" s="98">
        <v>0.10037002066070148</v>
      </c>
      <c r="G117" s="98">
        <v>0.10818525480982258</v>
      </c>
      <c r="H117" s="98">
        <v>0.19691348397374195</v>
      </c>
      <c r="I117" s="98">
        <v>0.34307579429665769</v>
      </c>
      <c r="J117" s="98">
        <v>0.32520936488447466</v>
      </c>
      <c r="K117" s="98">
        <v>0.39279046581478505</v>
      </c>
      <c r="L117" s="98">
        <v>0.40408118560429085</v>
      </c>
      <c r="M117" s="98">
        <v>0.32927440131281693</v>
      </c>
      <c r="N117" s="98">
        <v>1.924015685865428</v>
      </c>
      <c r="O117" s="98">
        <v>1.8122709799061887</v>
      </c>
      <c r="P117" s="98">
        <v>3.3730760595005531</v>
      </c>
      <c r="Q117" s="98">
        <v>2.5161535093808323</v>
      </c>
      <c r="R117" s="98">
        <v>2.7026234518767289</v>
      </c>
      <c r="S117" s="98">
        <v>1.8118869569529872</v>
      </c>
      <c r="T117" s="98">
        <v>1.856215960720226</v>
      </c>
      <c r="U117" s="98">
        <v>1.8236743365839692</v>
      </c>
      <c r="V117" s="98">
        <v>2.5983917294652397</v>
      </c>
      <c r="W117" s="98">
        <v>2.5857786873179425</v>
      </c>
      <c r="X117" s="98">
        <v>2.1587137794210141</v>
      </c>
      <c r="Y117" s="98">
        <v>2.0616896138754175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3.0702754312434297E-5</v>
      </c>
      <c r="K118" s="122">
        <f t="shared" si="21"/>
        <v>4.6847457232946723E-5</v>
      </c>
      <c r="L118" s="122">
        <f t="shared" si="21"/>
        <v>1.8331147218702366E-4</v>
      </c>
      <c r="M118" s="122">
        <f t="shared" si="21"/>
        <v>1.7732474882020872E-4</v>
      </c>
      <c r="N118" s="122">
        <f t="shared" si="21"/>
        <v>4.2488491457941193E-4</v>
      </c>
      <c r="O118" s="122">
        <f t="shared" si="21"/>
        <v>6.8591366918985491E-4</v>
      </c>
      <c r="P118" s="122">
        <f t="shared" si="21"/>
        <v>1.3599445738136211E-3</v>
      </c>
      <c r="Q118" s="122">
        <f t="shared" si="21"/>
        <v>1.1557358494853893E-3</v>
      </c>
      <c r="R118" s="122">
        <f t="shared" si="21"/>
        <v>1.218911359521522E-3</v>
      </c>
      <c r="S118" s="122">
        <f t="shared" si="21"/>
        <v>1.2313032345248633E-3</v>
      </c>
      <c r="T118" s="122">
        <f t="shared" si="21"/>
        <v>1.7470443514832742E-3</v>
      </c>
      <c r="U118" s="122">
        <f t="shared" si="21"/>
        <v>1.2870675894215125E-3</v>
      </c>
      <c r="V118" s="122">
        <f t="shared" si="21"/>
        <v>1.3323319565402897E-3</v>
      </c>
      <c r="W118" s="122">
        <f t="shared" si="21"/>
        <v>2.4623927210936387E-3</v>
      </c>
      <c r="X118" s="122">
        <f t="shared" si="21"/>
        <v>2.3091168996143873E-3</v>
      </c>
      <c r="Y118" s="122">
        <f t="shared" si="21"/>
        <v>2.5610718226782994E-3</v>
      </c>
      <c r="DA118" s="130" t="s">
        <v>1893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3.0702754312434297E-5</v>
      </c>
      <c r="K119" s="98">
        <v>4.6847457232946723E-5</v>
      </c>
      <c r="L119" s="98">
        <v>1.8331147218702366E-4</v>
      </c>
      <c r="M119" s="98">
        <v>1.7732474882020872E-4</v>
      </c>
      <c r="N119" s="98">
        <v>4.2488491457941193E-4</v>
      </c>
      <c r="O119" s="98">
        <v>6.8591366918985491E-4</v>
      </c>
      <c r="P119" s="98">
        <v>1.3599445738136211E-3</v>
      </c>
      <c r="Q119" s="98">
        <v>1.1557358494853893E-3</v>
      </c>
      <c r="R119" s="98">
        <v>1.218911359521522E-3</v>
      </c>
      <c r="S119" s="98">
        <v>1.2313032345248633E-3</v>
      </c>
      <c r="T119" s="98">
        <v>1.7470443514832742E-3</v>
      </c>
      <c r="U119" s="98">
        <v>1.2870675894215125E-3</v>
      </c>
      <c r="V119" s="98">
        <v>1.3323319565402897E-3</v>
      </c>
      <c r="W119" s="98">
        <v>2.4623927210936387E-3</v>
      </c>
      <c r="X119" s="98">
        <v>2.3091168996143873E-3</v>
      </c>
      <c r="Y119" s="98">
        <v>2.5610718226782994E-3</v>
      </c>
      <c r="DA119" s="63" t="s">
        <v>1894</v>
      </c>
    </row>
    <row r="120" spans="1:105" ht="12" customHeight="1" x14ac:dyDescent="0.25">
      <c r="A120" s="121" t="s">
        <v>55</v>
      </c>
      <c r="B120" s="122">
        <v>6.1513510119381842E-3</v>
      </c>
      <c r="C120" s="122">
        <v>6.7561984484790774E-3</v>
      </c>
      <c r="D120" s="122">
        <v>9.2517596701272992E-3</v>
      </c>
      <c r="E120" s="122">
        <v>1.2866257669748107E-2</v>
      </c>
      <c r="F120" s="122">
        <v>1.5396632262103097E-2</v>
      </c>
      <c r="G120" s="122">
        <v>2.2648117075550405E-2</v>
      </c>
      <c r="H120" s="122">
        <v>3.7387471509813738E-2</v>
      </c>
      <c r="I120" s="122">
        <v>5.1613492757414232E-2</v>
      </c>
      <c r="J120" s="122">
        <v>8.1696606486111351E-2</v>
      </c>
      <c r="K120" s="122">
        <v>7.8638946786658351E-2</v>
      </c>
      <c r="L120" s="122">
        <v>0.10914890012114439</v>
      </c>
      <c r="M120" s="122">
        <v>0.1450441192737783</v>
      </c>
      <c r="N120" s="122">
        <v>0.29352437437756734</v>
      </c>
      <c r="O120" s="122">
        <v>0.43201184525596237</v>
      </c>
      <c r="P120" s="122">
        <v>0.38465702873213764</v>
      </c>
      <c r="Q120" s="122">
        <v>0.4606903051492563</v>
      </c>
      <c r="R120" s="122">
        <v>0.51307869090915204</v>
      </c>
      <c r="S120" s="122">
        <v>0.40026633343019113</v>
      </c>
      <c r="T120" s="122">
        <v>0.44927280316677054</v>
      </c>
      <c r="U120" s="122">
        <v>0.45237655519182662</v>
      </c>
      <c r="V120" s="122">
        <v>0.54601146900786424</v>
      </c>
      <c r="W120" s="122">
        <v>0.58091713815826385</v>
      </c>
      <c r="X120" s="122">
        <v>0.49035000831719483</v>
      </c>
      <c r="Y120" s="122">
        <v>0.45947478359470872</v>
      </c>
      <c r="DA120" s="130" t="s">
        <v>1895</v>
      </c>
    </row>
    <row r="121" spans="1:105" ht="12" customHeight="1" x14ac:dyDescent="0.25">
      <c r="A121" s="97" t="s">
        <v>124</v>
      </c>
      <c r="B121" s="98">
        <v>7.6735405344964395E-4</v>
      </c>
      <c r="C121" s="98">
        <v>5.5933680985407813E-4</v>
      </c>
      <c r="D121" s="98">
        <v>4.5157071753362289E-4</v>
      </c>
      <c r="E121" s="98">
        <v>4.8073361864483697E-4</v>
      </c>
      <c r="F121" s="98">
        <v>4.8180776632174061E-4</v>
      </c>
      <c r="G121" s="98">
        <v>6.5460976043110698E-4</v>
      </c>
      <c r="H121" s="98">
        <v>9.793509814325493E-4</v>
      </c>
      <c r="I121" s="98">
        <v>1.0650300911693061E-3</v>
      </c>
      <c r="J121" s="98">
        <v>1.1789634791814049E-3</v>
      </c>
      <c r="K121" s="98">
        <v>1.1628339800159549E-3</v>
      </c>
      <c r="L121" s="98">
        <v>2.3349927383138967E-3</v>
      </c>
      <c r="M121" s="98">
        <v>3.0797902055495134E-3</v>
      </c>
      <c r="N121" s="98">
        <v>8.2950355914513524E-3</v>
      </c>
      <c r="O121" s="98">
        <v>1.1783076467884943E-2</v>
      </c>
      <c r="P121" s="98">
        <v>1.2705882295897067E-2</v>
      </c>
      <c r="Q121" s="98">
        <v>1.013711115306647E-2</v>
      </c>
      <c r="R121" s="98">
        <v>9.9766257863224145E-3</v>
      </c>
      <c r="S121" s="98">
        <v>1.0954656892640658E-2</v>
      </c>
      <c r="T121" s="98">
        <v>1.5619677459761984E-2</v>
      </c>
      <c r="U121" s="98">
        <v>1.6553883392079305E-2</v>
      </c>
      <c r="V121" s="98">
        <v>1.7675427779443382E-2</v>
      </c>
      <c r="W121" s="98">
        <v>1.7538977070827744E-2</v>
      </c>
      <c r="X121" s="98">
        <v>1.5744101326704674E-2</v>
      </c>
      <c r="Y121" s="98">
        <v>2.0635541492753619E-2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5.3839969584885405E-3</v>
      </c>
      <c r="C125" s="101">
        <v>6.1968616386249989E-3</v>
      </c>
      <c r="D125" s="101">
        <v>8.8001889525936763E-3</v>
      </c>
      <c r="E125" s="101">
        <v>1.2385524051103269E-2</v>
      </c>
      <c r="F125" s="101">
        <v>1.4914824495781355E-2</v>
      </c>
      <c r="G125" s="101">
        <v>2.1993507315119298E-2</v>
      </c>
      <c r="H125" s="101">
        <v>3.6408120528381188E-2</v>
      </c>
      <c r="I125" s="101">
        <v>5.054846266624493E-2</v>
      </c>
      <c r="J125" s="101">
        <v>8.0517643006929943E-2</v>
      </c>
      <c r="K125" s="101">
        <v>7.7476112806642392E-2</v>
      </c>
      <c r="L125" s="101">
        <v>0.1068139073828305</v>
      </c>
      <c r="M125" s="101">
        <v>0.14196432906822878</v>
      </c>
      <c r="N125" s="101">
        <v>0.285229338786116</v>
      </c>
      <c r="O125" s="101">
        <v>0.42022876878807741</v>
      </c>
      <c r="P125" s="101">
        <v>0.37195114643624055</v>
      </c>
      <c r="Q125" s="101">
        <v>0.45055319399618982</v>
      </c>
      <c r="R125" s="101">
        <v>0.50310206512282962</v>
      </c>
      <c r="S125" s="101">
        <v>0.3893116765375505</v>
      </c>
      <c r="T125" s="101">
        <v>0.43365312570700854</v>
      </c>
      <c r="U125" s="101">
        <v>0.43582267179974732</v>
      </c>
      <c r="V125" s="101">
        <v>0.52833604122842082</v>
      </c>
      <c r="W125" s="101">
        <v>0.5633781610874361</v>
      </c>
      <c r="X125" s="101">
        <v>0.47460590699049016</v>
      </c>
      <c r="Y125" s="101">
        <v>0.43883924210195513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1903</v>
      </c>
    </row>
    <row r="129" spans="1:105" ht="12" customHeight="1" x14ac:dyDescent="0.25">
      <c r="A129" s="121" t="s">
        <v>54</v>
      </c>
      <c r="B129" s="122">
        <v>2.0182401682195357E-3</v>
      </c>
      <c r="C129" s="122">
        <v>2.2679239663258395E-3</v>
      </c>
      <c r="D129" s="122">
        <v>3.2875332821154469E-3</v>
      </c>
      <c r="E129" s="122">
        <v>4.4914404669163348E-3</v>
      </c>
      <c r="F129" s="122">
        <v>6.2115016662231811E-3</v>
      </c>
      <c r="G129" s="122">
        <v>9.0828130988818371E-3</v>
      </c>
      <c r="H129" s="122">
        <v>1.4041498588917501E-2</v>
      </c>
      <c r="I129" s="122">
        <v>1.7461682376707227E-2</v>
      </c>
      <c r="J129" s="122">
        <v>2.3422571892749454E-2</v>
      </c>
      <c r="K129" s="122">
        <v>2.3262011226488528E-2</v>
      </c>
      <c r="L129" s="122">
        <v>3.5785283824235438E-2</v>
      </c>
      <c r="M129" s="122">
        <v>5.0743141095725898E-2</v>
      </c>
      <c r="N129" s="122">
        <v>9.898332678606693E-2</v>
      </c>
      <c r="O129" s="122">
        <v>0.13101749724867071</v>
      </c>
      <c r="P129" s="122">
        <v>0.13129536738971731</v>
      </c>
      <c r="Q129" s="122">
        <v>0.12023570309327711</v>
      </c>
      <c r="R129" s="122">
        <v>0.12901734053713909</v>
      </c>
      <c r="S129" s="122">
        <v>0.11960868061471389</v>
      </c>
      <c r="T129" s="122">
        <v>0.1167729719260856</v>
      </c>
      <c r="U129" s="122">
        <v>0.11433529980712057</v>
      </c>
      <c r="V129" s="122">
        <v>0.13136319233116478</v>
      </c>
      <c r="W129" s="122">
        <v>0.13312501887219347</v>
      </c>
      <c r="X129" s="122">
        <v>0.12151143070980711</v>
      </c>
      <c r="Y129" s="122">
        <v>0.14310539845845843</v>
      </c>
      <c r="DA129" s="130" t="s">
        <v>1904</v>
      </c>
    </row>
    <row r="130" spans="1:105" ht="12" customHeight="1" x14ac:dyDescent="0.25">
      <c r="A130" s="97" t="s">
        <v>50</v>
      </c>
      <c r="B130" s="98">
        <v>1.6613021743654081E-3</v>
      </c>
      <c r="C130" s="98">
        <v>1.7324777306447449E-3</v>
      </c>
      <c r="D130" s="98">
        <v>2.2498175353125446E-3</v>
      </c>
      <c r="E130" s="98">
        <v>2.8806157032273448E-3</v>
      </c>
      <c r="F130" s="98">
        <v>4.14105447511493E-3</v>
      </c>
      <c r="G130" s="98">
        <v>6.098068153084185E-3</v>
      </c>
      <c r="H130" s="98">
        <v>8.8109027637318302E-3</v>
      </c>
      <c r="I130" s="98">
        <v>9.4187674502944994E-3</v>
      </c>
      <c r="J130" s="98">
        <v>1.010841423937733E-2</v>
      </c>
      <c r="K130" s="98">
        <v>1.0460573988667645E-2</v>
      </c>
      <c r="L130" s="98">
        <v>1.9940337526337708E-2</v>
      </c>
      <c r="M130" s="98">
        <v>3.1575115347455371E-2</v>
      </c>
      <c r="N130" s="98">
        <v>6.2213759104060622E-2</v>
      </c>
      <c r="O130" s="98">
        <v>7.8149089116172604E-2</v>
      </c>
      <c r="P130" s="98">
        <v>8.508462085450004E-2</v>
      </c>
      <c r="Q130" s="98">
        <v>6.6229424551366295E-2</v>
      </c>
      <c r="R130" s="98">
        <v>6.7282776339702088E-2</v>
      </c>
      <c r="S130" s="98">
        <v>7.3431136396581137E-2</v>
      </c>
      <c r="T130" s="98">
        <v>6.661988228635328E-2</v>
      </c>
      <c r="U130" s="98">
        <v>6.0962142874025071E-2</v>
      </c>
      <c r="V130" s="98">
        <v>6.726297939041527E-2</v>
      </c>
      <c r="W130" s="98">
        <v>6.7950643494676902E-2</v>
      </c>
      <c r="X130" s="98">
        <v>6.3751925732901935E-2</v>
      </c>
      <c r="Y130" s="98">
        <v>8.9575035061673275E-2</v>
      </c>
      <c r="DA130" s="63" t="s">
        <v>1905</v>
      </c>
    </row>
    <row r="131" spans="1:105" ht="12" customHeight="1" x14ac:dyDescent="0.25">
      <c r="A131" s="109" t="s">
        <v>120</v>
      </c>
      <c r="B131" s="33">
        <v>3.5693799385412773E-4</v>
      </c>
      <c r="C131" s="33">
        <v>5.3544623568109473E-4</v>
      </c>
      <c r="D131" s="33">
        <v>1.0377157468029021E-3</v>
      </c>
      <c r="E131" s="33">
        <v>1.6108247636889899E-3</v>
      </c>
      <c r="F131" s="33">
        <v>2.0704471911082512E-3</v>
      </c>
      <c r="G131" s="33">
        <v>2.9847449457976517E-3</v>
      </c>
      <c r="H131" s="33">
        <v>5.2305958251856717E-3</v>
      </c>
      <c r="I131" s="33">
        <v>8.0429149264127277E-3</v>
      </c>
      <c r="J131" s="33">
        <v>1.3314157653372126E-2</v>
      </c>
      <c r="K131" s="33">
        <v>1.2801437237820883E-2</v>
      </c>
      <c r="L131" s="33">
        <v>1.5844946297897729E-2</v>
      </c>
      <c r="M131" s="33">
        <v>1.9168025748270527E-2</v>
      </c>
      <c r="N131" s="33">
        <v>3.6769567682006309E-2</v>
      </c>
      <c r="O131" s="33">
        <v>5.2868408132498095E-2</v>
      </c>
      <c r="P131" s="33">
        <v>4.6210746535217263E-2</v>
      </c>
      <c r="Q131" s="33">
        <v>5.4006278541910813E-2</v>
      </c>
      <c r="R131" s="33">
        <v>6.1734564197436989E-2</v>
      </c>
      <c r="S131" s="33">
        <v>4.6177544218132742E-2</v>
      </c>
      <c r="T131" s="33">
        <v>5.0153089639732321E-2</v>
      </c>
      <c r="U131" s="33">
        <v>5.3373156933095502E-2</v>
      </c>
      <c r="V131" s="33">
        <v>6.4100212940749524E-2</v>
      </c>
      <c r="W131" s="33">
        <v>6.5174375377516552E-2</v>
      </c>
      <c r="X131" s="33">
        <v>5.7759504976905164E-2</v>
      </c>
      <c r="Y131" s="33">
        <v>5.3530363396785158E-2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0.6519256823697015</v>
      </c>
      <c r="C133" s="154">
        <f t="shared" si="22"/>
        <v>0.65997785530334363</v>
      </c>
      <c r="D133" s="154">
        <f t="shared" si="22"/>
        <v>0.67006980159664675</v>
      </c>
      <c r="E133" s="154">
        <f t="shared" si="22"/>
        <v>0.67854067189784217</v>
      </c>
      <c r="F133" s="154">
        <f t="shared" si="22"/>
        <v>0.6869904088934573</v>
      </c>
      <c r="G133" s="154">
        <f t="shared" si="22"/>
        <v>0.69069367608199106</v>
      </c>
      <c r="H133" s="154">
        <f t="shared" si="22"/>
        <v>0.6985161116845815</v>
      </c>
      <c r="I133" s="154">
        <f t="shared" si="22"/>
        <v>0.70671116084362795</v>
      </c>
      <c r="J133" s="154">
        <f t="shared" si="22"/>
        <v>0.70503868520185309</v>
      </c>
      <c r="K133" s="154">
        <f t="shared" si="22"/>
        <v>0.70950687900320697</v>
      </c>
      <c r="L133" s="154">
        <f t="shared" si="22"/>
        <v>0.71020097115898972</v>
      </c>
      <c r="M133" s="154">
        <f t="shared" si="22"/>
        <v>0.70621856059055366</v>
      </c>
      <c r="N133" s="154">
        <f t="shared" si="22"/>
        <v>0.72950378352902456</v>
      </c>
      <c r="O133" s="154">
        <f t="shared" si="22"/>
        <v>0.72755012022730747</v>
      </c>
      <c r="P133" s="154">
        <f t="shared" si="22"/>
        <v>0.73594925597681748</v>
      </c>
      <c r="Q133" s="154">
        <f t="shared" si="22"/>
        <v>0.73388724581065501</v>
      </c>
      <c r="R133" s="154">
        <f t="shared" ref="R133:V133" si="23">IF(R115=0,"",R115/R97)</f>
        <v>0.73604838074421775</v>
      </c>
      <c r="S133" s="154">
        <f t="shared" si="23"/>
        <v>0.73703006614723843</v>
      </c>
      <c r="T133" s="154">
        <f t="shared" si="23"/>
        <v>0.74585022023437098</v>
      </c>
      <c r="U133" s="154">
        <f t="shared" si="23"/>
        <v>0.7577594427619232</v>
      </c>
      <c r="V133" s="154">
        <f t="shared" si="23"/>
        <v>0.76860865309631587</v>
      </c>
      <c r="W133" s="154">
        <f t="shared" ref="W133:Y133" si="24">IF(W115=0,"",W115/W97)</f>
        <v>0.77816677041971671</v>
      </c>
      <c r="X133" s="154">
        <f t="shared" si="24"/>
        <v>0.78254624771198278</v>
      </c>
      <c r="Y133" s="154">
        <f t="shared" si="24"/>
        <v>0.78834599023086582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0.66244788495041462</v>
      </c>
      <c r="C134" s="155">
        <f t="shared" si="25"/>
        <v>0.66892723471442339</v>
      </c>
      <c r="D134" s="155">
        <f t="shared" si="25"/>
        <v>0.68022000891613899</v>
      </c>
      <c r="E134" s="155">
        <f t="shared" si="25"/>
        <v>0.68901291366497441</v>
      </c>
      <c r="F134" s="155">
        <f t="shared" si="25"/>
        <v>0.69795972147291008</v>
      </c>
      <c r="G134" s="155">
        <f t="shared" si="25"/>
        <v>0.70601491996156818</v>
      </c>
      <c r="H134" s="155">
        <f t="shared" si="25"/>
        <v>0.71313561861165164</v>
      </c>
      <c r="I134" s="155">
        <f t="shared" si="25"/>
        <v>0.71857384385120826</v>
      </c>
      <c r="J134" s="155">
        <f t="shared" si="25"/>
        <v>0.72156491840424963</v>
      </c>
      <c r="K134" s="155">
        <f t="shared" si="25"/>
        <v>0.72388321474234396</v>
      </c>
      <c r="L134" s="155">
        <f t="shared" si="25"/>
        <v>0.73088234636352412</v>
      </c>
      <c r="M134" s="155">
        <f t="shared" si="25"/>
        <v>0.73742238872473231</v>
      </c>
      <c r="N134" s="155">
        <f t="shared" si="25"/>
        <v>0.74391679899502894</v>
      </c>
      <c r="O134" s="155">
        <f t="shared" si="25"/>
        <v>0.74614437314751025</v>
      </c>
      <c r="P134" s="155">
        <f t="shared" si="25"/>
        <v>0.74652004986150911</v>
      </c>
      <c r="Q134" s="155">
        <f t="shared" si="25"/>
        <v>0.74698571897373844</v>
      </c>
      <c r="R134" s="155">
        <f t="shared" ref="R134:V134" si="26">IF(R116=0,"",R116/R98)</f>
        <v>0.74813446962373742</v>
      </c>
      <c r="S134" s="155">
        <f t="shared" si="26"/>
        <v>0.75048988251929272</v>
      </c>
      <c r="T134" s="155">
        <f t="shared" si="26"/>
        <v>0.7565648209770649</v>
      </c>
      <c r="U134" s="155">
        <f t="shared" si="26"/>
        <v>0.76553246148092069</v>
      </c>
      <c r="V134" s="155">
        <f t="shared" si="26"/>
        <v>0.77237720223774264</v>
      </c>
      <c r="W134" s="155">
        <f t="shared" ref="W134:Y134" si="27">IF(W116=0,"",W116/W98)</f>
        <v>0.7811595590577759</v>
      </c>
      <c r="X134" s="155">
        <f t="shared" si="27"/>
        <v>0.7861229211857762</v>
      </c>
      <c r="Y134" s="155">
        <f t="shared" si="27"/>
        <v>0.79488177250806702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0.66244788495041462</v>
      </c>
      <c r="C135" s="156">
        <f t="shared" si="28"/>
        <v>0.66892723471442339</v>
      </c>
      <c r="D135" s="156">
        <f t="shared" si="28"/>
        <v>0.68022000891613899</v>
      </c>
      <c r="E135" s="156">
        <f t="shared" si="28"/>
        <v>0.68901291366497441</v>
      </c>
      <c r="F135" s="156">
        <f t="shared" si="28"/>
        <v>0.69795972147291008</v>
      </c>
      <c r="G135" s="156">
        <f t="shared" si="28"/>
        <v>0.70601491996156818</v>
      </c>
      <c r="H135" s="156">
        <f t="shared" si="28"/>
        <v>0.71313561861165164</v>
      </c>
      <c r="I135" s="156">
        <f t="shared" si="28"/>
        <v>0.71857384385120826</v>
      </c>
      <c r="J135" s="156">
        <f t="shared" si="28"/>
        <v>0.72156491840424963</v>
      </c>
      <c r="K135" s="156">
        <f t="shared" si="28"/>
        <v>0.72388321474234396</v>
      </c>
      <c r="L135" s="156">
        <f t="shared" si="28"/>
        <v>0.73088234636352412</v>
      </c>
      <c r="M135" s="156">
        <f t="shared" si="28"/>
        <v>0.73742238872473231</v>
      </c>
      <c r="N135" s="156">
        <f t="shared" si="28"/>
        <v>0.74391679899502894</v>
      </c>
      <c r="O135" s="156">
        <f t="shared" si="28"/>
        <v>0.74614437314751025</v>
      </c>
      <c r="P135" s="156">
        <f t="shared" si="28"/>
        <v>0.74652004986150911</v>
      </c>
      <c r="Q135" s="156">
        <f t="shared" si="28"/>
        <v>0.74698571897373844</v>
      </c>
      <c r="R135" s="156">
        <f t="shared" ref="R135:V135" si="29">IF(R117=0,"",R117/R99)</f>
        <v>0.74813446962373742</v>
      </c>
      <c r="S135" s="156">
        <f t="shared" si="29"/>
        <v>0.75048988251929272</v>
      </c>
      <c r="T135" s="156">
        <f t="shared" si="29"/>
        <v>0.7565648209770649</v>
      </c>
      <c r="U135" s="156">
        <f t="shared" si="29"/>
        <v>0.76553246148092069</v>
      </c>
      <c r="V135" s="156">
        <f t="shared" si="29"/>
        <v>0.77237720223774264</v>
      </c>
      <c r="W135" s="156">
        <f t="shared" ref="W135:Y135" si="30">IF(W117=0,"",W117/W99)</f>
        <v>0.7811595590577759</v>
      </c>
      <c r="X135" s="156">
        <f t="shared" si="30"/>
        <v>0.7861229211857762</v>
      </c>
      <c r="Y135" s="156">
        <f t="shared" si="30"/>
        <v>0.79488177250806702</v>
      </c>
      <c r="DA135" s="63" t="s">
        <v>2060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>
        <f t="shared" si="31"/>
        <v>3.5922175011594959</v>
      </c>
      <c r="K136" s="155">
        <f t="shared" si="31"/>
        <v>3.6373012774925626</v>
      </c>
      <c r="L136" s="155">
        <f t="shared" si="31"/>
        <v>3.7269536983388027</v>
      </c>
      <c r="M136" s="155">
        <f t="shared" si="31"/>
        <v>3.8738692499632466</v>
      </c>
      <c r="N136" s="155">
        <f t="shared" si="31"/>
        <v>4.0626976756497832</v>
      </c>
      <c r="O136" s="155">
        <f t="shared" si="31"/>
        <v>4.2229855656929418</v>
      </c>
      <c r="P136" s="155">
        <f t="shared" si="31"/>
        <v>4.3432472949028931</v>
      </c>
      <c r="Q136" s="155">
        <f t="shared" si="31"/>
        <v>4.435967282380914</v>
      </c>
      <c r="R136" s="155">
        <f t="shared" ref="R136:V136" si="32">IF(R118=0,"",R118/R100)</f>
        <v>4.4957373422900737</v>
      </c>
      <c r="S136" s="155">
        <f t="shared" si="32"/>
        <v>4.5394093304811909</v>
      </c>
      <c r="T136" s="155">
        <f t="shared" si="32"/>
        <v>4.6102595447681063</v>
      </c>
      <c r="U136" s="155">
        <f t="shared" si="32"/>
        <v>4.7021774160098007</v>
      </c>
      <c r="V136" s="155">
        <f t="shared" si="32"/>
        <v>4.7964929563702654</v>
      </c>
      <c r="W136" s="155">
        <f t="shared" ref="W136:Y136" si="33">IF(W118=0,"",W118/W100)</f>
        <v>4.869231847796482</v>
      </c>
      <c r="X136" s="155">
        <f t="shared" si="33"/>
        <v>4.9055324562112768</v>
      </c>
      <c r="Y136" s="155">
        <f t="shared" si="33"/>
        <v>4.9237592754331168</v>
      </c>
      <c r="DA136" s="130" t="s">
        <v>2061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>
        <f t="shared" si="34"/>
        <v>3.5922175011594959</v>
      </c>
      <c r="K137" s="156">
        <f t="shared" si="34"/>
        <v>3.6373012774925626</v>
      </c>
      <c r="L137" s="156">
        <f t="shared" si="34"/>
        <v>3.7269536983388027</v>
      </c>
      <c r="M137" s="156">
        <f t="shared" si="34"/>
        <v>3.8738692499632466</v>
      </c>
      <c r="N137" s="156">
        <f t="shared" si="34"/>
        <v>4.0626976756497832</v>
      </c>
      <c r="O137" s="156">
        <f t="shared" si="34"/>
        <v>4.2229855656929418</v>
      </c>
      <c r="P137" s="156">
        <f t="shared" si="34"/>
        <v>4.3432472949028931</v>
      </c>
      <c r="Q137" s="156">
        <f t="shared" si="34"/>
        <v>4.435967282380914</v>
      </c>
      <c r="R137" s="156">
        <f t="shared" ref="R137:V137" si="35">IF(R119=0,"",R119/R101)</f>
        <v>4.4957373422900737</v>
      </c>
      <c r="S137" s="156">
        <f t="shared" si="35"/>
        <v>4.5394093304811909</v>
      </c>
      <c r="T137" s="156">
        <f t="shared" si="35"/>
        <v>4.6102595447681063</v>
      </c>
      <c r="U137" s="156">
        <f t="shared" si="35"/>
        <v>4.7021774160098007</v>
      </c>
      <c r="V137" s="156">
        <f t="shared" si="35"/>
        <v>4.7964929563702654</v>
      </c>
      <c r="W137" s="156">
        <f t="shared" ref="W137:Y137" si="36">IF(W119=0,"",W119/W101)</f>
        <v>4.869231847796482</v>
      </c>
      <c r="X137" s="156">
        <f t="shared" si="36"/>
        <v>4.9055324562112768</v>
      </c>
      <c r="Y137" s="156">
        <f t="shared" si="36"/>
        <v>4.9237592754331168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0.61599023339444758</v>
      </c>
      <c r="C138" s="155">
        <f t="shared" si="37"/>
        <v>0.62374536935329905</v>
      </c>
      <c r="D138" s="155">
        <f t="shared" si="37"/>
        <v>0.63282148661873849</v>
      </c>
      <c r="E138" s="155">
        <f t="shared" si="37"/>
        <v>0.63827447882515265</v>
      </c>
      <c r="F138" s="155">
        <f t="shared" si="37"/>
        <v>0.64261689450445392</v>
      </c>
      <c r="G138" s="155">
        <f t="shared" si="37"/>
        <v>0.64641334913322435</v>
      </c>
      <c r="H138" s="155">
        <f t="shared" si="37"/>
        <v>0.64956244460846435</v>
      </c>
      <c r="I138" s="155">
        <f t="shared" si="37"/>
        <v>0.65170262391804856</v>
      </c>
      <c r="J138" s="155">
        <f t="shared" si="37"/>
        <v>0.65330116363815494</v>
      </c>
      <c r="K138" s="155">
        <f t="shared" si="37"/>
        <v>0.6546107327347287</v>
      </c>
      <c r="L138" s="155">
        <f t="shared" si="37"/>
        <v>0.65807407923097772</v>
      </c>
      <c r="M138" s="155">
        <f t="shared" si="37"/>
        <v>0.66302167338903006</v>
      </c>
      <c r="N138" s="155">
        <f t="shared" si="37"/>
        <v>0.67202823466686668</v>
      </c>
      <c r="O138" s="155">
        <f t="shared" si="37"/>
        <v>0.67890530897766921</v>
      </c>
      <c r="P138" s="155">
        <f t="shared" si="37"/>
        <v>0.68181748450217383</v>
      </c>
      <c r="Q138" s="155">
        <f t="shared" si="37"/>
        <v>0.68590511921616792</v>
      </c>
      <c r="R138" s="155">
        <f t="shared" ref="R138:V138" si="38">IF(R120=0,"",R120/R102)</f>
        <v>0.69286912107530563</v>
      </c>
      <c r="S138" s="155">
        <f t="shared" si="38"/>
        <v>0.70387568853424032</v>
      </c>
      <c r="T138" s="155">
        <f t="shared" si="38"/>
        <v>0.72262093631157387</v>
      </c>
      <c r="U138" s="155">
        <f t="shared" si="38"/>
        <v>0.74534380679785595</v>
      </c>
      <c r="V138" s="155">
        <f t="shared" si="38"/>
        <v>0.7678332452150658</v>
      </c>
      <c r="W138" s="155">
        <f t="shared" ref="W138:Y138" si="39">IF(W120=0,"",W120/W102)</f>
        <v>0.78083011964957927</v>
      </c>
      <c r="X138" s="155">
        <f t="shared" si="39"/>
        <v>0.78559698541882883</v>
      </c>
      <c r="Y138" s="155">
        <f t="shared" si="39"/>
        <v>0.79327959118015323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0.5547534899077331</v>
      </c>
      <c r="C139" s="156">
        <f t="shared" si="40"/>
        <v>0.5547534899077331</v>
      </c>
      <c r="D139" s="156">
        <f t="shared" si="40"/>
        <v>0.5547534899077331</v>
      </c>
      <c r="E139" s="156">
        <f t="shared" si="40"/>
        <v>0.56179810527545904</v>
      </c>
      <c r="F139" s="156">
        <f t="shared" si="40"/>
        <v>0.56987107814953264</v>
      </c>
      <c r="G139" s="156">
        <f t="shared" si="40"/>
        <v>0.58156685930822605</v>
      </c>
      <c r="H139" s="156">
        <f t="shared" si="40"/>
        <v>0.59178561393585494</v>
      </c>
      <c r="I139" s="156">
        <f t="shared" si="40"/>
        <v>0.59289329897134968</v>
      </c>
      <c r="J139" s="156">
        <f t="shared" si="40"/>
        <v>0.59289329897134957</v>
      </c>
      <c r="K139" s="156">
        <f t="shared" si="40"/>
        <v>0.59289329897134979</v>
      </c>
      <c r="L139" s="156">
        <f t="shared" si="40"/>
        <v>0.61110754586012361</v>
      </c>
      <c r="M139" s="156">
        <f t="shared" si="40"/>
        <v>0.61460277093690519</v>
      </c>
      <c r="N139" s="156">
        <f t="shared" si="40"/>
        <v>0.64746593828597676</v>
      </c>
      <c r="O139" s="156">
        <f t="shared" si="40"/>
        <v>0.66372503127626858</v>
      </c>
      <c r="P139" s="156">
        <f t="shared" si="40"/>
        <v>0.66722090344118212</v>
      </c>
      <c r="Q139" s="156">
        <f t="shared" si="40"/>
        <v>0.66865270779040831</v>
      </c>
      <c r="R139" s="156">
        <f t="shared" ref="R139:V139" si="41">IF(R121=0,"",R121/R103)</f>
        <v>0.67262317644872771</v>
      </c>
      <c r="S139" s="156">
        <f t="shared" si="41"/>
        <v>0.69366160041977887</v>
      </c>
      <c r="T139" s="156">
        <f t="shared" si="41"/>
        <v>0.77551358408802717</v>
      </c>
      <c r="U139" s="156">
        <f t="shared" si="41"/>
        <v>0.81609959542605659</v>
      </c>
      <c r="V139" s="156">
        <f t="shared" si="41"/>
        <v>0.85613296764982849</v>
      </c>
      <c r="W139" s="156">
        <f t="shared" ref="W139:Y139" si="42">IF(W121=0,"",W121/W103)</f>
        <v>0.87460333315702221</v>
      </c>
      <c r="X139" s="156">
        <f t="shared" si="42"/>
        <v>0.87580369356205323</v>
      </c>
      <c r="Y139" s="156">
        <f t="shared" si="42"/>
        <v>0.88031180659808617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0.62583632327045269</v>
      </c>
      <c r="C143" s="157">
        <f t="shared" si="52"/>
        <v>0.63082661306352383</v>
      </c>
      <c r="D143" s="157">
        <f t="shared" si="52"/>
        <v>0.63742442827437928</v>
      </c>
      <c r="E143" s="157">
        <f t="shared" si="52"/>
        <v>0.64166483528898255</v>
      </c>
      <c r="F143" s="157">
        <f t="shared" si="52"/>
        <v>0.64527782662646571</v>
      </c>
      <c r="G143" s="157">
        <f t="shared" si="52"/>
        <v>0.64856577813907634</v>
      </c>
      <c r="H143" s="157">
        <f t="shared" si="52"/>
        <v>0.65127282366743555</v>
      </c>
      <c r="I143" s="157">
        <f t="shared" si="52"/>
        <v>0.65306746355417633</v>
      </c>
      <c r="J143" s="157">
        <f t="shared" si="52"/>
        <v>0.65427724958621247</v>
      </c>
      <c r="K143" s="157">
        <f t="shared" si="52"/>
        <v>0.65563507097432361</v>
      </c>
      <c r="L143" s="157">
        <f t="shared" si="52"/>
        <v>0.6591815534803418</v>
      </c>
      <c r="M143" s="157">
        <f t="shared" si="52"/>
        <v>0.66415677026946385</v>
      </c>
      <c r="N143" s="157">
        <f t="shared" si="52"/>
        <v>0.672770472388737</v>
      </c>
      <c r="O143" s="157">
        <f t="shared" si="52"/>
        <v>0.67934097354923673</v>
      </c>
      <c r="P143" s="157">
        <f t="shared" si="52"/>
        <v>0.68232739415501209</v>
      </c>
      <c r="Q143" s="157">
        <f t="shared" si="52"/>
        <v>0.68630353227841889</v>
      </c>
      <c r="R143" s="157">
        <f t="shared" ref="R143:V143" si="53">IF(R125=0,"",R125/R107)</f>
        <v>0.69328293424627507</v>
      </c>
      <c r="S143" s="157">
        <f t="shared" si="53"/>
        <v>0.70416745088076726</v>
      </c>
      <c r="T143" s="157">
        <f t="shared" si="53"/>
        <v>0.72085009176927939</v>
      </c>
      <c r="U143" s="157">
        <f t="shared" si="53"/>
        <v>0.74289734918921113</v>
      </c>
      <c r="V143" s="157">
        <f t="shared" si="53"/>
        <v>0.76519297251120966</v>
      </c>
      <c r="W143" s="157">
        <f t="shared" ref="W143:Y143" si="54">IF(W125=0,"",W125/W107)</f>
        <v>0.77823246586458594</v>
      </c>
      <c r="X143" s="157">
        <f t="shared" si="54"/>
        <v>0.78292191481589102</v>
      </c>
      <c r="Y143" s="157">
        <f t="shared" si="54"/>
        <v>0.78960874762234168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0.60505952806813379</v>
      </c>
      <c r="C147" s="155">
        <f t="shared" si="64"/>
        <v>0.61502082039797112</v>
      </c>
      <c r="D147" s="155">
        <f t="shared" si="64"/>
        <v>0.62862871633883421</v>
      </c>
      <c r="E147" s="155">
        <f t="shared" si="64"/>
        <v>0.63686260590611732</v>
      </c>
      <c r="F147" s="155">
        <f t="shared" si="64"/>
        <v>0.63446003952960406</v>
      </c>
      <c r="G147" s="155">
        <f t="shared" si="64"/>
        <v>0.63502079759776331</v>
      </c>
      <c r="H147" s="155">
        <f t="shared" si="64"/>
        <v>0.64271410552597397</v>
      </c>
      <c r="I147" s="155">
        <f t="shared" si="64"/>
        <v>0.65749225439483949</v>
      </c>
      <c r="J147" s="155">
        <f t="shared" si="64"/>
        <v>0.67608256245570242</v>
      </c>
      <c r="K147" s="155">
        <f t="shared" si="64"/>
        <v>0.67349522446080168</v>
      </c>
      <c r="L147" s="155">
        <f t="shared" si="64"/>
        <v>0.65634025932214368</v>
      </c>
      <c r="M147" s="155">
        <f t="shared" si="64"/>
        <v>0.64718821455525588</v>
      </c>
      <c r="N147" s="155">
        <f t="shared" si="64"/>
        <v>0.64758306339318084</v>
      </c>
      <c r="O147" s="155">
        <f t="shared" si="64"/>
        <v>0.65381418347960141</v>
      </c>
      <c r="P147" s="155">
        <f t="shared" si="64"/>
        <v>0.64569022772902118</v>
      </c>
      <c r="Q147" s="155">
        <f t="shared" si="64"/>
        <v>0.66298639635578061</v>
      </c>
      <c r="R147" s="155">
        <f t="shared" ref="R147:V147" si="65">IF(R129=0,"",R129/R111)</f>
        <v>0.67006216706809052</v>
      </c>
      <c r="S147" s="155">
        <f t="shared" si="65"/>
        <v>0.6564923111021419</v>
      </c>
      <c r="T147" s="155">
        <f t="shared" si="65"/>
        <v>0.66953437756046286</v>
      </c>
      <c r="U147" s="155">
        <f t="shared" si="65"/>
        <v>0.68545099643546314</v>
      </c>
      <c r="V147" s="155">
        <f t="shared" si="65"/>
        <v>0.69820809235763115</v>
      </c>
      <c r="W147" s="155">
        <f t="shared" ref="W147:Y147" si="66">IF(W129=0,"",W129/W111)</f>
        <v>0.70432447159019596</v>
      </c>
      <c r="X147" s="155">
        <f t="shared" si="66"/>
        <v>0.70343028439003952</v>
      </c>
      <c r="Y147" s="155">
        <f t="shared" si="66"/>
        <v>0.68346379903670951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0.58227671680649673</v>
      </c>
      <c r="C148" s="156">
        <f t="shared" si="67"/>
        <v>0.58352128260832092</v>
      </c>
      <c r="D148" s="156">
        <f t="shared" si="67"/>
        <v>0.58515800449034439</v>
      </c>
      <c r="E148" s="156">
        <f t="shared" si="67"/>
        <v>0.58666521286351614</v>
      </c>
      <c r="F148" s="156">
        <f t="shared" si="67"/>
        <v>0.5880274336153084</v>
      </c>
      <c r="G148" s="156">
        <f t="shared" si="67"/>
        <v>0.58909426231710771</v>
      </c>
      <c r="H148" s="156">
        <f t="shared" si="67"/>
        <v>0.58981457903074541</v>
      </c>
      <c r="I148" s="156">
        <f t="shared" si="67"/>
        <v>0.59015805265529042</v>
      </c>
      <c r="J148" s="156">
        <f t="shared" si="67"/>
        <v>0.59032314529788776</v>
      </c>
      <c r="K148" s="156">
        <f t="shared" si="67"/>
        <v>0.59064054339380645</v>
      </c>
      <c r="L148" s="156">
        <f t="shared" si="67"/>
        <v>0.59147126518960225</v>
      </c>
      <c r="M148" s="156">
        <f t="shared" si="67"/>
        <v>0.59190966956271129</v>
      </c>
      <c r="N148" s="156">
        <f t="shared" si="67"/>
        <v>0.5923051372669742</v>
      </c>
      <c r="O148" s="156">
        <f t="shared" si="67"/>
        <v>0.59244151554810964</v>
      </c>
      <c r="P148" s="156">
        <f t="shared" si="67"/>
        <v>0.59249740688032781</v>
      </c>
      <c r="Q148" s="156">
        <f t="shared" si="67"/>
        <v>0.59257389259226378</v>
      </c>
      <c r="R148" s="156">
        <f t="shared" ref="R148:V148" si="68">IF(R130=0,"",R130/R112)</f>
        <v>0.59293741216139806</v>
      </c>
      <c r="S148" s="156">
        <f t="shared" si="68"/>
        <v>0.59389246526480466</v>
      </c>
      <c r="T148" s="156">
        <f t="shared" si="68"/>
        <v>0.5972830259617351</v>
      </c>
      <c r="U148" s="156">
        <f t="shared" si="68"/>
        <v>0.60074781166181812</v>
      </c>
      <c r="V148" s="156">
        <f t="shared" si="68"/>
        <v>0.60599501611462503</v>
      </c>
      <c r="W148" s="156">
        <f t="shared" ref="W148:Y148" si="69">IF(W130=0,"",W130/W112)</f>
        <v>0.60875681762355771</v>
      </c>
      <c r="X148" s="156">
        <f t="shared" si="69"/>
        <v>0.60971066527513218</v>
      </c>
      <c r="Y148" s="156">
        <f t="shared" si="69"/>
        <v>0.61099278765083254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0.73978103670112372</v>
      </c>
      <c r="C149" s="159">
        <f t="shared" si="70"/>
        <v>0.74517479265988085</v>
      </c>
      <c r="D149" s="159">
        <f t="shared" si="70"/>
        <v>0.74931467028208498</v>
      </c>
      <c r="E149" s="159">
        <f t="shared" si="70"/>
        <v>0.751915294304077</v>
      </c>
      <c r="F149" s="159">
        <f t="shared" si="70"/>
        <v>0.75345532735097243</v>
      </c>
      <c r="G149" s="159">
        <f t="shared" si="70"/>
        <v>0.75533060149479325</v>
      </c>
      <c r="H149" s="159">
        <f t="shared" si="70"/>
        <v>0.75709574973721772</v>
      </c>
      <c r="I149" s="159">
        <f t="shared" si="70"/>
        <v>0.75888959805719169</v>
      </c>
      <c r="J149" s="159">
        <f t="shared" si="70"/>
        <v>0.75989640136590753</v>
      </c>
      <c r="K149" s="159">
        <f t="shared" si="70"/>
        <v>0.76069177385773334</v>
      </c>
      <c r="L149" s="159">
        <f t="shared" si="70"/>
        <v>0.76143418573471855</v>
      </c>
      <c r="M149" s="159">
        <f t="shared" si="70"/>
        <v>0.76485306321513502</v>
      </c>
      <c r="N149" s="159">
        <f t="shared" si="70"/>
        <v>0.76901700919423865</v>
      </c>
      <c r="O149" s="159">
        <f t="shared" si="70"/>
        <v>0.77203507709728603</v>
      </c>
      <c r="P149" s="159">
        <f t="shared" si="70"/>
        <v>0.77356026957094948</v>
      </c>
      <c r="Q149" s="159">
        <f t="shared" si="70"/>
        <v>0.77607465110443641</v>
      </c>
      <c r="R149" s="159">
        <f t="shared" ref="R149:V149" si="71">IF(R131=0,"",R131/R113)</f>
        <v>0.78074185401032858</v>
      </c>
      <c r="S149" s="159">
        <f t="shared" si="71"/>
        <v>0.78868902588007184</v>
      </c>
      <c r="T149" s="159">
        <f t="shared" si="71"/>
        <v>0.79771406944379131</v>
      </c>
      <c r="U149" s="159">
        <f t="shared" si="71"/>
        <v>0.81702865861848173</v>
      </c>
      <c r="V149" s="159">
        <f t="shared" si="71"/>
        <v>0.830879788264964</v>
      </c>
      <c r="W149" s="159">
        <f t="shared" ref="W149:Y149" si="72">IF(W131=0,"",W131/W113)</f>
        <v>0.84216653403506925</v>
      </c>
      <c r="X149" s="159">
        <f t="shared" si="72"/>
        <v>0.84715818404484167</v>
      </c>
      <c r="Y149" s="159">
        <f t="shared" si="72"/>
        <v>0.85270876547567875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1.119188632357772E-2</v>
      </c>
      <c r="C151" s="117">
        <f t="shared" si="73"/>
        <v>1.0507425862676591E-2</v>
      </c>
      <c r="D151" s="117">
        <f t="shared" si="73"/>
        <v>1.230796344805284E-2</v>
      </c>
      <c r="E151" s="117">
        <f t="shared" si="73"/>
        <v>1.5232651557637056E-2</v>
      </c>
      <c r="F151" s="117">
        <f t="shared" si="73"/>
        <v>2.0838414020003394E-2</v>
      </c>
      <c r="G151" s="117">
        <f t="shared" si="73"/>
        <v>3.0321270873964017E-2</v>
      </c>
      <c r="H151" s="117">
        <f t="shared" si="73"/>
        <v>4.3837451534438431E-2</v>
      </c>
      <c r="I151" s="117">
        <f t="shared" si="73"/>
        <v>4.6909226969987568E-2</v>
      </c>
      <c r="J151" s="117">
        <f t="shared" si="73"/>
        <v>5.0491484119199848E-2</v>
      </c>
      <c r="K151" s="117">
        <f t="shared" si="73"/>
        <v>5.197047489088686E-2</v>
      </c>
      <c r="L151" s="117">
        <f t="shared" si="73"/>
        <v>9.9160064139686713E-2</v>
      </c>
      <c r="M151" s="117">
        <f t="shared" si="73"/>
        <v>0.15416771431884396</v>
      </c>
      <c r="N151" s="117">
        <f t="shared" si="73"/>
        <v>0.3113397434979116</v>
      </c>
      <c r="O151" s="117">
        <f t="shared" si="73"/>
        <v>0.39539074851666672</v>
      </c>
      <c r="P151" s="117">
        <f t="shared" si="73"/>
        <v>0.42969065881253304</v>
      </c>
      <c r="Q151" s="117">
        <f t="shared" si="73"/>
        <v>0.33532257792628073</v>
      </c>
      <c r="R151" s="117">
        <f t="shared" ref="R151:V151" si="74">R152+R154+R156+R165</f>
        <v>0.33896806303184257</v>
      </c>
      <c r="S151" s="117">
        <f t="shared" si="74"/>
        <v>0.36837278015569347</v>
      </c>
      <c r="T151" s="117">
        <f t="shared" si="74"/>
        <v>0.34787967065905778</v>
      </c>
      <c r="U151" s="117">
        <f t="shared" si="74"/>
        <v>0.321677467847993</v>
      </c>
      <c r="V151" s="117">
        <f t="shared" si="74"/>
        <v>0.34778006097209652</v>
      </c>
      <c r="W151" s="117">
        <f t="shared" ref="W151:Y151" si="75">W152+W154+W156+W165</f>
        <v>0.34786997496662941</v>
      </c>
      <c r="X151" s="117">
        <f t="shared" si="75"/>
        <v>0.32372876048844879</v>
      </c>
      <c r="Y151" s="117">
        <f t="shared" si="75"/>
        <v>0.44924191091643978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3.6543262979876474E-3</v>
      </c>
      <c r="C156" s="122">
        <v>2.663697682306447E-3</v>
      </c>
      <c r="D156" s="122">
        <v>2.150489387611686E-3</v>
      </c>
      <c r="E156" s="122">
        <v>2.2606628569055258E-3</v>
      </c>
      <c r="F156" s="122">
        <v>2.2336172475919745E-3</v>
      </c>
      <c r="G156" s="122">
        <v>2.9736811577177084E-3</v>
      </c>
      <c r="H156" s="122">
        <v>4.3720541693979742E-3</v>
      </c>
      <c r="I156" s="122">
        <v>4.74566318064845E-3</v>
      </c>
      <c r="J156" s="122">
        <v>5.2533384933167752E-3</v>
      </c>
      <c r="K156" s="122">
        <v>5.1814671246611368E-3</v>
      </c>
      <c r="L156" s="122">
        <v>1.0094375655075762E-2</v>
      </c>
      <c r="M156" s="122">
        <v>1.3238482152893739E-2</v>
      </c>
      <c r="N156" s="122">
        <v>3.3846432712784293E-2</v>
      </c>
      <c r="O156" s="122">
        <v>4.690099693063271E-2</v>
      </c>
      <c r="P156" s="122">
        <v>5.0309124388406547E-2</v>
      </c>
      <c r="Q156" s="122">
        <v>4.0052089282849694E-2</v>
      </c>
      <c r="R156" s="122">
        <v>3.9185322882523882E-2</v>
      </c>
      <c r="S156" s="122">
        <v>4.1721767719551113E-2</v>
      </c>
      <c r="T156" s="122">
        <v>5.3210118601454998E-2</v>
      </c>
      <c r="U156" s="122">
        <v>5.3588093175450865E-2</v>
      </c>
      <c r="V156" s="122">
        <v>5.4543158939675103E-2</v>
      </c>
      <c r="W156" s="122">
        <v>5.2979115935944482E-2</v>
      </c>
      <c r="X156" s="122">
        <v>4.749224269435591E-2</v>
      </c>
      <c r="Y156" s="122">
        <v>6.1928550887633556E-2</v>
      </c>
      <c r="DA156" s="130" t="s">
        <v>2231</v>
      </c>
    </row>
    <row r="157" spans="1:105" ht="12" customHeight="1" x14ac:dyDescent="0.25">
      <c r="A157" s="97" t="s">
        <v>124</v>
      </c>
      <c r="B157" s="98">
        <v>3.6543262979876474E-3</v>
      </c>
      <c r="C157" s="98">
        <v>2.663697682306447E-3</v>
      </c>
      <c r="D157" s="98">
        <v>2.150489387611686E-3</v>
      </c>
      <c r="E157" s="98">
        <v>2.2606628569055258E-3</v>
      </c>
      <c r="F157" s="98">
        <v>2.2336172475919745E-3</v>
      </c>
      <c r="G157" s="98">
        <v>2.9736811577177084E-3</v>
      </c>
      <c r="H157" s="98">
        <v>4.3720541693979742E-3</v>
      </c>
      <c r="I157" s="98">
        <v>4.74566318064845E-3</v>
      </c>
      <c r="J157" s="98">
        <v>5.2533384933167752E-3</v>
      </c>
      <c r="K157" s="98">
        <v>5.1814671246611368E-3</v>
      </c>
      <c r="L157" s="98">
        <v>1.0094375655075762E-2</v>
      </c>
      <c r="M157" s="98">
        <v>1.3238482152893739E-2</v>
      </c>
      <c r="N157" s="98">
        <v>3.3846432712784293E-2</v>
      </c>
      <c r="O157" s="98">
        <v>4.690099693063271E-2</v>
      </c>
      <c r="P157" s="98">
        <v>5.0309124388406547E-2</v>
      </c>
      <c r="Q157" s="98">
        <v>4.0052089282849694E-2</v>
      </c>
      <c r="R157" s="98">
        <v>3.9185322882523882E-2</v>
      </c>
      <c r="S157" s="98">
        <v>4.1721767719551113E-2</v>
      </c>
      <c r="T157" s="98">
        <v>5.3210118601454998E-2</v>
      </c>
      <c r="U157" s="98">
        <v>5.3588093175450865E-2</v>
      </c>
      <c r="V157" s="98">
        <v>5.4543158939675103E-2</v>
      </c>
      <c r="W157" s="98">
        <v>5.2979115935944482E-2</v>
      </c>
      <c r="X157" s="98">
        <v>4.749224269435591E-2</v>
      </c>
      <c r="Y157" s="98">
        <v>6.1928550887633556E-2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7.537560025590073E-3</v>
      </c>
      <c r="C165" s="122">
        <v>7.8437281803701436E-3</v>
      </c>
      <c r="D165" s="122">
        <v>1.0157474060441153E-2</v>
      </c>
      <c r="E165" s="122">
        <v>1.297198870073153E-2</v>
      </c>
      <c r="F165" s="122">
        <v>1.8604796772411419E-2</v>
      </c>
      <c r="G165" s="122">
        <v>2.7347589716246307E-2</v>
      </c>
      <c r="H165" s="122">
        <v>3.9465397365040455E-2</v>
      </c>
      <c r="I165" s="122">
        <v>4.2163563789339116E-2</v>
      </c>
      <c r="J165" s="122">
        <v>4.5238145625883075E-2</v>
      </c>
      <c r="K165" s="122">
        <v>4.6789007766225722E-2</v>
      </c>
      <c r="L165" s="122">
        <v>8.9065688484610953E-2</v>
      </c>
      <c r="M165" s="122">
        <v>0.14092923216595021</v>
      </c>
      <c r="N165" s="122">
        <v>0.27749331078512729</v>
      </c>
      <c r="O165" s="122">
        <v>0.34848975158603401</v>
      </c>
      <c r="P165" s="122">
        <v>0.37938153442412648</v>
      </c>
      <c r="Q165" s="122">
        <v>0.29527048864343103</v>
      </c>
      <c r="R165" s="122">
        <v>0.29978274014931866</v>
      </c>
      <c r="S165" s="122">
        <v>0.32665101243614236</v>
      </c>
      <c r="T165" s="122">
        <v>0.29466955205760276</v>
      </c>
      <c r="U165" s="122">
        <v>0.26808937467254212</v>
      </c>
      <c r="V165" s="122">
        <v>0.29323690203242142</v>
      </c>
      <c r="W165" s="122">
        <v>0.2948908590306849</v>
      </c>
      <c r="X165" s="122">
        <v>0.27623651779409286</v>
      </c>
      <c r="Y165" s="122">
        <v>0.38731336002880623</v>
      </c>
      <c r="DA165" s="130" t="s">
        <v>2240</v>
      </c>
    </row>
    <row r="166" spans="1:105" ht="12" customHeight="1" x14ac:dyDescent="0.25">
      <c r="A166" s="97" t="s">
        <v>50</v>
      </c>
      <c r="B166" s="98">
        <v>7.537560025590073E-3</v>
      </c>
      <c r="C166" s="98">
        <v>7.8437281803701436E-3</v>
      </c>
      <c r="D166" s="98">
        <v>1.0157474060441153E-2</v>
      </c>
      <c r="E166" s="98">
        <v>1.297198870073153E-2</v>
      </c>
      <c r="F166" s="98">
        <v>1.8604796772411419E-2</v>
      </c>
      <c r="G166" s="98">
        <v>2.7347589716246307E-2</v>
      </c>
      <c r="H166" s="98">
        <v>3.9465397365040455E-2</v>
      </c>
      <c r="I166" s="98">
        <v>4.2163563789339116E-2</v>
      </c>
      <c r="J166" s="98">
        <v>4.5238145625883075E-2</v>
      </c>
      <c r="K166" s="98">
        <v>4.6789007766225722E-2</v>
      </c>
      <c r="L166" s="98">
        <v>8.9065688484610953E-2</v>
      </c>
      <c r="M166" s="98">
        <v>0.14092923216595021</v>
      </c>
      <c r="N166" s="98">
        <v>0.27749331078512729</v>
      </c>
      <c r="O166" s="98">
        <v>0.34848975158603401</v>
      </c>
      <c r="P166" s="98">
        <v>0.37938153442412648</v>
      </c>
      <c r="Q166" s="98">
        <v>0.29527048864343103</v>
      </c>
      <c r="R166" s="98">
        <v>0.29978274014931866</v>
      </c>
      <c r="S166" s="98">
        <v>0.32665101243614236</v>
      </c>
      <c r="T166" s="98">
        <v>0.29466955205760276</v>
      </c>
      <c r="U166" s="98">
        <v>0.26808937467254212</v>
      </c>
      <c r="V166" s="98">
        <v>0.29323690203242142</v>
      </c>
      <c r="W166" s="98">
        <v>0.2948908590306849</v>
      </c>
      <c r="X166" s="98">
        <v>0.27623651779409286</v>
      </c>
      <c r="Y166" s="98">
        <v>0.38731336002880623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13667.050963435551</v>
      </c>
      <c r="C169" s="117">
        <f t="shared" si="78"/>
        <v>15157.769994852433</v>
      </c>
      <c r="D169" s="117">
        <f t="shared" si="78"/>
        <v>14142.65613835347</v>
      </c>
      <c r="E169" s="117">
        <f t="shared" si="78"/>
        <v>15443.004144363864</v>
      </c>
      <c r="F169" s="117">
        <f t="shared" si="78"/>
        <v>15410.129951736428</v>
      </c>
      <c r="G169" s="117">
        <f t="shared" si="78"/>
        <v>12399.626085423921</v>
      </c>
      <c r="H169" s="117">
        <f t="shared" si="78"/>
        <v>14927.067141337693</v>
      </c>
      <c r="I169" s="117">
        <f t="shared" si="78"/>
        <v>17895.955057045961</v>
      </c>
      <c r="J169" s="117">
        <f t="shared" si="78"/>
        <v>16244.878538312849</v>
      </c>
      <c r="K169" s="117">
        <f t="shared" si="78"/>
        <v>17001.225681379103</v>
      </c>
      <c r="L169" s="117">
        <f t="shared" si="78"/>
        <v>12977.609555306719</v>
      </c>
      <c r="M169" s="117">
        <f t="shared" si="78"/>
        <v>8023.775725562713</v>
      </c>
      <c r="N169" s="117">
        <f t="shared" si="78"/>
        <v>17639.725661737662</v>
      </c>
      <c r="O169" s="117">
        <f t="shared" si="78"/>
        <v>13796.041973149817</v>
      </c>
      <c r="P169" s="117">
        <f t="shared" si="78"/>
        <v>22067.020258413482</v>
      </c>
      <c r="Q169" s="117">
        <f t="shared" si="78"/>
        <v>17724.949102081158</v>
      </c>
      <c r="R169" s="117">
        <f t="shared" ref="R169:V169" si="79">R170+R172+R174+R183</f>
        <v>18807.473041817302</v>
      </c>
      <c r="S169" s="117">
        <f t="shared" si="79"/>
        <v>12903.461345861302</v>
      </c>
      <c r="T169" s="117">
        <f t="shared" si="79"/>
        <v>12675.19478067956</v>
      </c>
      <c r="U169" s="117">
        <f t="shared" si="79"/>
        <v>11671.577435986648</v>
      </c>
      <c r="V169" s="117">
        <f t="shared" si="79"/>
        <v>15603.070725978623</v>
      </c>
      <c r="W169" s="117">
        <f t="shared" ref="W169:Y169" si="80">W170+W172+W174+W183</f>
        <v>15408.643759763136</v>
      </c>
      <c r="X169" s="117">
        <f t="shared" si="80"/>
        <v>13498.162476532272</v>
      </c>
      <c r="Y169" s="117">
        <f t="shared" si="80"/>
        <v>13259.916178221039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10743.812342478344</v>
      </c>
      <c r="C170" s="122">
        <f t="shared" si="81"/>
        <v>12295.761528662097</v>
      </c>
      <c r="D170" s="122">
        <f t="shared" si="81"/>
        <v>11183.037784472646</v>
      </c>
      <c r="E170" s="122">
        <f t="shared" si="81"/>
        <v>12278.443476398086</v>
      </c>
      <c r="F170" s="122">
        <f t="shared" si="81"/>
        <v>12480.976608449004</v>
      </c>
      <c r="G170" s="122">
        <f t="shared" si="81"/>
        <v>9379.5133775324557</v>
      </c>
      <c r="H170" s="122">
        <f t="shared" si="81"/>
        <v>11593.19853771783</v>
      </c>
      <c r="I170" s="122">
        <f t="shared" si="81"/>
        <v>14650.727054916586</v>
      </c>
      <c r="J170" s="122">
        <f t="shared" si="81"/>
        <v>11994.60390198499</v>
      </c>
      <c r="K170" s="122">
        <f t="shared" si="81"/>
        <v>13229.814867919373</v>
      </c>
      <c r="L170" s="122">
        <f t="shared" si="81"/>
        <v>9278.2834873379725</v>
      </c>
      <c r="M170" s="122">
        <f t="shared" si="81"/>
        <v>4817.2879160322236</v>
      </c>
      <c r="N170" s="122">
        <f t="shared" si="81"/>
        <v>14364.393038539571</v>
      </c>
      <c r="O170" s="122">
        <f t="shared" si="81"/>
        <v>10260.62395307997</v>
      </c>
      <c r="P170" s="122">
        <f t="shared" si="81"/>
        <v>18861.805425568749</v>
      </c>
      <c r="Q170" s="122">
        <f t="shared" si="81"/>
        <v>14142.45418137681</v>
      </c>
      <c r="R170" s="122">
        <f t="shared" si="81"/>
        <v>14945.99199114196</v>
      </c>
      <c r="S170" s="122">
        <f t="shared" si="81"/>
        <v>9841.5657877138838</v>
      </c>
      <c r="T170" s="122">
        <f t="shared" si="81"/>
        <v>9568.7329635000951</v>
      </c>
      <c r="U170" s="122">
        <f t="shared" si="81"/>
        <v>8809.3271865497118</v>
      </c>
      <c r="V170" s="122">
        <f t="shared" si="81"/>
        <v>12311.217403685516</v>
      </c>
      <c r="W170" s="122">
        <f t="shared" si="81"/>
        <v>12019.167180351067</v>
      </c>
      <c r="X170" s="122">
        <f t="shared" si="81"/>
        <v>10460.622142544113</v>
      </c>
      <c r="Y170" s="122">
        <f t="shared" si="81"/>
        <v>10166.767998548738</v>
      </c>
      <c r="DA170" s="130" t="s">
        <v>2395</v>
      </c>
    </row>
    <row r="171" spans="1:105" ht="12" customHeight="1" x14ac:dyDescent="0.25">
      <c r="A171" s="97" t="s">
        <v>53</v>
      </c>
      <c r="B171" s="98">
        <v>10743.812342478344</v>
      </c>
      <c r="C171" s="98">
        <v>12295.761528662097</v>
      </c>
      <c r="D171" s="98">
        <v>11183.037784472646</v>
      </c>
      <c r="E171" s="98">
        <v>12278.443476398086</v>
      </c>
      <c r="F171" s="98">
        <v>12480.976608449004</v>
      </c>
      <c r="G171" s="98">
        <v>9379.5133775324557</v>
      </c>
      <c r="H171" s="98">
        <v>11593.19853771783</v>
      </c>
      <c r="I171" s="98">
        <v>14650.727054916586</v>
      </c>
      <c r="J171" s="98">
        <v>11994.60390198499</v>
      </c>
      <c r="K171" s="98">
        <v>13229.814867919373</v>
      </c>
      <c r="L171" s="98">
        <v>9278.2834873379725</v>
      </c>
      <c r="M171" s="98">
        <v>4817.2879160322236</v>
      </c>
      <c r="N171" s="98">
        <v>14364.393038539571</v>
      </c>
      <c r="O171" s="98">
        <v>10260.62395307997</v>
      </c>
      <c r="P171" s="98">
        <v>18861.805425568749</v>
      </c>
      <c r="Q171" s="98">
        <v>14142.45418137681</v>
      </c>
      <c r="R171" s="98">
        <v>14945.99199114196</v>
      </c>
      <c r="S171" s="98">
        <v>9841.5657877138838</v>
      </c>
      <c r="T171" s="98">
        <v>9568.7329635000951</v>
      </c>
      <c r="U171" s="98">
        <v>8809.3271865497118</v>
      </c>
      <c r="V171" s="98">
        <v>12311.217403685516</v>
      </c>
      <c r="W171" s="98">
        <v>12019.167180351067</v>
      </c>
      <c r="X171" s="98">
        <v>10460.622142544113</v>
      </c>
      <c r="Y171" s="98">
        <v>10166.767998548738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0.22746416689895133</v>
      </c>
      <c r="K172" s="122">
        <f t="shared" si="82"/>
        <v>0.31402779082507332</v>
      </c>
      <c r="L172" s="122">
        <f t="shared" si="82"/>
        <v>0.82543357112245219</v>
      </c>
      <c r="M172" s="122">
        <f t="shared" si="82"/>
        <v>0.49383895937695077</v>
      </c>
      <c r="N172" s="122">
        <f t="shared" si="82"/>
        <v>0.58084444945800284</v>
      </c>
      <c r="O172" s="122">
        <f t="shared" si="82"/>
        <v>0.68615678802978664</v>
      </c>
      <c r="P172" s="122">
        <f t="shared" si="82"/>
        <v>1.3070892815212705</v>
      </c>
      <c r="Q172" s="122">
        <f t="shared" si="82"/>
        <v>1.0938812949493988</v>
      </c>
      <c r="R172" s="122">
        <f t="shared" si="82"/>
        <v>1.121734464182794</v>
      </c>
      <c r="S172" s="122">
        <f t="shared" si="82"/>
        <v>1.1057160596284912</v>
      </c>
      <c r="T172" s="122">
        <f t="shared" si="82"/>
        <v>1.477918992907129</v>
      </c>
      <c r="U172" s="122">
        <f t="shared" si="82"/>
        <v>1.0121885211212356</v>
      </c>
      <c r="V172" s="122">
        <f t="shared" si="82"/>
        <v>1.0165165540806114</v>
      </c>
      <c r="W172" s="122">
        <f t="shared" si="82"/>
        <v>1.8361985531817275</v>
      </c>
      <c r="X172" s="122">
        <f t="shared" si="82"/>
        <v>1.7931337164664873</v>
      </c>
      <c r="Y172" s="122">
        <f t="shared" si="82"/>
        <v>2.0388586331122083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0</v>
      </c>
      <c r="C173" s="98">
        <f>RES_hhdet_fech!C165</f>
        <v>0</v>
      </c>
      <c r="D173" s="98">
        <f>RES_hhdet_fech!D165</f>
        <v>0</v>
      </c>
      <c r="E173" s="98">
        <f>RES_hhdet_fech!E165</f>
        <v>0</v>
      </c>
      <c r="F173" s="98">
        <f>RES_hhdet_fech!F165</f>
        <v>0</v>
      </c>
      <c r="G173" s="98">
        <f>RES_hhdet_fech!G165</f>
        <v>0</v>
      </c>
      <c r="H173" s="98">
        <f>RES_hhdet_fech!H165</f>
        <v>0</v>
      </c>
      <c r="I173" s="98">
        <f>RES_hhdet_fech!I165</f>
        <v>0</v>
      </c>
      <c r="J173" s="98">
        <f>RES_hhdet_fech!J165</f>
        <v>0.22746416689895133</v>
      </c>
      <c r="K173" s="98">
        <f>RES_hhdet_fech!K165</f>
        <v>0.31402779082507332</v>
      </c>
      <c r="L173" s="98">
        <f>RES_hhdet_fech!L165</f>
        <v>0.82543357112245219</v>
      </c>
      <c r="M173" s="98">
        <f>RES_hhdet_fech!M165</f>
        <v>0.49383895937695077</v>
      </c>
      <c r="N173" s="98">
        <f>RES_hhdet_fech!N165</f>
        <v>0.58084444945800284</v>
      </c>
      <c r="O173" s="98">
        <f>RES_hhdet_fech!O165</f>
        <v>0.68615678802978664</v>
      </c>
      <c r="P173" s="98">
        <f>RES_hhdet_fech!P165</f>
        <v>1.3070892815212705</v>
      </c>
      <c r="Q173" s="98">
        <f>RES_hhdet_fech!Q165</f>
        <v>1.0938812949493988</v>
      </c>
      <c r="R173" s="98">
        <f>RES_hhdet_fech!R165</f>
        <v>1.121734464182794</v>
      </c>
      <c r="S173" s="98">
        <f>RES_hhdet_fech!S165</f>
        <v>1.1057160596284912</v>
      </c>
      <c r="T173" s="98">
        <f>RES_hhdet_fech!T165</f>
        <v>1.477918992907129</v>
      </c>
      <c r="U173" s="98">
        <f>RES_hhdet_fech!U165</f>
        <v>1.0121885211212356</v>
      </c>
      <c r="V173" s="98">
        <f>RES_hhdet_fech!V165</f>
        <v>1.0165165540806114</v>
      </c>
      <c r="W173" s="98">
        <f>RES_hhdet_fech!W165</f>
        <v>1.8361985531817275</v>
      </c>
      <c r="X173" s="98">
        <f>RES_hhdet_fech!X165</f>
        <v>1.7931337164664873</v>
      </c>
      <c r="Y173" s="98">
        <f>RES_hhdet_fech!Y165</f>
        <v>2.0388586331122083</v>
      </c>
      <c r="DA173" s="63" t="s">
        <v>2398</v>
      </c>
    </row>
    <row r="174" spans="1:105" ht="12" customHeight="1" x14ac:dyDescent="0.25">
      <c r="A174" s="121" t="s">
        <v>55</v>
      </c>
      <c r="B174" s="122">
        <v>2191.2933885152038</v>
      </c>
      <c r="C174" s="122">
        <v>2135.1223474379176</v>
      </c>
      <c r="D174" s="122">
        <v>2179.8581724007877</v>
      </c>
      <c r="E174" s="122">
        <v>2344.3609554089817</v>
      </c>
      <c r="F174" s="122">
        <v>2079.4501537219899</v>
      </c>
      <c r="G174" s="122">
        <v>2144.6078861381079</v>
      </c>
      <c r="H174" s="122">
        <v>2416.6020144114436</v>
      </c>
      <c r="I174" s="122">
        <v>2430.2686497290001</v>
      </c>
      <c r="J174" s="122">
        <v>3328.0424960655851</v>
      </c>
      <c r="K174" s="122">
        <v>2928.9766028984645</v>
      </c>
      <c r="L174" s="122">
        <v>2783.4989324045796</v>
      </c>
      <c r="M174" s="122">
        <v>2360.1160262813519</v>
      </c>
      <c r="N174" s="122">
        <v>2425.8262346320403</v>
      </c>
      <c r="O174" s="122">
        <v>2688.1899512860518</v>
      </c>
      <c r="P174" s="122">
        <v>2355.071740294768</v>
      </c>
      <c r="Q174" s="122">
        <v>2819.973157626996</v>
      </c>
      <c r="R174" s="122">
        <v>3063.7381214401266</v>
      </c>
      <c r="S174" s="122">
        <v>2318.0939891947719</v>
      </c>
      <c r="T174" s="122">
        <v>2424.7762230750036</v>
      </c>
      <c r="U174" s="122">
        <v>2244.4116117401586</v>
      </c>
      <c r="V174" s="122">
        <v>2602.3198533689733</v>
      </c>
      <c r="W174" s="122">
        <v>2701.3472053406886</v>
      </c>
      <c r="X174" s="122">
        <v>2377.7122165746268</v>
      </c>
      <c r="Y174" s="122">
        <v>2270.3748592574393</v>
      </c>
      <c r="DA174" s="130" t="s">
        <v>2399</v>
      </c>
    </row>
    <row r="175" spans="1:105" ht="12" customHeight="1" x14ac:dyDescent="0.25">
      <c r="A175" s="97" t="s">
        <v>124</v>
      </c>
      <c r="B175" s="98">
        <v>2681.1691450869043</v>
      </c>
      <c r="C175" s="98">
        <v>2345.2171881549975</v>
      </c>
      <c r="D175" s="98">
        <v>2366.7122156318078</v>
      </c>
      <c r="E175" s="98">
        <v>2487.9631723295533</v>
      </c>
      <c r="F175" s="98">
        <v>2458.1982386775553</v>
      </c>
      <c r="G175" s="98">
        <v>2618.1380152471456</v>
      </c>
      <c r="H175" s="98">
        <v>2749.5120930483067</v>
      </c>
      <c r="I175" s="98">
        <v>2611.4100087209727</v>
      </c>
      <c r="J175" s="98">
        <v>2890.7699932408736</v>
      </c>
      <c r="K175" s="98">
        <v>2851.2211242412486</v>
      </c>
      <c r="L175" s="98">
        <v>2221.8646890024124</v>
      </c>
      <c r="M175" s="98">
        <v>2775.1536892171107</v>
      </c>
      <c r="N175" s="98">
        <v>2709.0583099444757</v>
      </c>
      <c r="O175" s="98">
        <v>2647.0101798028218</v>
      </c>
      <c r="P175" s="98">
        <v>2914.0789003581144</v>
      </c>
      <c r="Q175" s="98">
        <v>2415.2965191904859</v>
      </c>
      <c r="R175" s="98">
        <v>2574.641509996497</v>
      </c>
      <c r="S175" s="98">
        <v>2741.2966677147219</v>
      </c>
      <c r="T175" s="98">
        <v>2296.4775023156772</v>
      </c>
      <c r="U175" s="98">
        <v>2106.2912380610765</v>
      </c>
      <c r="V175" s="98">
        <v>2202.8348017916924</v>
      </c>
      <c r="W175" s="98">
        <v>2082.355259978196</v>
      </c>
      <c r="X175" s="98">
        <v>1900.6324214552778</v>
      </c>
      <c r="Y175" s="98">
        <v>2391.4109109134588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2128.7560578890293</v>
      </c>
      <c r="C179" s="101">
        <v>2115.6691214455959</v>
      </c>
      <c r="D179" s="101">
        <v>2169.7579538477598</v>
      </c>
      <c r="E179" s="101">
        <v>2338.3775297039579</v>
      </c>
      <c r="F179" s="101">
        <v>2067.7963664925878</v>
      </c>
      <c r="G179" s="101">
        <v>2131.8097745405667</v>
      </c>
      <c r="H179" s="101">
        <v>2407.9710123727104</v>
      </c>
      <c r="I179" s="101">
        <v>2426.3626365970977</v>
      </c>
      <c r="J179" s="101">
        <v>3336.1967618525255</v>
      </c>
      <c r="K179" s="101">
        <v>2930.3029223638327</v>
      </c>
      <c r="L179" s="101">
        <v>2800.1894002619993</v>
      </c>
      <c r="M179" s="101">
        <v>2351.8702448985218</v>
      </c>
      <c r="N179" s="101">
        <v>2418.1863306878595</v>
      </c>
      <c r="O179" s="101">
        <v>2689.3907072395814</v>
      </c>
      <c r="P179" s="101">
        <v>2339.394786728416</v>
      </c>
      <c r="Q179" s="101">
        <v>2830.9265853636898</v>
      </c>
      <c r="R179" s="101">
        <v>3075.6803491976793</v>
      </c>
      <c r="S179" s="101">
        <v>2307.9164660573574</v>
      </c>
      <c r="T179" s="101">
        <v>2429.320136101896</v>
      </c>
      <c r="U179" s="101">
        <v>2249.5120014045365</v>
      </c>
      <c r="V179" s="101">
        <v>2616.5081461750747</v>
      </c>
      <c r="W179" s="101">
        <v>2723.7759008698381</v>
      </c>
      <c r="X179" s="101">
        <v>2395.543945240318</v>
      </c>
      <c r="Y179" s="101">
        <v>2265.538508087167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2407</v>
      </c>
    </row>
    <row r="183" spans="1:105" ht="12" customHeight="1" x14ac:dyDescent="0.25">
      <c r="A183" s="121" t="s">
        <v>54</v>
      </c>
      <c r="B183" s="122">
        <v>731.94523244200377</v>
      </c>
      <c r="C183" s="122">
        <v>726.88611875241725</v>
      </c>
      <c r="D183" s="122">
        <v>779.76018148003595</v>
      </c>
      <c r="E183" s="122">
        <v>820.19971255679627</v>
      </c>
      <c r="F183" s="122">
        <v>849.70318956543474</v>
      </c>
      <c r="G183" s="122">
        <v>875.50482175335651</v>
      </c>
      <c r="H183" s="122">
        <v>917.26658920842112</v>
      </c>
      <c r="I183" s="122">
        <v>814.95935240037545</v>
      </c>
      <c r="J183" s="122">
        <v>922.00467609537429</v>
      </c>
      <c r="K183" s="122">
        <v>842.12018277044012</v>
      </c>
      <c r="L183" s="122">
        <v>915.00170199304443</v>
      </c>
      <c r="M183" s="122">
        <v>845.87794428976076</v>
      </c>
      <c r="N183" s="122">
        <v>848.92554411659444</v>
      </c>
      <c r="O183" s="122">
        <v>846.54191199576485</v>
      </c>
      <c r="P183" s="122">
        <v>848.83600326844396</v>
      </c>
      <c r="Q183" s="122">
        <v>761.42788178240221</v>
      </c>
      <c r="R183" s="122">
        <v>796.6211947710334</v>
      </c>
      <c r="S183" s="122">
        <v>742.69585289301949</v>
      </c>
      <c r="T183" s="122">
        <v>680.20767511155498</v>
      </c>
      <c r="U183" s="122">
        <v>616.82644917565699</v>
      </c>
      <c r="V183" s="122">
        <v>688.51695237005265</v>
      </c>
      <c r="W183" s="122">
        <v>686.29317551819872</v>
      </c>
      <c r="X183" s="122">
        <v>658.03498369706472</v>
      </c>
      <c r="Y183" s="122">
        <v>820.73446178175004</v>
      </c>
      <c r="DA183" s="130" t="s">
        <v>2408</v>
      </c>
    </row>
    <row r="184" spans="1:105" ht="12" customHeight="1" x14ac:dyDescent="0.25">
      <c r="A184" s="97" t="s">
        <v>50</v>
      </c>
      <c r="B184" s="98">
        <v>771.66795922862195</v>
      </c>
      <c r="C184" s="98">
        <v>767.32290312947737</v>
      </c>
      <c r="D184" s="98">
        <v>828.05675070281291</v>
      </c>
      <c r="E184" s="98">
        <v>865.22840000183612</v>
      </c>
      <c r="F184" s="98">
        <v>930.70146654797861</v>
      </c>
      <c r="G184" s="98">
        <v>970.87990120102575</v>
      </c>
      <c r="H184" s="98">
        <v>1010.0809327366954</v>
      </c>
      <c r="I184" s="98">
        <v>928.05872049082393</v>
      </c>
      <c r="J184" s="98">
        <v>962.06095399108062</v>
      </c>
      <c r="K184" s="98">
        <v>895.53824858605151</v>
      </c>
      <c r="L184" s="98">
        <v>899.27408887534853</v>
      </c>
      <c r="M184" s="98">
        <v>934.33183450886349</v>
      </c>
      <c r="N184" s="98">
        <v>940.39758997950264</v>
      </c>
      <c r="O184" s="98">
        <v>918.63223259248537</v>
      </c>
      <c r="P184" s="98">
        <v>996.48396455844738</v>
      </c>
      <c r="Q184" s="98">
        <v>798.42436617056921</v>
      </c>
      <c r="R184" s="98">
        <v>831.04447555168849</v>
      </c>
      <c r="S184" s="98">
        <v>947.28438185381196</v>
      </c>
      <c r="T184" s="98">
        <v>801.72400186231062</v>
      </c>
      <c r="U184" s="98">
        <v>748.36944651445356</v>
      </c>
      <c r="V184" s="98">
        <v>771.13658705820467</v>
      </c>
      <c r="W184" s="98">
        <v>752.55864864625789</v>
      </c>
      <c r="X184" s="98">
        <v>722.11629218330324</v>
      </c>
      <c r="Y184" s="98">
        <v>974.29970072398601</v>
      </c>
      <c r="DA184" s="63" t="s">
        <v>2409</v>
      </c>
    </row>
    <row r="185" spans="1:105" ht="12" customHeight="1" x14ac:dyDescent="0.25">
      <c r="A185" s="109" t="s">
        <v>120</v>
      </c>
      <c r="B185" s="33">
        <v>561.13750725954492</v>
      </c>
      <c r="C185" s="33">
        <v>596.91074039758132</v>
      </c>
      <c r="D185" s="33">
        <v>671.09290072878787</v>
      </c>
      <c r="E185" s="33">
        <v>732.79108398701328</v>
      </c>
      <c r="F185" s="33">
        <v>694.74996403361126</v>
      </c>
      <c r="G185" s="33">
        <v>696.3152785486443</v>
      </c>
      <c r="H185" s="33">
        <v>765.22785504781962</v>
      </c>
      <c r="I185" s="33">
        <v>688.59134336076841</v>
      </c>
      <c r="J185" s="33">
        <v>885.95402598923852</v>
      </c>
      <c r="K185" s="33">
        <v>792.37866399476934</v>
      </c>
      <c r="L185" s="33">
        <v>941.68356704874657</v>
      </c>
      <c r="M185" s="33">
        <v>704.00986915574072</v>
      </c>
      <c r="N185" s="33">
        <v>699.46367295191806</v>
      </c>
      <c r="O185" s="33">
        <v>735.37770572012016</v>
      </c>
      <c r="P185" s="33">
        <v>625.900883338673</v>
      </c>
      <c r="Q185" s="33">
        <v>708.68683398561109</v>
      </c>
      <c r="R185" s="33">
        <v>751.92440827906273</v>
      </c>
      <c r="S185" s="33">
        <v>510.06260423198376</v>
      </c>
      <c r="T185" s="33">
        <v>536.06294147319534</v>
      </c>
      <c r="U185" s="33">
        <v>484.52842187764537</v>
      </c>
      <c r="V185" s="33">
        <v>596.55866216528796</v>
      </c>
      <c r="W185" s="33">
        <v>608.95356716508513</v>
      </c>
      <c r="X185" s="33">
        <v>579.20888910917142</v>
      </c>
      <c r="Y185" s="33">
        <v>599.91345262076993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8909.9015253192083</v>
      </c>
      <c r="C187" s="117">
        <f t="shared" si="83"/>
        <v>10003.792532384083</v>
      </c>
      <c r="D187" s="117">
        <f t="shared" si="83"/>
        <v>9476.5667926761071</v>
      </c>
      <c r="E187" s="117">
        <f t="shared" si="83"/>
        <v>10478.706408237818</v>
      </c>
      <c r="F187" s="117">
        <f t="shared" si="83"/>
        <v>10586.611476644723</v>
      </c>
      <c r="G187" s="117">
        <f t="shared" si="83"/>
        <v>8564.3433229835973</v>
      </c>
      <c r="H187" s="117">
        <f t="shared" si="83"/>
        <v>10426.796898421888</v>
      </c>
      <c r="I187" s="117">
        <f t="shared" si="83"/>
        <v>12647.271172770348</v>
      </c>
      <c r="J187" s="117">
        <f t="shared" si="83"/>
        <v>11453.267805915893</v>
      </c>
      <c r="K187" s="117">
        <f t="shared" si="83"/>
        <v>12062.486572424461</v>
      </c>
      <c r="L187" s="117">
        <f t="shared" si="83"/>
        <v>9216.7109095010164</v>
      </c>
      <c r="M187" s="117">
        <f t="shared" si="83"/>
        <v>5666.5393434083244</v>
      </c>
      <c r="N187" s="117">
        <f t="shared" si="83"/>
        <v>12868.246610651649</v>
      </c>
      <c r="O187" s="117">
        <f t="shared" si="83"/>
        <v>10037.31199622613</v>
      </c>
      <c r="P187" s="117">
        <f t="shared" si="83"/>
        <v>16240.207140804756</v>
      </c>
      <c r="Q187" s="117">
        <f t="shared" si="83"/>
        <v>13008.114078660381</v>
      </c>
      <c r="R187" s="117">
        <f t="shared" ref="R187:V187" si="84">R188+R190+R192+R201</f>
        <v>13843.210078320155</v>
      </c>
      <c r="S187" s="117">
        <f t="shared" si="84"/>
        <v>9510.2389692684919</v>
      </c>
      <c r="T187" s="117">
        <f t="shared" si="84"/>
        <v>9453.7968186834005</v>
      </c>
      <c r="U187" s="117">
        <f t="shared" si="84"/>
        <v>8844.2480140458792</v>
      </c>
      <c r="V187" s="117">
        <f t="shared" si="84"/>
        <v>11992.655174860985</v>
      </c>
      <c r="W187" s="117">
        <f t="shared" ref="W187:Y187" si="85">W188+W190+W192+W201</f>
        <v>11990.4945510828</v>
      </c>
      <c r="X187" s="117">
        <f t="shared" si="85"/>
        <v>10562.936397017012</v>
      </c>
      <c r="Y187" s="117">
        <f t="shared" si="85"/>
        <v>10453.401749897939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7117.2157625789396</v>
      </c>
      <c r="C188" s="122">
        <f t="shared" si="86"/>
        <v>8224.9697580759275</v>
      </c>
      <c r="D188" s="122">
        <f t="shared" si="86"/>
        <v>7606.9260614635032</v>
      </c>
      <c r="E188" s="122">
        <f t="shared" si="86"/>
        <v>8460.0061149437443</v>
      </c>
      <c r="F188" s="122">
        <f t="shared" si="86"/>
        <v>8711.2189573429714</v>
      </c>
      <c r="G188" s="122">
        <f t="shared" si="86"/>
        <v>6622.0763865170338</v>
      </c>
      <c r="H188" s="122">
        <f t="shared" si="86"/>
        <v>8267.5228108830997</v>
      </c>
      <c r="I188" s="122">
        <f t="shared" si="86"/>
        <v>10527.629255066304</v>
      </c>
      <c r="J188" s="122">
        <f t="shared" si="86"/>
        <v>8654.8853858270941</v>
      </c>
      <c r="K188" s="122">
        <f t="shared" si="86"/>
        <v>9576.8409170355353</v>
      </c>
      <c r="L188" s="122">
        <f t="shared" si="86"/>
        <v>6781.3336054515185</v>
      </c>
      <c r="M188" s="122">
        <f t="shared" si="86"/>
        <v>3552.3759622152697</v>
      </c>
      <c r="N188" s="122">
        <f t="shared" si="86"/>
        <v>10685.913288736834</v>
      </c>
      <c r="O188" s="122">
        <f t="shared" si="86"/>
        <v>7655.9068275731834</v>
      </c>
      <c r="P188" s="122">
        <f t="shared" si="86"/>
        <v>14080.715926773664</v>
      </c>
      <c r="Q188" s="122">
        <f t="shared" si="86"/>
        <v>10564.211304728909</v>
      </c>
      <c r="R188" s="122">
        <f t="shared" si="86"/>
        <v>11181.611791293617</v>
      </c>
      <c r="S188" s="122">
        <f t="shared" si="86"/>
        <v>7385.9955518272827</v>
      </c>
      <c r="T188" s="122">
        <f t="shared" si="86"/>
        <v>7239.3667415077898</v>
      </c>
      <c r="U188" s="122">
        <f t="shared" si="86"/>
        <v>6743.8259251101954</v>
      </c>
      <c r="V188" s="122">
        <f t="shared" si="86"/>
        <v>9508.9036543992243</v>
      </c>
      <c r="W188" s="122">
        <f t="shared" si="86"/>
        <v>9388.8873348447305</v>
      </c>
      <c r="X188" s="122">
        <f t="shared" si="86"/>
        <v>8223.3348361173903</v>
      </c>
      <c r="Y188" s="122">
        <f t="shared" si="86"/>
        <v>8081.3785673647135</v>
      </c>
      <c r="DA188" s="130" t="s">
        <v>2563</v>
      </c>
    </row>
    <row r="189" spans="1:105" ht="12" customHeight="1" x14ac:dyDescent="0.25">
      <c r="A189" s="97" t="s">
        <v>53</v>
      </c>
      <c r="B189" s="98">
        <v>7117.2157625789396</v>
      </c>
      <c r="C189" s="98">
        <v>8224.9697580759275</v>
      </c>
      <c r="D189" s="98">
        <v>7606.9260614635032</v>
      </c>
      <c r="E189" s="98">
        <v>8460.0061149437443</v>
      </c>
      <c r="F189" s="98">
        <v>8711.2189573429714</v>
      </c>
      <c r="G189" s="98">
        <v>6622.0763865170338</v>
      </c>
      <c r="H189" s="98">
        <v>8267.5228108830997</v>
      </c>
      <c r="I189" s="98">
        <v>10527.629255066304</v>
      </c>
      <c r="J189" s="98">
        <v>8654.8853858270941</v>
      </c>
      <c r="K189" s="98">
        <v>9576.8409170355353</v>
      </c>
      <c r="L189" s="98">
        <v>6781.3336054515185</v>
      </c>
      <c r="M189" s="98">
        <v>3552.3759622152697</v>
      </c>
      <c r="N189" s="98">
        <v>10685.913288736834</v>
      </c>
      <c r="O189" s="98">
        <v>7655.9068275731834</v>
      </c>
      <c r="P189" s="98">
        <v>14080.715926773664</v>
      </c>
      <c r="Q189" s="98">
        <v>10564.211304728909</v>
      </c>
      <c r="R189" s="98">
        <v>11181.611791293617</v>
      </c>
      <c r="S189" s="98">
        <v>7385.9955518272827</v>
      </c>
      <c r="T189" s="98">
        <v>7239.3667415077898</v>
      </c>
      <c r="U189" s="98">
        <v>6743.8259251101954</v>
      </c>
      <c r="V189" s="98">
        <v>9508.9036543992243</v>
      </c>
      <c r="W189" s="98">
        <v>9388.8873348447305</v>
      </c>
      <c r="X189" s="98">
        <v>8223.3348361173903</v>
      </c>
      <c r="Y189" s="98">
        <v>8081.3785673647135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0.81710076122107755</v>
      </c>
      <c r="K190" s="122">
        <f t="shared" si="87"/>
        <v>1.1422136847362061</v>
      </c>
      <c r="L190" s="122">
        <f t="shared" si="87"/>
        <v>3.0763527006278282</v>
      </c>
      <c r="M190" s="122">
        <f t="shared" si="87"/>
        <v>1.9130675591642183</v>
      </c>
      <c r="N190" s="122">
        <f t="shared" si="87"/>
        <v>2.3597953947271062</v>
      </c>
      <c r="O190" s="122">
        <f t="shared" si="87"/>
        <v>2.8976302116520207</v>
      </c>
      <c r="P190" s="122">
        <f t="shared" si="87"/>
        <v>5.6770119861638237</v>
      </c>
      <c r="Q190" s="122">
        <f t="shared" si="87"/>
        <v>4.8524216352039993</v>
      </c>
      <c r="R190" s="122">
        <f t="shared" si="87"/>
        <v>5.0430235187603349</v>
      </c>
      <c r="S190" s="122">
        <f t="shared" si="87"/>
        <v>5.01929779794047</v>
      </c>
      <c r="T190" s="122">
        <f t="shared" si="87"/>
        <v>6.8135901434441584</v>
      </c>
      <c r="U190" s="122">
        <f t="shared" si="87"/>
        <v>4.7594900047606323</v>
      </c>
      <c r="V190" s="122">
        <f t="shared" si="87"/>
        <v>4.8757144916814248</v>
      </c>
      <c r="W190" s="122">
        <f t="shared" si="87"/>
        <v>8.9408764740302882</v>
      </c>
      <c r="X190" s="122">
        <f t="shared" si="87"/>
        <v>8.7962756444531038</v>
      </c>
      <c r="Y190" s="122">
        <f t="shared" si="87"/>
        <v>10.038849106083122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0</v>
      </c>
      <c r="C191" s="98">
        <f>RES_hhdet_tesh!C165</f>
        <v>0</v>
      </c>
      <c r="D191" s="98">
        <f>RES_hhdet_tesh!D165</f>
        <v>0</v>
      </c>
      <c r="E191" s="98">
        <f>RES_hhdet_tesh!E165</f>
        <v>0</v>
      </c>
      <c r="F191" s="98">
        <f>RES_hhdet_tesh!F165</f>
        <v>0</v>
      </c>
      <c r="G191" s="98">
        <f>RES_hhdet_tesh!G165</f>
        <v>0</v>
      </c>
      <c r="H191" s="98">
        <f>RES_hhdet_tesh!H165</f>
        <v>0</v>
      </c>
      <c r="I191" s="98">
        <f>RES_hhdet_tesh!I165</f>
        <v>0</v>
      </c>
      <c r="J191" s="98">
        <f>RES_hhdet_tesh!J165</f>
        <v>0.81710076122107755</v>
      </c>
      <c r="K191" s="98">
        <f>RES_hhdet_tesh!K165</f>
        <v>1.1422136847362061</v>
      </c>
      <c r="L191" s="98">
        <f>RES_hhdet_tesh!L165</f>
        <v>3.0763527006278282</v>
      </c>
      <c r="M191" s="98">
        <f>RES_hhdet_tesh!M165</f>
        <v>1.9130675591642183</v>
      </c>
      <c r="N191" s="98">
        <f>RES_hhdet_tesh!N165</f>
        <v>2.3597953947271062</v>
      </c>
      <c r="O191" s="98">
        <f>RES_hhdet_tesh!O165</f>
        <v>2.8976302116520207</v>
      </c>
      <c r="P191" s="98">
        <f>RES_hhdet_tesh!P165</f>
        <v>5.6770119861638237</v>
      </c>
      <c r="Q191" s="98">
        <f>RES_hhdet_tesh!Q165</f>
        <v>4.8524216352039993</v>
      </c>
      <c r="R191" s="98">
        <f>RES_hhdet_tesh!R165</f>
        <v>5.0430235187603349</v>
      </c>
      <c r="S191" s="98">
        <f>RES_hhdet_tesh!S165</f>
        <v>5.01929779794047</v>
      </c>
      <c r="T191" s="98">
        <f>RES_hhdet_tesh!T165</f>
        <v>6.8135901434441584</v>
      </c>
      <c r="U191" s="98">
        <f>RES_hhdet_tesh!U165</f>
        <v>4.7594900047606323</v>
      </c>
      <c r="V191" s="98">
        <f>RES_hhdet_tesh!V165</f>
        <v>4.8757144916814248</v>
      </c>
      <c r="W191" s="98">
        <f>RES_hhdet_tesh!W165</f>
        <v>8.9408764740302882</v>
      </c>
      <c r="X191" s="98">
        <f>RES_hhdet_tesh!X165</f>
        <v>8.7962756444531038</v>
      </c>
      <c r="Y191" s="98">
        <f>RES_hhdet_tesh!Y165</f>
        <v>10.038849106083122</v>
      </c>
      <c r="DA191" s="63" t="s">
        <v>2566</v>
      </c>
    </row>
    <row r="192" spans="1:105" ht="12" customHeight="1" x14ac:dyDescent="0.25">
      <c r="A192" s="121" t="s">
        <v>55</v>
      </c>
      <c r="B192" s="122">
        <v>1349.8153258271905</v>
      </c>
      <c r="C192" s="122">
        <v>1331.772677217147</v>
      </c>
      <c r="D192" s="122">
        <v>1379.461089276673</v>
      </c>
      <c r="E192" s="122">
        <v>1496.345766991705</v>
      </c>
      <c r="F192" s="122">
        <v>1336.2898000616344</v>
      </c>
      <c r="G192" s="122">
        <v>1386.3031662560588</v>
      </c>
      <c r="H192" s="122">
        <v>1569.7339121268367</v>
      </c>
      <c r="I192" s="122">
        <v>1583.8124558541624</v>
      </c>
      <c r="J192" s="122">
        <v>2174.2140353168766</v>
      </c>
      <c r="K192" s="122">
        <v>1917.3395201862404</v>
      </c>
      <c r="L192" s="122">
        <v>1831.7484969825532</v>
      </c>
      <c r="M192" s="122">
        <v>1564.80807713733</v>
      </c>
      <c r="N192" s="122">
        <v>1630.2237220683421</v>
      </c>
      <c r="O192" s="122">
        <v>1825.0264294685226</v>
      </c>
      <c r="P192" s="122">
        <v>1605.7290897899356</v>
      </c>
      <c r="Q192" s="122">
        <v>1934.234024868538</v>
      </c>
      <c r="R192" s="122">
        <v>2122.7695394071284</v>
      </c>
      <c r="S192" s="122">
        <v>1631.6500027315537</v>
      </c>
      <c r="T192" s="122">
        <v>1752.1940646645007</v>
      </c>
      <c r="U192" s="122">
        <v>1672.8582947157213</v>
      </c>
      <c r="V192" s="122">
        <v>1998.1476980998934</v>
      </c>
      <c r="W192" s="122">
        <v>2109.2932615612267</v>
      </c>
      <c r="X192" s="122">
        <v>1867.9235495345483</v>
      </c>
      <c r="Y192" s="122">
        <v>1801.0420401774393</v>
      </c>
      <c r="DA192" s="130" t="s">
        <v>2567</v>
      </c>
    </row>
    <row r="193" spans="1:105" ht="12" customHeight="1" x14ac:dyDescent="0.25">
      <c r="A193" s="97" t="s">
        <v>124</v>
      </c>
      <c r="B193" s="98">
        <v>1487.3879402698931</v>
      </c>
      <c r="C193" s="98">
        <v>1301.0174197205856</v>
      </c>
      <c r="D193" s="98">
        <v>1312.9418612290085</v>
      </c>
      <c r="E193" s="98">
        <v>1397.7329962098634</v>
      </c>
      <c r="F193" s="98">
        <v>1400.8560805804609</v>
      </c>
      <c r="G193" s="98">
        <v>1522.622302762755</v>
      </c>
      <c r="H193" s="98">
        <v>1627.1217020086497</v>
      </c>
      <c r="I193" s="98">
        <v>1548.2874950373787</v>
      </c>
      <c r="J193" s="98">
        <v>1713.9181578599673</v>
      </c>
      <c r="K193" s="98">
        <v>1690.4698984481945</v>
      </c>
      <c r="L193" s="98">
        <v>1357.7982773295309</v>
      </c>
      <c r="M193" s="98">
        <v>1705.6171471686116</v>
      </c>
      <c r="N193" s="98">
        <v>1754.0229805196225</v>
      </c>
      <c r="O193" s="98">
        <v>1756.8869143782294</v>
      </c>
      <c r="P193" s="98">
        <v>1944.3343565958276</v>
      </c>
      <c r="Q193" s="98">
        <v>1614.9945576734665</v>
      </c>
      <c r="R193" s="98">
        <v>1731.7635506705922</v>
      </c>
      <c r="S193" s="98">
        <v>1901.5322337524008</v>
      </c>
      <c r="T193" s="98">
        <v>1780.9494985983517</v>
      </c>
      <c r="U193" s="98">
        <v>1718.9434272310921</v>
      </c>
      <c r="V193" s="98">
        <v>1885.9194961002434</v>
      </c>
      <c r="W193" s="98">
        <v>1821.2348511939883</v>
      </c>
      <c r="X193" s="98">
        <v>1664.5808948143217</v>
      </c>
      <c r="Y193" s="98">
        <v>2105.1872593046019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1332.252864408973</v>
      </c>
      <c r="C197" s="101">
        <v>1334.6203862446064</v>
      </c>
      <c r="D197" s="101">
        <v>1383.0567232251954</v>
      </c>
      <c r="E197" s="101">
        <v>1500.4546324409482</v>
      </c>
      <c r="F197" s="101">
        <v>1334.3031452764396</v>
      </c>
      <c r="G197" s="101">
        <v>1382.6188652693916</v>
      </c>
      <c r="H197" s="101">
        <v>1568.246080537308</v>
      </c>
      <c r="I197" s="101">
        <v>1584.5784927450902</v>
      </c>
      <c r="J197" s="101">
        <v>2182.797641423299</v>
      </c>
      <c r="K197" s="101">
        <v>1921.2093644802792</v>
      </c>
      <c r="L197" s="101">
        <v>1845.8331989038913</v>
      </c>
      <c r="M197" s="101">
        <v>1562.0105459446554</v>
      </c>
      <c r="N197" s="101">
        <v>1626.8843600208579</v>
      </c>
      <c r="O197" s="101">
        <v>1827.0133013104075</v>
      </c>
      <c r="P197" s="101">
        <v>1596.2331487282206</v>
      </c>
      <c r="Q197" s="101">
        <v>1942.8749151559834</v>
      </c>
      <c r="R197" s="101">
        <v>2132.3166972953745</v>
      </c>
      <c r="S197" s="101">
        <v>1625.1596547493584</v>
      </c>
      <c r="T197" s="101">
        <v>1751.1756430460102</v>
      </c>
      <c r="U197" s="101">
        <v>1671.156502812747</v>
      </c>
      <c r="V197" s="101">
        <v>2002.1336459715003</v>
      </c>
      <c r="W197" s="101">
        <v>2119.7308357964675</v>
      </c>
      <c r="X197" s="101">
        <v>1875.5238526331636</v>
      </c>
      <c r="Y197" s="101">
        <v>1788.8890240608969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2575</v>
      </c>
    </row>
    <row r="201" spans="1:105" ht="12" customHeight="1" x14ac:dyDescent="0.25">
      <c r="A201" s="121" t="s">
        <v>54</v>
      </c>
      <c r="B201" s="122">
        <v>442.87043691307923</v>
      </c>
      <c r="C201" s="122">
        <v>447.05009709100864</v>
      </c>
      <c r="D201" s="122">
        <v>490.17964193593133</v>
      </c>
      <c r="E201" s="122">
        <v>522.35452630236966</v>
      </c>
      <c r="F201" s="122">
        <v>539.10271924011636</v>
      </c>
      <c r="G201" s="122">
        <v>555.96377021050409</v>
      </c>
      <c r="H201" s="122">
        <v>589.5401754119514</v>
      </c>
      <c r="I201" s="122">
        <v>535.82946184988145</v>
      </c>
      <c r="J201" s="122">
        <v>623.35128401070062</v>
      </c>
      <c r="K201" s="122">
        <v>567.16392151794878</v>
      </c>
      <c r="L201" s="122">
        <v>600.55245436631765</v>
      </c>
      <c r="M201" s="122">
        <v>547.44223649656055</v>
      </c>
      <c r="N201" s="122">
        <v>549.74980445174708</v>
      </c>
      <c r="O201" s="122">
        <v>553.48110897277161</v>
      </c>
      <c r="P201" s="122">
        <v>548.08511225499365</v>
      </c>
      <c r="Q201" s="122">
        <v>504.81632742773024</v>
      </c>
      <c r="R201" s="122">
        <v>533.78572410065021</v>
      </c>
      <c r="S201" s="122">
        <v>487.57411691171478</v>
      </c>
      <c r="T201" s="122">
        <v>455.42242236766452</v>
      </c>
      <c r="U201" s="122">
        <v>422.80430421520259</v>
      </c>
      <c r="V201" s="122">
        <v>480.72810787018454</v>
      </c>
      <c r="W201" s="122">
        <v>483.37307820281302</v>
      </c>
      <c r="X201" s="122">
        <v>462.88173572062124</v>
      </c>
      <c r="Y201" s="122">
        <v>560.94229324970388</v>
      </c>
      <c r="DA201" s="130" t="s">
        <v>2576</v>
      </c>
    </row>
    <row r="202" spans="1:105" ht="12" customHeight="1" x14ac:dyDescent="0.25">
      <c r="A202" s="97" t="s">
        <v>50</v>
      </c>
      <c r="B202" s="98">
        <v>449.32428576441157</v>
      </c>
      <c r="C202" s="98">
        <v>447.74924460885296</v>
      </c>
      <c r="D202" s="98">
        <v>484.54403584601653</v>
      </c>
      <c r="E202" s="98">
        <v>507.59940346263676</v>
      </c>
      <c r="F202" s="98">
        <v>547.27799483621175</v>
      </c>
      <c r="G202" s="98">
        <v>571.9397791965248</v>
      </c>
      <c r="H202" s="98">
        <v>595.76046012907671</v>
      </c>
      <c r="I202" s="98">
        <v>547.70132723462518</v>
      </c>
      <c r="J202" s="98">
        <v>567.92684832830128</v>
      </c>
      <c r="K202" s="98">
        <v>528.94119777480307</v>
      </c>
      <c r="L202" s="98">
        <v>531.89478309932917</v>
      </c>
      <c r="M202" s="98">
        <v>553.04004742606321</v>
      </c>
      <c r="N202" s="98">
        <v>557.00232361834105</v>
      </c>
      <c r="O202" s="98">
        <v>544.23587210843561</v>
      </c>
      <c r="P202" s="98">
        <v>590.41416499870854</v>
      </c>
      <c r="Q202" s="98">
        <v>473.12543460220519</v>
      </c>
      <c r="R202" s="98">
        <v>492.7573607246444</v>
      </c>
      <c r="S202" s="98">
        <v>562.58505684600709</v>
      </c>
      <c r="T202" s="98">
        <v>478.85613781847258</v>
      </c>
      <c r="U202" s="98">
        <v>449.581307308124</v>
      </c>
      <c r="V202" s="98">
        <v>467.30492850091372</v>
      </c>
      <c r="W202" s="98">
        <v>458.12520802498108</v>
      </c>
      <c r="X202" s="98">
        <v>440.28200491309354</v>
      </c>
      <c r="Y202" s="98">
        <v>595.29009015272015</v>
      </c>
      <c r="DA202" s="63" t="s">
        <v>2577</v>
      </c>
    </row>
    <row r="203" spans="1:105" ht="12" customHeight="1" x14ac:dyDescent="0.25">
      <c r="A203" s="109" t="s">
        <v>120</v>
      </c>
      <c r="B203" s="33">
        <v>415.11888685235061</v>
      </c>
      <c r="C203" s="33">
        <v>444.80283721222366</v>
      </c>
      <c r="D203" s="33">
        <v>502.85975563823962</v>
      </c>
      <c r="E203" s="33">
        <v>550.9968235794986</v>
      </c>
      <c r="F203" s="33">
        <v>523.46306157802098</v>
      </c>
      <c r="G203" s="33">
        <v>525.94823817616191</v>
      </c>
      <c r="H203" s="33">
        <v>579.35075663723205</v>
      </c>
      <c r="I203" s="33">
        <v>522.56480778871526</v>
      </c>
      <c r="J203" s="33">
        <v>673.23327612486003</v>
      </c>
      <c r="K203" s="33">
        <v>602.75593148120186</v>
      </c>
      <c r="L203" s="33">
        <v>717.03006009552757</v>
      </c>
      <c r="M203" s="33">
        <v>538.46410495745465</v>
      </c>
      <c r="N203" s="33">
        <v>537.89946181350115</v>
      </c>
      <c r="O203" s="33">
        <v>567.73738373125843</v>
      </c>
      <c r="P203" s="33">
        <v>484.1720560401593</v>
      </c>
      <c r="Q203" s="33">
        <v>549.99388742769065</v>
      </c>
      <c r="R203" s="33">
        <v>587.0588565954148</v>
      </c>
      <c r="S203" s="33">
        <v>402.28077846957581</v>
      </c>
      <c r="T203" s="33">
        <v>427.6249505205916</v>
      </c>
      <c r="U203" s="33">
        <v>395.87360658922233</v>
      </c>
      <c r="V203" s="33">
        <v>495.66853490752459</v>
      </c>
      <c r="W203" s="33">
        <v>512.84031504771144</v>
      </c>
      <c r="X203" s="33">
        <v>490.68155068035577</v>
      </c>
      <c r="Y203" s="33">
        <v>511.55145957650899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211.16766648259852</v>
      </c>
      <c r="C205" s="117">
        <f t="shared" si="88"/>
        <v>178.09196377417948</v>
      </c>
      <c r="D205" s="117">
        <f t="shared" si="88"/>
        <v>157.79440318016461</v>
      </c>
      <c r="E205" s="117">
        <f t="shared" si="88"/>
        <v>152.32651557637055</v>
      </c>
      <c r="F205" s="117">
        <f t="shared" si="88"/>
        <v>155.51055238808505</v>
      </c>
      <c r="G205" s="117">
        <f t="shared" si="88"/>
        <v>159.58563617875797</v>
      </c>
      <c r="H205" s="117">
        <f t="shared" si="88"/>
        <v>158.2579477777561</v>
      </c>
      <c r="I205" s="117">
        <f t="shared" si="88"/>
        <v>123.77104741421522</v>
      </c>
      <c r="J205" s="117">
        <f t="shared" si="88"/>
        <v>115.54115359084633</v>
      </c>
      <c r="K205" s="117">
        <f t="shared" si="88"/>
        <v>108.95277754902907</v>
      </c>
      <c r="L205" s="117">
        <f t="shared" si="88"/>
        <v>143.08811564168357</v>
      </c>
      <c r="M205" s="117">
        <f t="shared" si="88"/>
        <v>143.01272200263818</v>
      </c>
      <c r="N205" s="117">
        <f t="shared" si="88"/>
        <v>148.68182593023477</v>
      </c>
      <c r="O205" s="117">
        <f t="shared" si="88"/>
        <v>143.62177570529121</v>
      </c>
      <c r="P205" s="117">
        <f t="shared" si="88"/>
        <v>154.23211012653735</v>
      </c>
      <c r="Q205" s="117">
        <f t="shared" si="88"/>
        <v>121.05508228385587</v>
      </c>
      <c r="R205" s="117">
        <f t="shared" ref="R205:V205" si="89">R206+R208+R210+R219</f>
        <v>120.5862906552268</v>
      </c>
      <c r="S205" s="117">
        <f t="shared" si="89"/>
        <v>129.11769371037278</v>
      </c>
      <c r="T205" s="117">
        <f t="shared" si="89"/>
        <v>116.65984931557938</v>
      </c>
      <c r="U205" s="117">
        <f t="shared" si="89"/>
        <v>102.28218373545089</v>
      </c>
      <c r="V205" s="117">
        <f t="shared" si="89"/>
        <v>109.43362522721729</v>
      </c>
      <c r="W205" s="117">
        <f t="shared" ref="W205:Y205" si="90">W206+W208+W210+W219</f>
        <v>108.60754760119556</v>
      </c>
      <c r="X205" s="117">
        <f t="shared" si="90"/>
        <v>106.03627922975721</v>
      </c>
      <c r="Y205" s="117">
        <f t="shared" si="90"/>
        <v>151.41284493307711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68.949552792219762</v>
      </c>
      <c r="C210" s="122">
        <v>45.147418344177069</v>
      </c>
      <c r="D210" s="122">
        <v>27.570376764252387</v>
      </c>
      <c r="E210" s="122">
        <v>22.606628569055257</v>
      </c>
      <c r="F210" s="122">
        <v>16.668785429790852</v>
      </c>
      <c r="G210" s="122">
        <v>15.650953461672151</v>
      </c>
      <c r="H210" s="122">
        <v>15.783589059198462</v>
      </c>
      <c r="I210" s="122">
        <v>12.521538735220185</v>
      </c>
      <c r="J210" s="122">
        <v>12.021369549923971</v>
      </c>
      <c r="K210" s="122">
        <v>10.862614517109302</v>
      </c>
      <c r="L210" s="122">
        <v>14.566198636472961</v>
      </c>
      <c r="M210" s="122">
        <v>12.28059568914076</v>
      </c>
      <c r="N210" s="122">
        <v>16.163530426353528</v>
      </c>
      <c r="O210" s="122">
        <v>17.036322895253438</v>
      </c>
      <c r="P210" s="122">
        <v>18.057833592392875</v>
      </c>
      <c r="Q210" s="122">
        <v>14.459238008248986</v>
      </c>
      <c r="R210" s="122">
        <v>13.939993910538558</v>
      </c>
      <c r="S210" s="122">
        <v>14.623823245548936</v>
      </c>
      <c r="T210" s="122">
        <v>17.843768813365191</v>
      </c>
      <c r="U210" s="122">
        <v>17.039139324467683</v>
      </c>
      <c r="V210" s="122">
        <v>17.162730943887698</v>
      </c>
      <c r="W210" s="122">
        <v>16.540467042130651</v>
      </c>
      <c r="X210" s="122">
        <v>15.555926201885329</v>
      </c>
      <c r="Y210" s="122">
        <v>20.872447215245554</v>
      </c>
      <c r="DA210" s="130" t="s">
        <v>2735</v>
      </c>
    </row>
    <row r="211" spans="1:105" ht="12" customHeight="1" x14ac:dyDescent="0.25">
      <c r="A211" s="97" t="s">
        <v>124</v>
      </c>
      <c r="B211" s="98">
        <v>609.05438299794116</v>
      </c>
      <c r="C211" s="98">
        <v>532.73953646128939</v>
      </c>
      <c r="D211" s="98">
        <v>537.62234690292155</v>
      </c>
      <c r="E211" s="98">
        <v>565.1657142263814</v>
      </c>
      <c r="F211" s="98">
        <v>558.40431189799358</v>
      </c>
      <c r="G211" s="98">
        <v>594.73623154354175</v>
      </c>
      <c r="H211" s="98">
        <v>624.57916705685341</v>
      </c>
      <c r="I211" s="98">
        <v>593.20789758105627</v>
      </c>
      <c r="J211" s="98">
        <v>656.66731166459692</v>
      </c>
      <c r="K211" s="98">
        <v>647.68339058264212</v>
      </c>
      <c r="L211" s="98">
        <v>504.7187827537881</v>
      </c>
      <c r="M211" s="98">
        <v>630.403912042559</v>
      </c>
      <c r="N211" s="98">
        <v>615.38968568698715</v>
      </c>
      <c r="O211" s="98">
        <v>601.2948324440091</v>
      </c>
      <c r="P211" s="98">
        <v>661.96216300534934</v>
      </c>
      <c r="Q211" s="98">
        <v>548.65875729931088</v>
      </c>
      <c r="R211" s="98">
        <v>584.85556541080427</v>
      </c>
      <c r="S211" s="98">
        <v>622.71295103807631</v>
      </c>
      <c r="T211" s="98">
        <v>521.66782942602936</v>
      </c>
      <c r="U211" s="98">
        <v>478.46511763795417</v>
      </c>
      <c r="V211" s="98">
        <v>500.39595357500093</v>
      </c>
      <c r="W211" s="98">
        <v>473.02782085664711</v>
      </c>
      <c r="X211" s="98">
        <v>431.747660857781</v>
      </c>
      <c r="Y211" s="98">
        <v>543.23290252310142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142.21811369037874</v>
      </c>
      <c r="C219" s="122">
        <v>132.94454543000242</v>
      </c>
      <c r="D219" s="122">
        <v>130.22402641591222</v>
      </c>
      <c r="E219" s="122">
        <v>129.71988700731529</v>
      </c>
      <c r="F219" s="122">
        <v>138.84176695829419</v>
      </c>
      <c r="G219" s="122">
        <v>143.93468271708582</v>
      </c>
      <c r="H219" s="122">
        <v>142.47435871855762</v>
      </c>
      <c r="I219" s="122">
        <v>111.24950867899503</v>
      </c>
      <c r="J219" s="122">
        <v>103.51978404092236</v>
      </c>
      <c r="K219" s="122">
        <v>98.090163031919758</v>
      </c>
      <c r="L219" s="122">
        <v>128.52191700521061</v>
      </c>
      <c r="M219" s="122">
        <v>130.73212631349742</v>
      </c>
      <c r="N219" s="122">
        <v>132.51829550388123</v>
      </c>
      <c r="O219" s="122">
        <v>126.58545281003778</v>
      </c>
      <c r="P219" s="122">
        <v>136.17427653414447</v>
      </c>
      <c r="Q219" s="122">
        <v>106.59584427560688</v>
      </c>
      <c r="R219" s="122">
        <v>106.64629674468824</v>
      </c>
      <c r="S219" s="122">
        <v>114.49387046482383</v>
      </c>
      <c r="T219" s="122">
        <v>98.816080502214191</v>
      </c>
      <c r="U219" s="122">
        <v>85.243044410983202</v>
      </c>
      <c r="V219" s="122">
        <v>92.270894283329596</v>
      </c>
      <c r="W219" s="122">
        <v>92.067080559064919</v>
      </c>
      <c r="X219" s="122">
        <v>90.480353027871885</v>
      </c>
      <c r="Y219" s="122">
        <v>130.54039771783155</v>
      </c>
      <c r="DA219" s="130" t="s">
        <v>2744</v>
      </c>
    </row>
    <row r="220" spans="1:105" ht="12" customHeight="1" x14ac:dyDescent="0.25">
      <c r="A220" s="97" t="s">
        <v>50</v>
      </c>
      <c r="B220" s="98">
        <v>175.29209361837377</v>
      </c>
      <c r="C220" s="98">
        <v>174.30507067489208</v>
      </c>
      <c r="D220" s="98">
        <v>188.10137148965097</v>
      </c>
      <c r="E220" s="98">
        <v>196.54528334441713</v>
      </c>
      <c r="F220" s="98">
        <v>211.41814514103888</v>
      </c>
      <c r="G220" s="98">
        <v>220.54507835682506</v>
      </c>
      <c r="H220" s="98">
        <v>229.44998468046779</v>
      </c>
      <c r="I220" s="98">
        <v>210.81781894669558</v>
      </c>
      <c r="J220" s="98">
        <v>218.54176630861389</v>
      </c>
      <c r="K220" s="98">
        <v>203.43046854880751</v>
      </c>
      <c r="L220" s="98">
        <v>204.2791020289242</v>
      </c>
      <c r="M220" s="98">
        <v>212.24281952703345</v>
      </c>
      <c r="N220" s="98">
        <v>213.62071653974385</v>
      </c>
      <c r="O220" s="98">
        <v>208.67649795570898</v>
      </c>
      <c r="P220" s="98">
        <v>226.36129738909696</v>
      </c>
      <c r="Q220" s="98">
        <v>181.37007901930653</v>
      </c>
      <c r="R220" s="98">
        <v>188.78006306632156</v>
      </c>
      <c r="S220" s="98">
        <v>215.18512018191197</v>
      </c>
      <c r="T220" s="98">
        <v>182.11962426304248</v>
      </c>
      <c r="U220" s="98">
        <v>169.99960347022329</v>
      </c>
      <c r="V220" s="98">
        <v>175.17138711614183</v>
      </c>
      <c r="W220" s="98">
        <v>170.95122262648403</v>
      </c>
      <c r="X220" s="98">
        <v>164.03593693235919</v>
      </c>
      <c r="Y220" s="98">
        <v>221.32192001646072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209.91479821830924</v>
      </c>
      <c r="C223" s="118">
        <f t="shared" si="93"/>
        <v>233.01445381779124</v>
      </c>
      <c r="D223" s="118">
        <f t="shared" si="93"/>
        <v>217.39215208009884</v>
      </c>
      <c r="E223" s="118">
        <f t="shared" si="93"/>
        <v>237.20014527340282</v>
      </c>
      <c r="F223" s="118">
        <f t="shared" si="93"/>
        <v>236.34860044675688</v>
      </c>
      <c r="G223" s="118">
        <f t="shared" si="93"/>
        <v>189.86637679795876</v>
      </c>
      <c r="H223" s="118">
        <f t="shared" si="93"/>
        <v>228.14463674188301</v>
      </c>
      <c r="I223" s="118">
        <f t="shared" si="93"/>
        <v>272.93572398949112</v>
      </c>
      <c r="J223" s="118">
        <f t="shared" si="93"/>
        <v>247.0318908095438</v>
      </c>
      <c r="K223" s="118">
        <f t="shared" si="93"/>
        <v>257.36705243390878</v>
      </c>
      <c r="L223" s="118">
        <f t="shared" si="93"/>
        <v>195.75099017266322</v>
      </c>
      <c r="M223" s="118">
        <f t="shared" si="93"/>
        <v>120.57218361680734</v>
      </c>
      <c r="N223" s="118">
        <f t="shared" si="93"/>
        <v>263.97713215023634</v>
      </c>
      <c r="O223" s="118">
        <f t="shared" si="93"/>
        <v>205.51959279642043</v>
      </c>
      <c r="P223" s="118">
        <f t="shared" si="93"/>
        <v>327.12034042936045</v>
      </c>
      <c r="Q223" s="118">
        <f t="shared" si="93"/>
        <v>261.19222156265982</v>
      </c>
      <c r="R223" s="118">
        <f t="shared" ref="R223:V223" si="94">R224+R226+R228+R237</f>
        <v>275.60682532363234</v>
      </c>
      <c r="S223" s="118">
        <f t="shared" si="94"/>
        <v>187.33305642424048</v>
      </c>
      <c r="T223" s="118">
        <f t="shared" si="94"/>
        <v>182.58143143644969</v>
      </c>
      <c r="U223" s="118">
        <f t="shared" si="94"/>
        <v>166.86730308997736</v>
      </c>
      <c r="V223" s="118">
        <f t="shared" si="94"/>
        <v>221.25420963860884</v>
      </c>
      <c r="W223" s="118">
        <f t="shared" ref="W223:Y223" si="95">W224+W226+W228+W237</f>
        <v>216.99270274478607</v>
      </c>
      <c r="X223" s="118">
        <f t="shared" si="95"/>
        <v>188.68722041852817</v>
      </c>
      <c r="Y223" s="118">
        <f t="shared" si="95"/>
        <v>183.34641199081739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165.01622815342162</v>
      </c>
      <c r="C224" s="123">
        <f t="shared" si="96"/>
        <v>189.01792004021641</v>
      </c>
      <c r="D224" s="123">
        <f t="shared" si="96"/>
        <v>171.89873153789381</v>
      </c>
      <c r="E224" s="123">
        <f t="shared" si="96"/>
        <v>188.59339472468051</v>
      </c>
      <c r="F224" s="123">
        <f t="shared" si="96"/>
        <v>191.42352224506965</v>
      </c>
      <c r="G224" s="123">
        <f t="shared" si="96"/>
        <v>143.62160672034395</v>
      </c>
      <c r="H224" s="123">
        <f t="shared" si="96"/>
        <v>177.18993584074798</v>
      </c>
      <c r="I224" s="123">
        <f t="shared" si="96"/>
        <v>223.44193327260956</v>
      </c>
      <c r="J224" s="123">
        <f t="shared" si="96"/>
        <v>182.39900498059487</v>
      </c>
      <c r="K224" s="123">
        <f t="shared" si="96"/>
        <v>200.27488138881711</v>
      </c>
      <c r="L224" s="123">
        <f t="shared" si="96"/>
        <v>139.95128856426388</v>
      </c>
      <c r="M224" s="123">
        <f t="shared" si="96"/>
        <v>72.388728575303034</v>
      </c>
      <c r="N224" s="123">
        <f t="shared" si="96"/>
        <v>214.9620324094634</v>
      </c>
      <c r="O224" s="123">
        <f t="shared" si="96"/>
        <v>152.85248194941059</v>
      </c>
      <c r="P224" s="123">
        <f t="shared" si="96"/>
        <v>279.60640538098676</v>
      </c>
      <c r="Q224" s="123">
        <f t="shared" si="96"/>
        <v>208.40110765385614</v>
      </c>
      <c r="R224" s="123">
        <f t="shared" si="96"/>
        <v>219.02024768730141</v>
      </c>
      <c r="S224" s="123">
        <f t="shared" si="96"/>
        <v>142.88031324277324</v>
      </c>
      <c r="T224" s="123">
        <f t="shared" si="96"/>
        <v>137.83401294724104</v>
      </c>
      <c r="U224" s="123">
        <f t="shared" si="96"/>
        <v>125.94601524249784</v>
      </c>
      <c r="V224" s="123">
        <f t="shared" si="96"/>
        <v>174.57516691290147</v>
      </c>
      <c r="W224" s="123">
        <f t="shared" si="96"/>
        <v>169.26029388883083</v>
      </c>
      <c r="X224" s="123">
        <f t="shared" si="96"/>
        <v>146.22625259969683</v>
      </c>
      <c r="Y224" s="123">
        <f t="shared" si="96"/>
        <v>140.57709030910752</v>
      </c>
      <c r="DA224" s="130" t="s">
        <v>2899</v>
      </c>
    </row>
    <row r="225" spans="1:105" ht="12" customHeight="1" x14ac:dyDescent="0.25">
      <c r="A225" s="97" t="s">
        <v>53</v>
      </c>
      <c r="B225" s="99">
        <v>165.01622815342162</v>
      </c>
      <c r="C225" s="99">
        <v>189.01792004021641</v>
      </c>
      <c r="D225" s="99">
        <v>171.89873153789381</v>
      </c>
      <c r="E225" s="99">
        <v>188.59339472468051</v>
      </c>
      <c r="F225" s="99">
        <v>191.42352224506965</v>
      </c>
      <c r="G225" s="99">
        <v>143.62160672034395</v>
      </c>
      <c r="H225" s="99">
        <v>177.18993584074798</v>
      </c>
      <c r="I225" s="99">
        <v>223.44193327260956</v>
      </c>
      <c r="J225" s="99">
        <v>182.39900498059487</v>
      </c>
      <c r="K225" s="99">
        <v>200.27488138881711</v>
      </c>
      <c r="L225" s="99">
        <v>139.95128856426388</v>
      </c>
      <c r="M225" s="99">
        <v>72.388728575303034</v>
      </c>
      <c r="N225" s="99">
        <v>214.9620324094634</v>
      </c>
      <c r="O225" s="99">
        <v>152.85248194941059</v>
      </c>
      <c r="P225" s="99">
        <v>279.60640538098676</v>
      </c>
      <c r="Q225" s="99">
        <v>208.40110765385614</v>
      </c>
      <c r="R225" s="99">
        <v>219.02024768730141</v>
      </c>
      <c r="S225" s="99">
        <v>142.88031324277324</v>
      </c>
      <c r="T225" s="99">
        <v>137.83401294724104</v>
      </c>
      <c r="U225" s="99">
        <v>125.94601524249784</v>
      </c>
      <c r="V225" s="99">
        <v>174.57516691290147</v>
      </c>
      <c r="W225" s="99">
        <v>169.26029388883083</v>
      </c>
      <c r="X225" s="99">
        <v>146.22625259969683</v>
      </c>
      <c r="Y225" s="99">
        <v>140.57709030910752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3.4589918975350756E-3</v>
      </c>
      <c r="K226" s="123">
        <f t="shared" si="97"/>
        <v>4.7537988390743604E-3</v>
      </c>
      <c r="L226" s="123">
        <f t="shared" si="97"/>
        <v>1.2450631850216626E-2</v>
      </c>
      <c r="M226" s="123">
        <f t="shared" si="97"/>
        <v>7.4208506971890657E-3</v>
      </c>
      <c r="N226" s="123">
        <f t="shared" si="97"/>
        <v>8.6922923254919952E-3</v>
      </c>
      <c r="O226" s="123">
        <f t="shared" si="97"/>
        <v>1.022167545915237E-2</v>
      </c>
      <c r="P226" s="123">
        <f t="shared" si="97"/>
        <v>1.9376222332500224E-2</v>
      </c>
      <c r="Q226" s="123">
        <f t="shared" si="97"/>
        <v>1.6119272552389208E-2</v>
      </c>
      <c r="R226" s="123">
        <f t="shared" si="97"/>
        <v>1.6438023005117795E-2</v>
      </c>
      <c r="S226" s="123">
        <f t="shared" si="97"/>
        <v>1.6052837563155935E-2</v>
      </c>
      <c r="T226" s="123">
        <f t="shared" si="97"/>
        <v>2.12888693184747E-2</v>
      </c>
      <c r="U226" s="123">
        <f t="shared" si="97"/>
        <v>1.4471151792847204E-2</v>
      </c>
      <c r="V226" s="123">
        <f t="shared" si="97"/>
        <v>1.4414378471232727E-2</v>
      </c>
      <c r="W226" s="123">
        <f t="shared" si="97"/>
        <v>2.5858322967490927E-2</v>
      </c>
      <c r="X226" s="123">
        <f t="shared" si="97"/>
        <v>2.5065738939432876E-2</v>
      </c>
      <c r="Y226" s="123">
        <f t="shared" si="97"/>
        <v>2.8191536802593679E-2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</v>
      </c>
      <c r="C227" s="99">
        <f>RES_hhdet_fecs!C165</f>
        <v>0</v>
      </c>
      <c r="D227" s="99">
        <f>RES_hhdet_fecs!D165</f>
        <v>0</v>
      </c>
      <c r="E227" s="99">
        <f>RES_hhdet_fecs!E165</f>
        <v>0</v>
      </c>
      <c r="F227" s="99">
        <f>RES_hhdet_fecs!F165</f>
        <v>0</v>
      </c>
      <c r="G227" s="99">
        <f>RES_hhdet_fecs!G165</f>
        <v>0</v>
      </c>
      <c r="H227" s="99">
        <f>RES_hhdet_fecs!H165</f>
        <v>0</v>
      </c>
      <c r="I227" s="99">
        <f>RES_hhdet_fecs!I165</f>
        <v>0</v>
      </c>
      <c r="J227" s="99">
        <f>RES_hhdet_fecs!J165</f>
        <v>3.4589918975350756E-3</v>
      </c>
      <c r="K227" s="99">
        <f>RES_hhdet_fecs!K165</f>
        <v>4.7537988390743604E-3</v>
      </c>
      <c r="L227" s="99">
        <f>RES_hhdet_fecs!L165</f>
        <v>1.2450631850216626E-2</v>
      </c>
      <c r="M227" s="99">
        <f>RES_hhdet_fecs!M165</f>
        <v>7.4208506971890657E-3</v>
      </c>
      <c r="N227" s="99">
        <f>RES_hhdet_fecs!N165</f>
        <v>8.6922923254919952E-3</v>
      </c>
      <c r="O227" s="99">
        <f>RES_hhdet_fecs!O165</f>
        <v>1.022167545915237E-2</v>
      </c>
      <c r="P227" s="99">
        <f>RES_hhdet_fecs!P165</f>
        <v>1.9376222332500224E-2</v>
      </c>
      <c r="Q227" s="99">
        <f>RES_hhdet_fecs!Q165</f>
        <v>1.6119272552389208E-2</v>
      </c>
      <c r="R227" s="99">
        <f>RES_hhdet_fecs!R165</f>
        <v>1.6438023005117795E-2</v>
      </c>
      <c r="S227" s="99">
        <f>RES_hhdet_fecs!S165</f>
        <v>1.6052837563155935E-2</v>
      </c>
      <c r="T227" s="99">
        <f>RES_hhdet_fecs!T165</f>
        <v>2.12888693184747E-2</v>
      </c>
      <c r="U227" s="99">
        <f>RES_hhdet_fecs!U165</f>
        <v>1.4471151792847204E-2</v>
      </c>
      <c r="V227" s="99">
        <f>RES_hhdet_fecs!V165</f>
        <v>1.4414378471232727E-2</v>
      </c>
      <c r="W227" s="99">
        <f>RES_hhdet_fecs!W165</f>
        <v>2.5858322967490927E-2</v>
      </c>
      <c r="X227" s="99">
        <f>RES_hhdet_fecs!X165</f>
        <v>2.5065738939432876E-2</v>
      </c>
      <c r="Y227" s="99">
        <f>RES_hhdet_fecs!Y165</f>
        <v>2.8191536802593679E-2</v>
      </c>
      <c r="DA227" s="63" t="s">
        <v>2902</v>
      </c>
    </row>
    <row r="228" spans="1:105" ht="12" customHeight="1" x14ac:dyDescent="0.25">
      <c r="A228" s="121" t="s">
        <v>55</v>
      </c>
      <c r="B228" s="123">
        <v>33.656486005497086</v>
      </c>
      <c r="C228" s="123">
        <v>32.822398531668064</v>
      </c>
      <c r="D228" s="123">
        <v>33.507429912155764</v>
      </c>
      <c r="E228" s="123">
        <v>36.008716568223797</v>
      </c>
      <c r="F228" s="123">
        <v>31.892990848893252</v>
      </c>
      <c r="G228" s="123">
        <v>32.838807088871249</v>
      </c>
      <c r="H228" s="123">
        <v>36.935238751675726</v>
      </c>
      <c r="I228" s="123">
        <v>37.064640098187525</v>
      </c>
      <c r="J228" s="123">
        <v>50.608727455772026</v>
      </c>
      <c r="K228" s="123">
        <v>44.339278182837035</v>
      </c>
      <c r="L228" s="123">
        <v>41.985596025266588</v>
      </c>
      <c r="M228" s="123">
        <v>35.465141675281323</v>
      </c>
      <c r="N228" s="123">
        <v>36.302302246229559</v>
      </c>
      <c r="O228" s="123">
        <v>40.045957037748941</v>
      </c>
      <c r="P228" s="123">
        <v>34.911458837631869</v>
      </c>
      <c r="Q228" s="123">
        <v>41.554706281282456</v>
      </c>
      <c r="R228" s="123">
        <v>44.896363025253713</v>
      </c>
      <c r="S228" s="123">
        <v>33.654197151820924</v>
      </c>
      <c r="T228" s="123">
        <v>34.927992932852312</v>
      </c>
      <c r="U228" s="123">
        <v>32.088114458305</v>
      </c>
      <c r="V228" s="123">
        <v>36.901340287163258</v>
      </c>
      <c r="W228" s="123">
        <v>38.041805643507288</v>
      </c>
      <c r="X228" s="123">
        <v>33.237406193668967</v>
      </c>
      <c r="Y228" s="123">
        <v>31.392738741645271</v>
      </c>
      <c r="DA228" s="130" t="s">
        <v>2903</v>
      </c>
    </row>
    <row r="229" spans="1:105" ht="12" customHeight="1" x14ac:dyDescent="0.25">
      <c r="A229" s="97" t="s">
        <v>124</v>
      </c>
      <c r="B229" s="99">
        <v>41.180579598760502</v>
      </c>
      <c r="C229" s="99">
        <v>36.052104126636941</v>
      </c>
      <c r="D229" s="99">
        <v>36.379634552180931</v>
      </c>
      <c r="E229" s="99">
        <v>38.2144057201997</v>
      </c>
      <c r="F229" s="99">
        <v>37.701934711242089</v>
      </c>
      <c r="G229" s="99">
        <v>40.089626532877801</v>
      </c>
      <c r="H229" s="99">
        <v>42.023421730901774</v>
      </c>
      <c r="I229" s="99">
        <v>39.827272648577676</v>
      </c>
      <c r="J229" s="99">
        <v>43.95923155975477</v>
      </c>
      <c r="K229" s="99">
        <v>43.162204321949844</v>
      </c>
      <c r="L229" s="99">
        <v>33.514046716257468</v>
      </c>
      <c r="M229" s="99">
        <v>41.701856037069071</v>
      </c>
      <c r="N229" s="99">
        <v>40.540848378277012</v>
      </c>
      <c r="O229" s="99">
        <v>39.432502114724315</v>
      </c>
      <c r="P229" s="99">
        <v>43.198151393354337</v>
      </c>
      <c r="Q229" s="99">
        <v>35.591451346162167</v>
      </c>
      <c r="R229" s="99">
        <v>37.729086270061316</v>
      </c>
      <c r="S229" s="99">
        <v>39.798273468172731</v>
      </c>
      <c r="T229" s="99">
        <v>33.079897933680449</v>
      </c>
      <c r="U229" s="99">
        <v>30.113422144089977</v>
      </c>
      <c r="V229" s="99">
        <v>31.236573979207776</v>
      </c>
      <c r="W229" s="99">
        <v>29.32483241110614</v>
      </c>
      <c r="X229" s="99">
        <v>26.568434723262055</v>
      </c>
      <c r="Y229" s="99">
        <v>33.066318385317167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32.695963419123032</v>
      </c>
      <c r="C233" s="102">
        <v>32.523351717319102</v>
      </c>
      <c r="D233" s="102">
        <v>33.352175607289539</v>
      </c>
      <c r="E233" s="102">
        <v>35.916812853558135</v>
      </c>
      <c r="F233" s="102">
        <v>31.714254114667135</v>
      </c>
      <c r="G233" s="102">
        <v>32.642838995789994</v>
      </c>
      <c r="H233" s="102">
        <v>36.803322896658763</v>
      </c>
      <c r="I233" s="102">
        <v>37.005068506804449</v>
      </c>
      <c r="J233" s="102">
        <v>50.73272737924087</v>
      </c>
      <c r="K233" s="102">
        <v>44.359356201786071</v>
      </c>
      <c r="L233" s="102">
        <v>42.237350833855267</v>
      </c>
      <c r="M233" s="102">
        <v>35.341233442927916</v>
      </c>
      <c r="N233" s="102">
        <v>36.187971673761375</v>
      </c>
      <c r="O233" s="102">
        <v>40.063844695317506</v>
      </c>
      <c r="P233" s="102">
        <v>34.679064507655895</v>
      </c>
      <c r="Q233" s="102">
        <v>41.716114368143316</v>
      </c>
      <c r="R233" s="102">
        <v>45.071365774013884</v>
      </c>
      <c r="S233" s="102">
        <v>33.506439394033571</v>
      </c>
      <c r="T233" s="102">
        <v>34.993446297406308</v>
      </c>
      <c r="U233" s="102">
        <v>32.161034187679249</v>
      </c>
      <c r="V233" s="102">
        <v>37.102532704096191</v>
      </c>
      <c r="W233" s="102">
        <v>38.357658442610798</v>
      </c>
      <c r="X233" s="102">
        <v>33.486671182369193</v>
      </c>
      <c r="Y233" s="102">
        <v>31.325865948312426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2911</v>
      </c>
    </row>
    <row r="237" spans="1:105" ht="12" customHeight="1" x14ac:dyDescent="0.25">
      <c r="A237" s="121" t="s">
        <v>54</v>
      </c>
      <c r="B237" s="123">
        <v>11.242084059390521</v>
      </c>
      <c r="C237" s="123">
        <v>11.174135245906772</v>
      </c>
      <c r="D237" s="123">
        <v>11.985990630049269</v>
      </c>
      <c r="E237" s="123">
        <v>12.598033980498512</v>
      </c>
      <c r="F237" s="123">
        <v>13.032087352793969</v>
      </c>
      <c r="G237" s="123">
        <v>13.40596298874358</v>
      </c>
      <c r="H237" s="123">
        <v>14.019462149459287</v>
      </c>
      <c r="I237" s="123">
        <v>12.429150618694026</v>
      </c>
      <c r="J237" s="123">
        <v>14.020699381279359</v>
      </c>
      <c r="K237" s="123">
        <v>12.748139063415557</v>
      </c>
      <c r="L237" s="123">
        <v>13.80165495128254</v>
      </c>
      <c r="M237" s="123">
        <v>12.710892515525783</v>
      </c>
      <c r="N237" s="123">
        <v>12.704105202217871</v>
      </c>
      <c r="O237" s="123">
        <v>12.610932133801754</v>
      </c>
      <c r="P237" s="123">
        <v>12.583099988409328</v>
      </c>
      <c r="Q237" s="123">
        <v>11.220288354968801</v>
      </c>
      <c r="R237" s="123">
        <v>11.673776588072073</v>
      </c>
      <c r="S237" s="123">
        <v>10.782493192083136</v>
      </c>
      <c r="T237" s="123">
        <v>9.7981366870378608</v>
      </c>
      <c r="U237" s="123">
        <v>8.8187022373816699</v>
      </c>
      <c r="V237" s="123">
        <v>9.763288060072874</v>
      </c>
      <c r="W237" s="123">
        <v>9.6647448894804615</v>
      </c>
      <c r="X237" s="123">
        <v>9.1984958862229167</v>
      </c>
      <c r="Y237" s="123">
        <v>11.348391403262012</v>
      </c>
      <c r="DA237" s="130" t="s">
        <v>2912</v>
      </c>
    </row>
    <row r="238" spans="1:105" ht="12" customHeight="1" x14ac:dyDescent="0.25">
      <c r="A238" s="97" t="s">
        <v>50</v>
      </c>
      <c r="B238" s="99">
        <v>11.852192867823463</v>
      </c>
      <c r="C238" s="99">
        <v>11.795754074333926</v>
      </c>
      <c r="D238" s="99">
        <v>12.728375583675618</v>
      </c>
      <c r="E238" s="99">
        <v>13.289661794853027</v>
      </c>
      <c r="F238" s="99">
        <v>14.274375994316156</v>
      </c>
      <c r="G238" s="99">
        <v>14.866371604841566</v>
      </c>
      <c r="H238" s="99">
        <v>15.438032488039331</v>
      </c>
      <c r="I238" s="99">
        <v>14.154057605447262</v>
      </c>
      <c r="J238" s="99">
        <v>14.629825392534629</v>
      </c>
      <c r="K238" s="99">
        <v>13.556789592697234</v>
      </c>
      <c r="L238" s="99">
        <v>13.564423600799921</v>
      </c>
      <c r="M238" s="99">
        <v>14.040077061292809</v>
      </c>
      <c r="N238" s="99">
        <v>14.072977303850475</v>
      </c>
      <c r="O238" s="99">
        <v>13.684861407316331</v>
      </c>
      <c r="P238" s="99">
        <v>14.771825552408943</v>
      </c>
      <c r="Q238" s="99">
        <v>11.765463062760713</v>
      </c>
      <c r="R238" s="99">
        <v>12.178219216387207</v>
      </c>
      <c r="S238" s="99">
        <v>13.752719041743031</v>
      </c>
      <c r="T238" s="99">
        <v>11.548533841870603</v>
      </c>
      <c r="U238" s="99">
        <v>10.699358500571813</v>
      </c>
      <c r="V238" s="99">
        <v>10.934848600596615</v>
      </c>
      <c r="W238" s="99">
        <v>10.597930466154512</v>
      </c>
      <c r="X238" s="99">
        <v>10.094271440863958</v>
      </c>
      <c r="Y238" s="99">
        <v>13.471755924435698</v>
      </c>
      <c r="DA238" s="63" t="s">
        <v>2913</v>
      </c>
    </row>
    <row r="239" spans="1:105" ht="12" customHeight="1" x14ac:dyDescent="0.25">
      <c r="A239" s="109" t="s">
        <v>120</v>
      </c>
      <c r="B239" s="110">
        <v>8.6186161831288519</v>
      </c>
      <c r="C239" s="110">
        <v>9.1760747259623461</v>
      </c>
      <c r="D239" s="110">
        <v>10.315624484389982</v>
      </c>
      <c r="E239" s="110">
        <v>11.255462340869162</v>
      </c>
      <c r="F239" s="110">
        <v>10.655535169012389</v>
      </c>
      <c r="G239" s="110">
        <v>10.662164982741301</v>
      </c>
      <c r="H239" s="110">
        <v>11.695708832928167</v>
      </c>
      <c r="I239" s="110">
        <v>10.501880242433428</v>
      </c>
      <c r="J239" s="110">
        <v>13.472485971149613</v>
      </c>
      <c r="K239" s="110">
        <v>11.995144643436664</v>
      </c>
      <c r="L239" s="110">
        <v>14.204117475836711</v>
      </c>
      <c r="M239" s="110">
        <v>10.579060297194124</v>
      </c>
      <c r="N239" s="110">
        <v>10.467419843701203</v>
      </c>
      <c r="O239" s="110">
        <v>10.954919311300051</v>
      </c>
      <c r="P239" s="110">
        <v>9.2783215692531549</v>
      </c>
      <c r="Q239" s="110">
        <v>10.443104095524646</v>
      </c>
      <c r="R239" s="110">
        <v>11.018784851551688</v>
      </c>
      <c r="S239" s="110">
        <v>7.4051127877507659</v>
      </c>
      <c r="T239" s="110">
        <v>7.7217858098242447</v>
      </c>
      <c r="U239" s="110">
        <v>6.9272513910482143</v>
      </c>
      <c r="V239" s="110">
        <v>8.4593037882399376</v>
      </c>
      <c r="W239" s="110">
        <v>8.575607460682944</v>
      </c>
      <c r="X239" s="110">
        <v>8.0966068913248037</v>
      </c>
      <c r="Y239" s="110">
        <v>8.2950734804567983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136.84884806796947</v>
      </c>
      <c r="C241" s="118">
        <f t="shared" si="98"/>
        <v>153.78437948534588</v>
      </c>
      <c r="D241" s="118">
        <f t="shared" si="98"/>
        <v>145.66791621297989</v>
      </c>
      <c r="E241" s="118">
        <f t="shared" si="98"/>
        <v>160.94994594808054</v>
      </c>
      <c r="F241" s="118">
        <f t="shared" si="98"/>
        <v>162.36922166231386</v>
      </c>
      <c r="G241" s="118">
        <f t="shared" si="98"/>
        <v>131.13950575495062</v>
      </c>
      <c r="H241" s="118">
        <f t="shared" si="98"/>
        <v>159.36270455863141</v>
      </c>
      <c r="I241" s="118">
        <f t="shared" si="98"/>
        <v>192.88672233630933</v>
      </c>
      <c r="J241" s="118">
        <f t="shared" si="98"/>
        <v>174.16703949928848</v>
      </c>
      <c r="K241" s="118">
        <f t="shared" si="98"/>
        <v>182.60369413063739</v>
      </c>
      <c r="L241" s="118">
        <f t="shared" si="98"/>
        <v>139.02254332595928</v>
      </c>
      <c r="M241" s="118">
        <f t="shared" si="98"/>
        <v>85.150313961121611</v>
      </c>
      <c r="N241" s="118">
        <f t="shared" si="98"/>
        <v>192.57231666873869</v>
      </c>
      <c r="O241" s="118">
        <f t="shared" si="98"/>
        <v>149.52580444810295</v>
      </c>
      <c r="P241" s="118">
        <f t="shared" si="98"/>
        <v>240.743971153871</v>
      </c>
      <c r="Q241" s="118">
        <f t="shared" si="98"/>
        <v>191.68564010978676</v>
      </c>
      <c r="R241" s="118">
        <f t="shared" ref="R241:V241" si="99">R242+R244+R246+R255</f>
        <v>202.85995750151406</v>
      </c>
      <c r="S241" s="118">
        <f t="shared" si="99"/>
        <v>138.07009496792233</v>
      </c>
      <c r="T241" s="118">
        <f t="shared" si="99"/>
        <v>136.17840084758271</v>
      </c>
      <c r="U241" s="118">
        <f t="shared" si="99"/>
        <v>126.44527460464619</v>
      </c>
      <c r="V241" s="118">
        <f t="shared" si="99"/>
        <v>170.05790006222102</v>
      </c>
      <c r="W241" s="118">
        <f t="shared" ref="W241:Y241" si="100">W242+W244+W246+W255</f>
        <v>168.85651069955577</v>
      </c>
      <c r="X241" s="118">
        <f t="shared" si="100"/>
        <v>147.65647632972301</v>
      </c>
      <c r="Y241" s="118">
        <f t="shared" si="100"/>
        <v>144.54040871617721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109.31465132272923</v>
      </c>
      <c r="C242" s="123">
        <f t="shared" si="101"/>
        <v>126.43923456397395</v>
      </c>
      <c r="D242" s="123">
        <f t="shared" si="101"/>
        <v>116.92895669937913</v>
      </c>
      <c r="E242" s="123">
        <f t="shared" si="101"/>
        <v>129.94328439722074</v>
      </c>
      <c r="F242" s="123">
        <f t="shared" si="101"/>
        <v>133.60590826953219</v>
      </c>
      <c r="G242" s="123">
        <f t="shared" si="101"/>
        <v>101.39899717341544</v>
      </c>
      <c r="H242" s="123">
        <f t="shared" si="101"/>
        <v>126.36045450755067</v>
      </c>
      <c r="I242" s="123">
        <f t="shared" si="101"/>
        <v>160.55952886924425</v>
      </c>
      <c r="J242" s="123">
        <f t="shared" si="101"/>
        <v>131.61272314583925</v>
      </c>
      <c r="K242" s="123">
        <f t="shared" si="101"/>
        <v>144.97562497187857</v>
      </c>
      <c r="L242" s="123">
        <f t="shared" si="101"/>
        <v>102.28792616244783</v>
      </c>
      <c r="M242" s="123">
        <f t="shared" si="101"/>
        <v>53.381069142746242</v>
      </c>
      <c r="N242" s="123">
        <f t="shared" si="101"/>
        <v>159.91386705551369</v>
      </c>
      <c r="O242" s="123">
        <f t="shared" si="101"/>
        <v>114.05001932818409</v>
      </c>
      <c r="P242" s="123">
        <f t="shared" si="101"/>
        <v>208.73178768661154</v>
      </c>
      <c r="Q242" s="123">
        <f t="shared" si="101"/>
        <v>155.67265123573918</v>
      </c>
      <c r="R242" s="123">
        <f t="shared" si="101"/>
        <v>163.85659684039882</v>
      </c>
      <c r="S242" s="123">
        <f t="shared" si="101"/>
        <v>107.23022949988864</v>
      </c>
      <c r="T242" s="123">
        <f t="shared" si="101"/>
        <v>104.28036532997987</v>
      </c>
      <c r="U242" s="123">
        <f t="shared" si="101"/>
        <v>96.415763062302929</v>
      </c>
      <c r="V242" s="123">
        <f t="shared" si="101"/>
        <v>134.83787900037376</v>
      </c>
      <c r="W242" s="123">
        <f t="shared" si="101"/>
        <v>132.21929654018865</v>
      </c>
      <c r="X242" s="123">
        <f t="shared" si="101"/>
        <v>114.95180884772286</v>
      </c>
      <c r="Y242" s="123">
        <f t="shared" si="101"/>
        <v>111.74216671892999</v>
      </c>
      <c r="DA242" s="130" t="s">
        <v>3067</v>
      </c>
    </row>
    <row r="243" spans="1:105" ht="12" customHeight="1" x14ac:dyDescent="0.25">
      <c r="A243" s="97" t="s">
        <v>53</v>
      </c>
      <c r="B243" s="99">
        <v>109.31465132272923</v>
      </c>
      <c r="C243" s="99">
        <v>126.43923456397395</v>
      </c>
      <c r="D243" s="99">
        <v>116.92895669937913</v>
      </c>
      <c r="E243" s="99">
        <v>129.94328439722074</v>
      </c>
      <c r="F243" s="99">
        <v>133.60590826953219</v>
      </c>
      <c r="G243" s="99">
        <v>101.39899717341544</v>
      </c>
      <c r="H243" s="99">
        <v>126.36045450755067</v>
      </c>
      <c r="I243" s="99">
        <v>160.55952886924425</v>
      </c>
      <c r="J243" s="99">
        <v>131.61272314583925</v>
      </c>
      <c r="K243" s="99">
        <v>144.97562497187857</v>
      </c>
      <c r="L243" s="99">
        <v>102.28792616244783</v>
      </c>
      <c r="M243" s="99">
        <v>53.381069142746242</v>
      </c>
      <c r="N243" s="99">
        <v>159.91386705551369</v>
      </c>
      <c r="O243" s="99">
        <v>114.05001932818409</v>
      </c>
      <c r="P243" s="99">
        <v>208.73178768661154</v>
      </c>
      <c r="Q243" s="99">
        <v>155.67265123573918</v>
      </c>
      <c r="R243" s="99">
        <v>163.85659684039882</v>
      </c>
      <c r="S243" s="99">
        <v>107.23022949988864</v>
      </c>
      <c r="T243" s="99">
        <v>104.28036532997987</v>
      </c>
      <c r="U243" s="99">
        <v>96.415763062302929</v>
      </c>
      <c r="V243" s="99">
        <v>134.83787900037376</v>
      </c>
      <c r="W243" s="99">
        <v>132.21929654018865</v>
      </c>
      <c r="X243" s="99">
        <v>114.95180884772286</v>
      </c>
      <c r="Y243" s="99">
        <v>111.74216671892999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1.2425451230694395E-2</v>
      </c>
      <c r="K244" s="123">
        <f t="shared" si="102"/>
        <v>1.7290998590307829E-2</v>
      </c>
      <c r="L244" s="123">
        <f t="shared" si="102"/>
        <v>4.6402928420819743E-2</v>
      </c>
      <c r="M244" s="123">
        <f t="shared" si="102"/>
        <v>2.8747405324409038E-2</v>
      </c>
      <c r="N244" s="123">
        <f t="shared" si="102"/>
        <v>3.5314155826844773E-2</v>
      </c>
      <c r="O244" s="123">
        <f t="shared" si="102"/>
        <v>4.3165987921198239E-2</v>
      </c>
      <c r="P244" s="123">
        <f t="shared" si="102"/>
        <v>8.4155725231068609E-2</v>
      </c>
      <c r="Q244" s="123">
        <f t="shared" si="102"/>
        <v>7.1504565658179212E-2</v>
      </c>
      <c r="R244" s="123">
        <f t="shared" si="102"/>
        <v>7.3901033857531384E-2</v>
      </c>
      <c r="S244" s="123">
        <f t="shared" si="102"/>
        <v>7.2870400614889003E-2</v>
      </c>
      <c r="T244" s="123">
        <f t="shared" si="102"/>
        <v>9.8147212972818865E-2</v>
      </c>
      <c r="U244" s="123">
        <f t="shared" si="102"/>
        <v>6.8045923143975853E-2</v>
      </c>
      <c r="V244" s="123">
        <f t="shared" si="102"/>
        <v>6.9138464807722941E-2</v>
      </c>
      <c r="W244" s="123">
        <f t="shared" si="102"/>
        <v>0.12591016972391403</v>
      </c>
      <c r="X244" s="123">
        <f t="shared" si="102"/>
        <v>0.12296079590630682</v>
      </c>
      <c r="Y244" s="123">
        <f t="shared" si="102"/>
        <v>0.13880834082048471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0</v>
      </c>
      <c r="C245" s="99">
        <f>RES_hhdet_tess!C165</f>
        <v>0</v>
      </c>
      <c r="D245" s="99">
        <f>RES_hhdet_tess!D165</f>
        <v>0</v>
      </c>
      <c r="E245" s="99">
        <f>RES_hhdet_tess!E165</f>
        <v>0</v>
      </c>
      <c r="F245" s="99">
        <f>RES_hhdet_tess!F165</f>
        <v>0</v>
      </c>
      <c r="G245" s="99">
        <f>RES_hhdet_tess!G165</f>
        <v>0</v>
      </c>
      <c r="H245" s="99">
        <f>RES_hhdet_tess!H165</f>
        <v>0</v>
      </c>
      <c r="I245" s="99">
        <f>RES_hhdet_tess!I165</f>
        <v>0</v>
      </c>
      <c r="J245" s="99">
        <f>RES_hhdet_tess!J165</f>
        <v>1.2425451230694395E-2</v>
      </c>
      <c r="K245" s="99">
        <f>RES_hhdet_tess!K165</f>
        <v>1.7290998590307829E-2</v>
      </c>
      <c r="L245" s="99">
        <f>RES_hhdet_tess!L165</f>
        <v>4.6402928420819743E-2</v>
      </c>
      <c r="M245" s="99">
        <f>RES_hhdet_tess!M165</f>
        <v>2.8747405324409038E-2</v>
      </c>
      <c r="N245" s="99">
        <f>RES_hhdet_tess!N165</f>
        <v>3.5314155826844773E-2</v>
      </c>
      <c r="O245" s="99">
        <f>RES_hhdet_tess!O165</f>
        <v>4.3165987921198239E-2</v>
      </c>
      <c r="P245" s="99">
        <f>RES_hhdet_tess!P165</f>
        <v>8.4155725231068609E-2</v>
      </c>
      <c r="Q245" s="99">
        <f>RES_hhdet_tess!Q165</f>
        <v>7.1504565658179212E-2</v>
      </c>
      <c r="R245" s="99">
        <f>RES_hhdet_tess!R165</f>
        <v>7.3901033857531384E-2</v>
      </c>
      <c r="S245" s="99">
        <f>RES_hhdet_tess!S165</f>
        <v>7.2870400614889003E-2</v>
      </c>
      <c r="T245" s="99">
        <f>RES_hhdet_tess!T165</f>
        <v>9.8147212972818865E-2</v>
      </c>
      <c r="U245" s="99">
        <f>RES_hhdet_tess!U165</f>
        <v>6.8045923143975853E-2</v>
      </c>
      <c r="V245" s="99">
        <f>RES_hhdet_tess!V165</f>
        <v>6.9138464807722941E-2</v>
      </c>
      <c r="W245" s="99">
        <f>RES_hhdet_tess!W165</f>
        <v>0.12591016972391403</v>
      </c>
      <c r="X245" s="99">
        <f>RES_hhdet_tess!X165</f>
        <v>0.12296079590630682</v>
      </c>
      <c r="Y245" s="99">
        <f>RES_hhdet_tess!Y165</f>
        <v>0.13880834082048471</v>
      </c>
      <c r="DA245" s="63" t="s">
        <v>3070</v>
      </c>
    </row>
    <row r="246" spans="1:105" ht="12" customHeight="1" x14ac:dyDescent="0.25">
      <c r="A246" s="121" t="s">
        <v>55</v>
      </c>
      <c r="B246" s="123">
        <v>20.73206666976311</v>
      </c>
      <c r="C246" s="123">
        <v>20.472819095196481</v>
      </c>
      <c r="D246" s="123">
        <v>21.204221609783598</v>
      </c>
      <c r="E246" s="123">
        <v>22.983444800745687</v>
      </c>
      <c r="F246" s="123">
        <v>20.49497473577475</v>
      </c>
      <c r="G246" s="123">
        <v>21.22744327185713</v>
      </c>
      <c r="H246" s="123">
        <v>23.991743975735773</v>
      </c>
      <c r="I246" s="123">
        <v>24.15512320656693</v>
      </c>
      <c r="J246" s="123">
        <v>33.062740537102108</v>
      </c>
      <c r="K246" s="123">
        <v>29.024967380195921</v>
      </c>
      <c r="L246" s="123">
        <v>27.629632445291108</v>
      </c>
      <c r="M246" s="123">
        <v>23.514157580524053</v>
      </c>
      <c r="N246" s="123">
        <v>24.396172092876675</v>
      </c>
      <c r="O246" s="123">
        <v>27.187412836019409</v>
      </c>
      <c r="P246" s="123">
        <v>23.80324304497535</v>
      </c>
      <c r="Q246" s="123">
        <v>28.50258576585588</v>
      </c>
      <c r="R246" s="123">
        <v>31.107303588785388</v>
      </c>
      <c r="S246" s="123">
        <v>23.68837119230502</v>
      </c>
      <c r="T246" s="123">
        <v>25.239698956621773</v>
      </c>
      <c r="U246" s="123">
        <v>23.916677383318373</v>
      </c>
      <c r="V246" s="123">
        <v>28.33407586547802</v>
      </c>
      <c r="W246" s="123">
        <v>29.704187652305837</v>
      </c>
      <c r="X246" s="123">
        <v>26.111206108887451</v>
      </c>
      <c r="Y246" s="123">
        <v>24.903218954997719</v>
      </c>
      <c r="DA246" s="130" t="s">
        <v>3071</v>
      </c>
    </row>
    <row r="247" spans="1:105" ht="12" customHeight="1" x14ac:dyDescent="0.25">
      <c r="A247" s="97" t="s">
        <v>124</v>
      </c>
      <c r="B247" s="99">
        <v>22.845070248835579</v>
      </c>
      <c r="C247" s="99">
        <v>20.000030582768829</v>
      </c>
      <c r="D247" s="99">
        <v>20.181729229390321</v>
      </c>
      <c r="E247" s="99">
        <v>21.468780727835856</v>
      </c>
      <c r="F247" s="99">
        <v>21.485242182218823</v>
      </c>
      <c r="G247" s="99">
        <v>23.314798193565473</v>
      </c>
      <c r="H247" s="99">
        <v>24.868856428707055</v>
      </c>
      <c r="I247" s="99">
        <v>23.613323069646622</v>
      </c>
      <c r="J247" s="99">
        <v>26.063133819708469</v>
      </c>
      <c r="K247" s="99">
        <v>25.590581711316293</v>
      </c>
      <c r="L247" s="99">
        <v>20.480686840613636</v>
      </c>
      <c r="M247" s="99">
        <v>25.630076273594565</v>
      </c>
      <c r="N247" s="99">
        <v>26.248818434150646</v>
      </c>
      <c r="O247" s="99">
        <v>26.172338699396928</v>
      </c>
      <c r="P247" s="99">
        <v>28.82270959966284</v>
      </c>
      <c r="Q247" s="99">
        <v>23.79832031680191</v>
      </c>
      <c r="R247" s="99">
        <v>25.377457851476716</v>
      </c>
      <c r="S247" s="99">
        <v>27.606534067876723</v>
      </c>
      <c r="T247" s="99">
        <v>25.653910207814654</v>
      </c>
      <c r="U247" s="99">
        <v>24.575551628685883</v>
      </c>
      <c r="V247" s="99">
        <v>26.742660780032566</v>
      </c>
      <c r="W247" s="99">
        <v>25.647596171024514</v>
      </c>
      <c r="X247" s="99">
        <v>23.268733262795219</v>
      </c>
      <c r="Y247" s="99">
        <v>29.108670475326072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20.462321532009177</v>
      </c>
      <c r="C251" s="102">
        <v>20.51659580931015</v>
      </c>
      <c r="D251" s="102">
        <v>21.259491468183235</v>
      </c>
      <c r="E251" s="102">
        <v>23.046555803783594</v>
      </c>
      <c r="F251" s="102">
        <v>20.464504968191854</v>
      </c>
      <c r="G251" s="102">
        <v>21.171028273973125</v>
      </c>
      <c r="H251" s="102">
        <v>23.969004023251326</v>
      </c>
      <c r="I251" s="102">
        <v>24.166806228387312</v>
      </c>
      <c r="J251" s="102">
        <v>33.193269333696854</v>
      </c>
      <c r="K251" s="102">
        <v>29.083549651733311</v>
      </c>
      <c r="L251" s="102">
        <v>27.842082537554926</v>
      </c>
      <c r="M251" s="102">
        <v>23.472119460794172</v>
      </c>
      <c r="N251" s="102">
        <v>24.346198797746677</v>
      </c>
      <c r="O251" s="102">
        <v>27.217011259442419</v>
      </c>
      <c r="P251" s="102">
        <v>23.662475717242415</v>
      </c>
      <c r="Q251" s="102">
        <v>28.629916643787265</v>
      </c>
      <c r="R251" s="102">
        <v>31.247208714295475</v>
      </c>
      <c r="S251" s="102">
        <v>23.594144016187542</v>
      </c>
      <c r="T251" s="102">
        <v>25.225028974808691</v>
      </c>
      <c r="U251" s="102">
        <v>23.892347045210506</v>
      </c>
      <c r="V251" s="102">
        <v>28.390597287541738</v>
      </c>
      <c r="W251" s="102">
        <v>29.851175114584546</v>
      </c>
      <c r="X251" s="102">
        <v>26.217448722910607</v>
      </c>
      <c r="Y251" s="102">
        <v>24.735177779632341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3079</v>
      </c>
    </row>
    <row r="255" spans="1:105" ht="12" customHeight="1" x14ac:dyDescent="0.25">
      <c r="A255" s="121" t="s">
        <v>54</v>
      </c>
      <c r="B255" s="123">
        <v>6.802130075477117</v>
      </c>
      <c r="C255" s="123">
        <v>6.8723258261754658</v>
      </c>
      <c r="D255" s="123">
        <v>7.5347379038171649</v>
      </c>
      <c r="E255" s="123">
        <v>8.0232167501140985</v>
      </c>
      <c r="F255" s="123">
        <v>8.2683386570069146</v>
      </c>
      <c r="G255" s="123">
        <v>8.5130653096780442</v>
      </c>
      <c r="H255" s="123">
        <v>9.0105060753449742</v>
      </c>
      <c r="I255" s="123">
        <v>8.1720702604981508</v>
      </c>
      <c r="J255" s="123">
        <v>9.4791503651164319</v>
      </c>
      <c r="K255" s="123">
        <v>8.5858107799725722</v>
      </c>
      <c r="L255" s="123">
        <v>9.0585817897995309</v>
      </c>
      <c r="M255" s="123">
        <v>8.2263398325268984</v>
      </c>
      <c r="N255" s="123">
        <v>8.2269633645214935</v>
      </c>
      <c r="O255" s="123">
        <v>8.2452062959782619</v>
      </c>
      <c r="P255" s="123">
        <v>8.1247846970530624</v>
      </c>
      <c r="Q255" s="123">
        <v>7.4388985425334964</v>
      </c>
      <c r="R255" s="123">
        <v>7.8221560384723148</v>
      </c>
      <c r="S255" s="123">
        <v>7.0786238751137693</v>
      </c>
      <c r="T255" s="123">
        <v>6.5601893480082305</v>
      </c>
      <c r="U255" s="123">
        <v>6.0447882358809126</v>
      </c>
      <c r="V255" s="123">
        <v>6.8168067315615204</v>
      </c>
      <c r="W255" s="123">
        <v>6.8071163373373746</v>
      </c>
      <c r="X255" s="123">
        <v>6.4705005772063942</v>
      </c>
      <c r="Y255" s="123">
        <v>7.7562147014289886</v>
      </c>
      <c r="DA255" s="130" t="s">
        <v>3080</v>
      </c>
    </row>
    <row r="256" spans="1:105" ht="12" customHeight="1" x14ac:dyDescent="0.25">
      <c r="A256" s="97" t="s">
        <v>50</v>
      </c>
      <c r="B256" s="99">
        <v>6.9012559500336232</v>
      </c>
      <c r="C256" s="99">
        <v>6.8830735467876591</v>
      </c>
      <c r="D256" s="99">
        <v>7.4481108569472463</v>
      </c>
      <c r="E256" s="99">
        <v>7.7965822657615904</v>
      </c>
      <c r="F256" s="99">
        <v>8.3937246823976963</v>
      </c>
      <c r="G256" s="99">
        <v>8.7576942138861416</v>
      </c>
      <c r="H256" s="99">
        <v>9.1055766329958896</v>
      </c>
      <c r="I256" s="99">
        <v>8.3531310736015598</v>
      </c>
      <c r="J256" s="99">
        <v>8.6363245408799489</v>
      </c>
      <c r="K256" s="99">
        <v>8.0071895717061921</v>
      </c>
      <c r="L256" s="99">
        <v>8.0229667887328286</v>
      </c>
      <c r="M256" s="99">
        <v>8.3104573739848302</v>
      </c>
      <c r="N256" s="99">
        <v>8.3354967537121674</v>
      </c>
      <c r="O256" s="99">
        <v>8.1074800322163245</v>
      </c>
      <c r="P256" s="99">
        <v>8.7522683346908643</v>
      </c>
      <c r="Q256" s="99">
        <v>6.9719062452506133</v>
      </c>
      <c r="R256" s="99">
        <v>7.2209217868988391</v>
      </c>
      <c r="S256" s="99">
        <v>8.1676362157949924</v>
      </c>
      <c r="T256" s="99">
        <v>6.8977432384939741</v>
      </c>
      <c r="U256" s="99">
        <v>6.4276162054037878</v>
      </c>
      <c r="V256" s="99">
        <v>6.6264637539295306</v>
      </c>
      <c r="W256" s="99">
        <v>6.4515624239719678</v>
      </c>
      <c r="X256" s="99">
        <v>6.1545849556769303</v>
      </c>
      <c r="Y256" s="99">
        <v>8.231145706822586</v>
      </c>
      <c r="DA256" s="63" t="s">
        <v>3081</v>
      </c>
    </row>
    <row r="257" spans="1:105" ht="12" customHeight="1" x14ac:dyDescent="0.25">
      <c r="A257" s="109" t="s">
        <v>120</v>
      </c>
      <c r="B257" s="110">
        <v>6.3758888148841457</v>
      </c>
      <c r="C257" s="110">
        <v>6.8377795813505644</v>
      </c>
      <c r="D257" s="110">
        <v>7.7296487592744816</v>
      </c>
      <c r="E257" s="110">
        <v>8.4631542785630902</v>
      </c>
      <c r="F257" s="110">
        <v>8.0284697388680293</v>
      </c>
      <c r="G257" s="110">
        <v>8.0534594896507077</v>
      </c>
      <c r="H257" s="110">
        <v>8.8547714475739525</v>
      </c>
      <c r="I257" s="110">
        <v>7.969767676025068</v>
      </c>
      <c r="J257" s="110">
        <v>10.237693606929264</v>
      </c>
      <c r="K257" s="110">
        <v>9.1246078564959223</v>
      </c>
      <c r="L257" s="110">
        <v>10.815500624294012</v>
      </c>
      <c r="M257" s="110">
        <v>8.0914266742465415</v>
      </c>
      <c r="N257" s="110">
        <v>8.0496239021835247</v>
      </c>
      <c r="O257" s="110">
        <v>8.4575819750940848</v>
      </c>
      <c r="P257" s="110">
        <v>7.1773409342774253</v>
      </c>
      <c r="Q257" s="110">
        <v>8.1046283673815989</v>
      </c>
      <c r="R257" s="110">
        <v>8.6028265139413893</v>
      </c>
      <c r="S257" s="110">
        <v>5.8403311911032132</v>
      </c>
      <c r="T257" s="110">
        <v>6.1597771817282201</v>
      </c>
      <c r="U257" s="110">
        <v>5.659762911941133</v>
      </c>
      <c r="V257" s="110">
        <v>7.0286645404418069</v>
      </c>
      <c r="W257" s="110">
        <v>7.2220896124086353</v>
      </c>
      <c r="X257" s="110">
        <v>6.8591067909796717</v>
      </c>
      <c r="Y257" s="110">
        <v>7.0732818670503601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3.2433637818807943</v>
      </c>
      <c r="C259" s="118">
        <f t="shared" si="103"/>
        <v>2.7377379180625505</v>
      </c>
      <c r="D259" s="118">
        <f t="shared" si="103"/>
        <v>2.4255178488363125</v>
      </c>
      <c r="E259" s="118">
        <f t="shared" si="103"/>
        <v>2.3396918945264398</v>
      </c>
      <c r="F259" s="118">
        <f t="shared" si="103"/>
        <v>2.3851000300931537</v>
      </c>
      <c r="G259" s="118">
        <f t="shared" si="103"/>
        <v>2.4436177608513852</v>
      </c>
      <c r="H259" s="118">
        <f t="shared" si="103"/>
        <v>2.4188075035372574</v>
      </c>
      <c r="I259" s="118">
        <f t="shared" si="103"/>
        <v>1.8876634595500985</v>
      </c>
      <c r="J259" s="118">
        <f t="shared" si="103"/>
        <v>1.7570060355050838</v>
      </c>
      <c r="K259" s="118">
        <f t="shared" si="103"/>
        <v>1.6493431554757381</v>
      </c>
      <c r="L259" s="118">
        <f t="shared" si="103"/>
        <v>2.1583050560606969</v>
      </c>
      <c r="M259" s="118">
        <f t="shared" si="103"/>
        <v>2.1490326707296172</v>
      </c>
      <c r="N259" s="118">
        <f t="shared" si="103"/>
        <v>2.2250120418288692</v>
      </c>
      <c r="O259" s="118">
        <f t="shared" si="103"/>
        <v>2.1395331296539353</v>
      </c>
      <c r="P259" s="118">
        <f t="shared" si="103"/>
        <v>2.2863286378909957</v>
      </c>
      <c r="Q259" s="118">
        <f t="shared" si="103"/>
        <v>1.783849741461792</v>
      </c>
      <c r="R259" s="118">
        <f t="shared" ref="R259:V259" si="104">R260+R262+R264+R273</f>
        <v>1.7670850661939068</v>
      </c>
      <c r="S259" s="118">
        <f t="shared" si="104"/>
        <v>1.8745367272302633</v>
      </c>
      <c r="T259" s="118">
        <f t="shared" si="104"/>
        <v>1.6804414170948976</v>
      </c>
      <c r="U259" s="118">
        <f t="shared" si="104"/>
        <v>1.4623175185784509</v>
      </c>
      <c r="V259" s="118">
        <f t="shared" si="104"/>
        <v>1.5517875091870466</v>
      </c>
      <c r="W259" s="118">
        <f t="shared" ref="W259:Y259" si="105">W260+W262+W264+W273</f>
        <v>1.5294691512050835</v>
      </c>
      <c r="X259" s="118">
        <f t="shared" si="105"/>
        <v>1.482252923401308</v>
      </c>
      <c r="Y259" s="118">
        <f t="shared" si="105"/>
        <v>2.0936031174464138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1.0590091088665401</v>
      </c>
      <c r="C264" s="123">
        <v>0.6940335570683771</v>
      </c>
      <c r="D264" s="123">
        <v>0.42379475819863704</v>
      </c>
      <c r="E264" s="123">
        <v>0.34723137613602262</v>
      </c>
      <c r="F264" s="123">
        <v>0.25565288026882849</v>
      </c>
      <c r="G264" s="123">
        <v>0.23965156745285587</v>
      </c>
      <c r="H264" s="123">
        <v>0.24123568000989726</v>
      </c>
      <c r="I264" s="123">
        <v>0.19096914522112732</v>
      </c>
      <c r="J264" s="123">
        <v>0.1828060236359523</v>
      </c>
      <c r="K264" s="123">
        <v>0.16443985465449271</v>
      </c>
      <c r="L264" s="123">
        <v>0.21971286730346459</v>
      </c>
      <c r="M264" s="123">
        <v>0.18453883670221974</v>
      </c>
      <c r="N264" s="123">
        <v>0.24188598446443044</v>
      </c>
      <c r="O264" s="123">
        <v>0.25379004724653131</v>
      </c>
      <c r="P264" s="123">
        <v>0.26768836947562535</v>
      </c>
      <c r="Q264" s="123">
        <v>0.21306918715125509</v>
      </c>
      <c r="R264" s="123">
        <v>0.20427823866459538</v>
      </c>
      <c r="S264" s="123">
        <v>0.21230935109324151</v>
      </c>
      <c r="T264" s="123">
        <v>0.25703280371922038</v>
      </c>
      <c r="U264" s="123">
        <v>0.24360676537874904</v>
      </c>
      <c r="V264" s="123">
        <v>0.24337045809242783</v>
      </c>
      <c r="W264" s="123">
        <v>0.23293163915603174</v>
      </c>
      <c r="X264" s="123">
        <v>0.21745215181493055</v>
      </c>
      <c r="Y264" s="123">
        <v>0.28860576906726865</v>
      </c>
      <c r="DA264" s="130" t="s">
        <v>3239</v>
      </c>
    </row>
    <row r="265" spans="1:105" ht="12" customHeight="1" x14ac:dyDescent="0.25">
      <c r="A265" s="97" t="s">
        <v>124</v>
      </c>
      <c r="B265" s="99">
        <v>9.3545804616544359</v>
      </c>
      <c r="C265" s="99">
        <v>8.1895959734068491</v>
      </c>
      <c r="D265" s="99">
        <v>8.263997784873423</v>
      </c>
      <c r="E265" s="99">
        <v>8.6807844034005655</v>
      </c>
      <c r="F265" s="99">
        <v>8.5643714890057545</v>
      </c>
      <c r="G265" s="99">
        <v>9.1067595632085236</v>
      </c>
      <c r="H265" s="99">
        <v>9.5460404803916479</v>
      </c>
      <c r="I265" s="99">
        <v>9.047163254850906</v>
      </c>
      <c r="J265" s="99">
        <v>9.9857790411138954</v>
      </c>
      <c r="K265" s="99">
        <v>9.8047263337741271</v>
      </c>
      <c r="L265" s="99">
        <v>7.6130508520650482</v>
      </c>
      <c r="M265" s="99">
        <v>9.4729936173806131</v>
      </c>
      <c r="N265" s="99">
        <v>9.2092591176094079</v>
      </c>
      <c r="O265" s="99">
        <v>8.9574871803807774</v>
      </c>
      <c r="P265" s="99">
        <v>9.8128920705143727</v>
      </c>
      <c r="Q265" s="99">
        <v>8.0849540877942001</v>
      </c>
      <c r="R265" s="99">
        <v>8.5705392371071287</v>
      </c>
      <c r="S265" s="99">
        <v>9.0405758010301192</v>
      </c>
      <c r="T265" s="99">
        <v>7.514429614614853</v>
      </c>
      <c r="U265" s="99">
        <v>6.84056497425148</v>
      </c>
      <c r="V265" s="99">
        <v>7.0957001451168402</v>
      </c>
      <c r="W265" s="99">
        <v>6.6614289305068723</v>
      </c>
      <c r="X265" s="99">
        <v>6.0352856317362091</v>
      </c>
      <c r="Y265" s="99">
        <v>7.5113448844086497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2.1843546730142545</v>
      </c>
      <c r="C273" s="123">
        <v>2.0437043609941736</v>
      </c>
      <c r="D273" s="123">
        <v>2.0017230906376753</v>
      </c>
      <c r="E273" s="123">
        <v>1.9924605183904172</v>
      </c>
      <c r="F273" s="123">
        <v>2.1294471498243253</v>
      </c>
      <c r="G273" s="123">
        <v>2.2039661933985291</v>
      </c>
      <c r="H273" s="123">
        <v>2.17757182352736</v>
      </c>
      <c r="I273" s="123">
        <v>1.6966943143289712</v>
      </c>
      <c r="J273" s="123">
        <v>1.5742000118691315</v>
      </c>
      <c r="K273" s="123">
        <v>1.4849033008212453</v>
      </c>
      <c r="L273" s="123">
        <v>1.9385921887572322</v>
      </c>
      <c r="M273" s="123">
        <v>1.9644938340273976</v>
      </c>
      <c r="N273" s="123">
        <v>1.9831260573644387</v>
      </c>
      <c r="O273" s="123">
        <v>1.885743082407404</v>
      </c>
      <c r="P273" s="123">
        <v>2.0186402684153704</v>
      </c>
      <c r="Q273" s="123">
        <v>1.5707805543105369</v>
      </c>
      <c r="R273" s="123">
        <v>1.5628068275293114</v>
      </c>
      <c r="S273" s="123">
        <v>1.6622273761370219</v>
      </c>
      <c r="T273" s="123">
        <v>1.4234086133756771</v>
      </c>
      <c r="U273" s="123">
        <v>1.2187107531997019</v>
      </c>
      <c r="V273" s="123">
        <v>1.3084170510946187</v>
      </c>
      <c r="W273" s="123">
        <v>1.2965375120490519</v>
      </c>
      <c r="X273" s="123">
        <v>1.2648007715863774</v>
      </c>
      <c r="Y273" s="123">
        <v>1.8049973483791451</v>
      </c>
      <c r="DA273" s="130" t="s">
        <v>3248</v>
      </c>
    </row>
    <row r="274" spans="1:105" ht="12" customHeight="1" x14ac:dyDescent="0.25">
      <c r="A274" s="97" t="s">
        <v>50</v>
      </c>
      <c r="B274" s="99">
        <v>2.6923441318547781</v>
      </c>
      <c r="C274" s="99">
        <v>2.6795234955256948</v>
      </c>
      <c r="D274" s="99">
        <v>2.891377797587753</v>
      </c>
      <c r="E274" s="99">
        <v>3.0188795733188143</v>
      </c>
      <c r="F274" s="99">
        <v>3.2425672508688588</v>
      </c>
      <c r="G274" s="99">
        <v>3.3770449737558108</v>
      </c>
      <c r="H274" s="99">
        <v>3.5069034599830156</v>
      </c>
      <c r="I274" s="99">
        <v>3.2152357256534003</v>
      </c>
      <c r="J274" s="99">
        <v>3.3233111361681669</v>
      </c>
      <c r="K274" s="99">
        <v>3.0795603238771045</v>
      </c>
      <c r="L274" s="99">
        <v>3.0812944651577108</v>
      </c>
      <c r="M274" s="99">
        <v>3.189343905243275</v>
      </c>
      <c r="N274" s="99">
        <v>3.1968175243426744</v>
      </c>
      <c r="O274" s="99">
        <v>3.1086531172859777</v>
      </c>
      <c r="P274" s="99">
        <v>3.3555678924852161</v>
      </c>
      <c r="Q274" s="99">
        <v>2.6726425893367241</v>
      </c>
      <c r="R274" s="99">
        <v>2.7664042771945181</v>
      </c>
      <c r="S274" s="99">
        <v>3.1240676575223474</v>
      </c>
      <c r="T274" s="99">
        <v>2.6233649475193261</v>
      </c>
      <c r="U274" s="99">
        <v>2.4304662769898933</v>
      </c>
      <c r="V274" s="99">
        <v>2.4839602081115277</v>
      </c>
      <c r="W274" s="99">
        <v>2.4074258846916599</v>
      </c>
      <c r="X274" s="99">
        <v>2.293014700506657</v>
      </c>
      <c r="Y274" s="99">
        <v>3.0602440757948139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3.6223019988310796E-3</v>
      </c>
      <c r="D279" s="117">
        <f t="shared" si="108"/>
        <v>6.9409532956347785E-3</v>
      </c>
      <c r="E279" s="117">
        <f t="shared" si="108"/>
        <v>1.0232522883132044E-2</v>
      </c>
      <c r="F279" s="117">
        <f t="shared" si="108"/>
        <v>1.5465865622518612E-2</v>
      </c>
      <c r="G279" s="117">
        <f t="shared" si="108"/>
        <v>1.8679569494210183E-2</v>
      </c>
      <c r="H279" s="117">
        <f t="shared" si="108"/>
        <v>4.0944768798826803E-2</v>
      </c>
      <c r="I279" s="117">
        <f t="shared" si="108"/>
        <v>4.7139228662669085E-2</v>
      </c>
      <c r="J279" s="117">
        <f t="shared" si="108"/>
        <v>2.5322641140770798E-2</v>
      </c>
      <c r="K279" s="117">
        <f t="shared" si="108"/>
        <v>2.2028504469575917E-2</v>
      </c>
      <c r="L279" s="117">
        <f t="shared" si="108"/>
        <v>7.1061233044485458E-2</v>
      </c>
      <c r="M279" s="117">
        <f t="shared" si="108"/>
        <v>6.1295578244149995E-2</v>
      </c>
      <c r="N279" s="117">
        <f t="shared" si="108"/>
        <v>0.33469592641260959</v>
      </c>
      <c r="O279" s="117">
        <f t="shared" si="108"/>
        <v>0.18206661908648381</v>
      </c>
      <c r="P279" s="117">
        <f t="shared" si="108"/>
        <v>5.2141695974628539E-2</v>
      </c>
      <c r="Q279" s="117">
        <f t="shared" si="108"/>
        <v>3.4158723491278756E-2</v>
      </c>
      <c r="R279" s="117">
        <f t="shared" ref="R279:V279" si="109">R280+R282+R284+R293</f>
        <v>3.948750566190154E-2</v>
      </c>
      <c r="S279" s="117">
        <f t="shared" si="109"/>
        <v>3.6255741454025339E-2</v>
      </c>
      <c r="T279" s="117">
        <f t="shared" si="109"/>
        <v>6.0928721534266907E-2</v>
      </c>
      <c r="U279" s="117">
        <f t="shared" si="109"/>
        <v>6.2626452020363571E-2</v>
      </c>
      <c r="V279" s="117">
        <f t="shared" si="109"/>
        <v>5.9322663363755121E-2</v>
      </c>
      <c r="W279" s="117">
        <f t="shared" ref="W279:Y279" si="110">W280+W282+W284+W293</f>
        <v>4.1581140167212607E-2</v>
      </c>
      <c r="X279" s="117">
        <f t="shared" si="110"/>
        <v>9.6344559698373928E-3</v>
      </c>
      <c r="Y279" s="117">
        <f t="shared" si="110"/>
        <v>2.7005037477034657E-2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2.9083499457776456E-3</v>
      </c>
      <c r="D280" s="122">
        <f t="shared" si="111"/>
        <v>5.4581459879460767E-3</v>
      </c>
      <c r="E280" s="122">
        <f t="shared" si="111"/>
        <v>8.0923884132181358E-3</v>
      </c>
      <c r="F280" s="122">
        <f t="shared" si="111"/>
        <v>1.2489844816047304E-2</v>
      </c>
      <c r="G280" s="122">
        <f t="shared" si="111"/>
        <v>1.4036296736628148E-2</v>
      </c>
      <c r="H280" s="122">
        <f t="shared" si="111"/>
        <v>3.1633688627595934E-2</v>
      </c>
      <c r="I280" s="122">
        <f t="shared" si="111"/>
        <v>3.848271793059644E-2</v>
      </c>
      <c r="J280" s="122">
        <f t="shared" si="111"/>
        <v>1.8536518826428521E-2</v>
      </c>
      <c r="K280" s="122">
        <f t="shared" si="111"/>
        <v>1.6966872578552117E-2</v>
      </c>
      <c r="L280" s="122">
        <f t="shared" si="111"/>
        <v>5.0147700597031192E-2</v>
      </c>
      <c r="M280" s="122">
        <f t="shared" si="111"/>
        <v>3.5959529062918903E-2</v>
      </c>
      <c r="N280" s="122">
        <f t="shared" si="111"/>
        <v>0.26877884877630126</v>
      </c>
      <c r="O280" s="122">
        <f t="shared" si="111"/>
        <v>0.13271356964767159</v>
      </c>
      <c r="P280" s="122">
        <f t="shared" si="111"/>
        <v>4.4056051634306322E-2</v>
      </c>
      <c r="Q280" s="122">
        <f t="shared" si="111"/>
        <v>2.6637057324889146E-2</v>
      </c>
      <c r="R280" s="122">
        <f t="shared" si="111"/>
        <v>3.0262762807120352E-2</v>
      </c>
      <c r="S280" s="122">
        <f t="shared" si="111"/>
        <v>2.6125726204837278E-2</v>
      </c>
      <c r="T280" s="122">
        <f t="shared" si="111"/>
        <v>4.1996413420613089E-2</v>
      </c>
      <c r="U280" s="122">
        <f t="shared" si="111"/>
        <v>4.2132181436040125E-2</v>
      </c>
      <c r="V280" s="122">
        <f t="shared" si="111"/>
        <v>4.0792428144222015E-2</v>
      </c>
      <c r="W280" s="122">
        <f t="shared" si="111"/>
        <v>2.6510024395159627E-2</v>
      </c>
      <c r="X280" s="122">
        <f t="shared" si="111"/>
        <v>5.5192212462333587E-3</v>
      </c>
      <c r="Y280" s="122">
        <f t="shared" si="111"/>
        <v>1.2506337854749765E-2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2.9083499457776456E-3</v>
      </c>
      <c r="D281" s="98">
        <v>5.4581459879460767E-3</v>
      </c>
      <c r="E281" s="98">
        <v>8.0923884132181358E-3</v>
      </c>
      <c r="F281" s="98">
        <v>1.2489844816047304E-2</v>
      </c>
      <c r="G281" s="98">
        <v>1.4036296736628148E-2</v>
      </c>
      <c r="H281" s="98">
        <v>3.1633688627595934E-2</v>
      </c>
      <c r="I281" s="98">
        <v>3.848271793059644E-2</v>
      </c>
      <c r="J281" s="98">
        <v>1.8536518826428521E-2</v>
      </c>
      <c r="K281" s="98">
        <v>1.6966872578552117E-2</v>
      </c>
      <c r="L281" s="98">
        <v>5.0147700597031192E-2</v>
      </c>
      <c r="M281" s="98">
        <v>3.5959529062918903E-2</v>
      </c>
      <c r="N281" s="98">
        <v>0.26877884877630126</v>
      </c>
      <c r="O281" s="98">
        <v>0.13271356964767159</v>
      </c>
      <c r="P281" s="98">
        <v>4.4056051634306322E-2</v>
      </c>
      <c r="Q281" s="98">
        <v>2.6637057324889146E-2</v>
      </c>
      <c r="R281" s="98">
        <v>3.0262762807120352E-2</v>
      </c>
      <c r="S281" s="98">
        <v>2.6125726204837278E-2</v>
      </c>
      <c r="T281" s="98">
        <v>4.1996413420613089E-2</v>
      </c>
      <c r="U281" s="98">
        <v>4.2132181436040125E-2</v>
      </c>
      <c r="V281" s="98">
        <v>4.0792428144222015E-2</v>
      </c>
      <c r="W281" s="98">
        <v>2.6510024395159627E-2</v>
      </c>
      <c r="X281" s="98">
        <v>5.5192212462333587E-3</v>
      </c>
      <c r="Y281" s="98">
        <v>1.2506337854749765E-2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1.8679255050658584E-5</v>
      </c>
      <c r="M282" s="122">
        <f t="shared" si="112"/>
        <v>1.2984439610824556E-5</v>
      </c>
      <c r="N282" s="122">
        <f t="shared" si="112"/>
        <v>3.4281603390046999E-5</v>
      </c>
      <c r="O282" s="122">
        <f t="shared" si="112"/>
        <v>2.1474460095778044E-5</v>
      </c>
      <c r="P282" s="122">
        <f t="shared" si="112"/>
        <v>4.6515556736352104E-6</v>
      </c>
      <c r="Q282" s="122">
        <f t="shared" si="112"/>
        <v>3.304346201417276E-6</v>
      </c>
      <c r="R282" s="122">
        <f t="shared" si="112"/>
        <v>6.662791021033049E-6</v>
      </c>
      <c r="S282" s="122">
        <f t="shared" si="112"/>
        <v>6.5481570421620341E-6</v>
      </c>
      <c r="T282" s="122">
        <f t="shared" si="112"/>
        <v>2.1777757745853946E-5</v>
      </c>
      <c r="U282" s="122">
        <f t="shared" si="112"/>
        <v>1.867901903077205E-5</v>
      </c>
      <c r="V282" s="122">
        <f t="shared" si="112"/>
        <v>1.4844669603394432E-5</v>
      </c>
      <c r="W282" s="122">
        <f t="shared" si="112"/>
        <v>2.3742843685386718E-5</v>
      </c>
      <c r="X282" s="122">
        <f t="shared" si="112"/>
        <v>7.742421200841332E-6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1.8679255050658584E-5</v>
      </c>
      <c r="M283" s="98">
        <v>1.2984439610824556E-5</v>
      </c>
      <c r="N283" s="98">
        <v>3.4281603390046999E-5</v>
      </c>
      <c r="O283" s="98">
        <v>2.1474460095778044E-5</v>
      </c>
      <c r="P283" s="98">
        <v>4.6515556736352104E-6</v>
      </c>
      <c r="Q283" s="98">
        <v>3.304346201417276E-6</v>
      </c>
      <c r="R283" s="98">
        <v>6.662791021033049E-6</v>
      </c>
      <c r="S283" s="98">
        <v>6.5481570421620341E-6</v>
      </c>
      <c r="T283" s="98">
        <v>2.1777757745853946E-5</v>
      </c>
      <c r="U283" s="98">
        <v>1.867901903077205E-5</v>
      </c>
      <c r="V283" s="98">
        <v>1.4844669603394432E-5</v>
      </c>
      <c r="W283" s="98">
        <v>2.3742843685386718E-5</v>
      </c>
      <c r="X283" s="98">
        <v>7.742421200841332E-6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5.3229830604871226E-4</v>
      </c>
      <c r="D284" s="122">
        <v>1.0984921184586873E-3</v>
      </c>
      <c r="E284" s="122">
        <v>1.581612685340012E-3</v>
      </c>
      <c r="F284" s="122">
        <v>2.0996596523794441E-3</v>
      </c>
      <c r="G284" s="122">
        <v>3.2852173033085428E-3</v>
      </c>
      <c r="H284" s="122">
        <v>6.7443682232765723E-3</v>
      </c>
      <c r="I284" s="122">
        <v>6.5395712808081173E-3</v>
      </c>
      <c r="J284" s="122">
        <v>5.3101964795653663E-3</v>
      </c>
      <c r="K284" s="122">
        <v>3.9041384939133774E-3</v>
      </c>
      <c r="L284" s="122">
        <v>1.5616589075584952E-2</v>
      </c>
      <c r="M284" s="122">
        <v>1.8479284661147139E-2</v>
      </c>
      <c r="N284" s="122">
        <v>4.8230844866065214E-2</v>
      </c>
      <c r="O284" s="122">
        <v>3.7044630226977127E-2</v>
      </c>
      <c r="P284" s="122">
        <v>5.8948763176186704E-3</v>
      </c>
      <c r="Q284" s="122">
        <v>5.8295554168123461E-3</v>
      </c>
      <c r="R284" s="122">
        <v>7.1680972440416151E-3</v>
      </c>
      <c r="S284" s="122">
        <v>7.5801257185271181E-3</v>
      </c>
      <c r="T284" s="122">
        <v>1.4191680096623884E-2</v>
      </c>
      <c r="U284" s="122">
        <v>1.581040923799619E-2</v>
      </c>
      <c r="V284" s="122">
        <v>1.4156397970809656E-2</v>
      </c>
      <c r="W284" s="122">
        <v>1.1660090170308243E-2</v>
      </c>
      <c r="X284" s="122">
        <v>3.0823407289288797E-3</v>
      </c>
      <c r="Y284" s="122">
        <v>9.7941587406717538E-3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2.1903914953137687E-4</v>
      </c>
      <c r="H285" s="98">
        <v>2.3193356316018792E-4</v>
      </c>
      <c r="I285" s="98">
        <v>0</v>
      </c>
      <c r="J285" s="98">
        <v>0</v>
      </c>
      <c r="K285" s="98">
        <v>0</v>
      </c>
      <c r="L285" s="98">
        <v>7.3345479038466107E-4</v>
      </c>
      <c r="M285" s="98">
        <v>2.2373427756621083E-4</v>
      </c>
      <c r="N285" s="98">
        <v>1.9803020686675623E-3</v>
      </c>
      <c r="O285" s="98">
        <v>1.2431893570701673E-3</v>
      </c>
      <c r="P285" s="98">
        <v>2.1387267457842089E-4</v>
      </c>
      <c r="Q285" s="98">
        <v>0</v>
      </c>
      <c r="R285" s="98">
        <v>0</v>
      </c>
      <c r="S285" s="98">
        <v>1.8144795841694655E-4</v>
      </c>
      <c r="T285" s="98">
        <v>1.1523380494485773E-3</v>
      </c>
      <c r="U285" s="98">
        <v>6.1674297741920459E-4</v>
      </c>
      <c r="V285" s="98">
        <v>3.2971894494387445E-4</v>
      </c>
      <c r="W285" s="98">
        <v>3.0940131384351243E-4</v>
      </c>
      <c r="X285" s="98">
        <v>1.3829479532844862E-4</v>
      </c>
      <c r="Y285" s="98">
        <v>6.8685670931847138E-4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5.3229830604871226E-4</v>
      </c>
      <c r="D289" s="101">
        <v>1.0984921184586873E-3</v>
      </c>
      <c r="E289" s="101">
        <v>1.581612685340012E-3</v>
      </c>
      <c r="F289" s="101">
        <v>2.0996596523794441E-3</v>
      </c>
      <c r="G289" s="101">
        <v>3.066178153777166E-3</v>
      </c>
      <c r="H289" s="101">
        <v>6.5124346601163844E-3</v>
      </c>
      <c r="I289" s="101">
        <v>6.5395712808081173E-3</v>
      </c>
      <c r="J289" s="101">
        <v>5.3101964795653663E-3</v>
      </c>
      <c r="K289" s="101">
        <v>3.9041384939133774E-3</v>
      </c>
      <c r="L289" s="101">
        <v>1.4883134285200291E-2</v>
      </c>
      <c r="M289" s="101">
        <v>1.825555038358093E-2</v>
      </c>
      <c r="N289" s="101">
        <v>4.6250542797397654E-2</v>
      </c>
      <c r="O289" s="101">
        <v>3.5801440869906956E-2</v>
      </c>
      <c r="P289" s="101">
        <v>5.6810036430402491E-3</v>
      </c>
      <c r="Q289" s="101">
        <v>5.8295554168123461E-3</v>
      </c>
      <c r="R289" s="101">
        <v>7.1680972440416151E-3</v>
      </c>
      <c r="S289" s="101">
        <v>7.3986777601101712E-3</v>
      </c>
      <c r="T289" s="101">
        <v>1.3039342047175306E-2</v>
      </c>
      <c r="U289" s="101">
        <v>1.5193666260576985E-2</v>
      </c>
      <c r="V289" s="101">
        <v>1.3826679025865781E-2</v>
      </c>
      <c r="W289" s="101">
        <v>1.135068885646473E-2</v>
      </c>
      <c r="X289" s="101">
        <v>2.9440459336004311E-3</v>
      </c>
      <c r="Y289" s="101">
        <v>9.1073020313532822E-3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1.8165374700472188E-4</v>
      </c>
      <c r="D293" s="122">
        <v>3.8431518923001499E-4</v>
      </c>
      <c r="E293" s="122">
        <v>5.5852178457389584E-4</v>
      </c>
      <c r="F293" s="122">
        <v>8.763611540918636E-4</v>
      </c>
      <c r="G293" s="122">
        <v>1.3580554542734948E-3</v>
      </c>
      <c r="H293" s="122">
        <v>2.5667119479542973E-3</v>
      </c>
      <c r="I293" s="122">
        <v>2.1169394512645327E-3</v>
      </c>
      <c r="J293" s="122">
        <v>1.4759258347769116E-3</v>
      </c>
      <c r="K293" s="122">
        <v>1.1574933971104243E-3</v>
      </c>
      <c r="L293" s="122">
        <v>5.2782641168186576E-3</v>
      </c>
      <c r="M293" s="122">
        <v>6.8437800804731237E-3</v>
      </c>
      <c r="N293" s="122">
        <v>1.7651951166853058E-2</v>
      </c>
      <c r="O293" s="122">
        <v>1.2286944751739299E-2</v>
      </c>
      <c r="P293" s="122">
        <v>2.1861164670299157E-3</v>
      </c>
      <c r="Q293" s="122">
        <v>1.6888064033758511E-3</v>
      </c>
      <c r="R293" s="122">
        <v>2.0499828197185323E-3</v>
      </c>
      <c r="S293" s="122">
        <v>2.5433413736187824E-3</v>
      </c>
      <c r="T293" s="122">
        <v>4.7188502592840856E-3</v>
      </c>
      <c r="U293" s="122">
        <v>4.6651823272964897E-3</v>
      </c>
      <c r="V293" s="122">
        <v>4.3589925791200556E-3</v>
      </c>
      <c r="W293" s="122">
        <v>3.3872827580593528E-3</v>
      </c>
      <c r="X293" s="122">
        <v>1.025151573474314E-3</v>
      </c>
      <c r="Y293" s="122">
        <v>4.7045408816131368E-3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1.3082761125597728E-4</v>
      </c>
      <c r="D294" s="98">
        <v>2.1222559304320468E-4</v>
      </c>
      <c r="E294" s="98">
        <v>3.702910538957934E-4</v>
      </c>
      <c r="F294" s="98">
        <v>6.3835040850597155E-4</v>
      </c>
      <c r="G294" s="98">
        <v>1.0000044729255681E-3</v>
      </c>
      <c r="H294" s="98">
        <v>1.6481816287751614E-3</v>
      </c>
      <c r="I294" s="98">
        <v>8.7664919168662042E-4</v>
      </c>
      <c r="J294" s="98">
        <v>4.1291577585087392E-4</v>
      </c>
      <c r="K294" s="98">
        <v>6.1490255124393685E-4</v>
      </c>
      <c r="L294" s="98">
        <v>4.634425031180305E-3</v>
      </c>
      <c r="M294" s="98">
        <v>4.4951413595231728E-3</v>
      </c>
      <c r="N294" s="98">
        <v>1.2204210882274868E-2</v>
      </c>
      <c r="O294" s="98">
        <v>7.5798506957215871E-3</v>
      </c>
      <c r="P294" s="98">
        <v>1.2842372765183097E-3</v>
      </c>
      <c r="Q294" s="98">
        <v>6.1628643441386172E-4</v>
      </c>
      <c r="R294" s="98">
        <v>9.2248353065958483E-4</v>
      </c>
      <c r="S294" s="98">
        <v>1.4480511016903455E-3</v>
      </c>
      <c r="T294" s="98">
        <v>3.5334578973807949E-3</v>
      </c>
      <c r="U294" s="98">
        <v>2.4708617274909806E-3</v>
      </c>
      <c r="V294" s="98">
        <v>3.2765637250954018E-3</v>
      </c>
      <c r="W294" s="98">
        <v>2.1791776750354009E-3</v>
      </c>
      <c r="X294" s="98">
        <v>7.3868860832019547E-4</v>
      </c>
      <c r="Y294" s="98">
        <v>4.1612121299367186E-3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5.0826135748744593E-5</v>
      </c>
      <c r="D295" s="33">
        <v>1.7208959618681031E-4</v>
      </c>
      <c r="E295" s="33">
        <v>1.8823073067810239E-4</v>
      </c>
      <c r="F295" s="33">
        <v>2.3801074558589205E-4</v>
      </c>
      <c r="G295" s="33">
        <v>3.5805098134792675E-4</v>
      </c>
      <c r="H295" s="33">
        <v>9.1853031917913579E-4</v>
      </c>
      <c r="I295" s="33">
        <v>1.2402902595779123E-3</v>
      </c>
      <c r="J295" s="33">
        <v>1.0630100589260375E-3</v>
      </c>
      <c r="K295" s="33">
        <v>5.4259084586648755E-4</v>
      </c>
      <c r="L295" s="33">
        <v>6.4383908563835275E-4</v>
      </c>
      <c r="M295" s="33">
        <v>2.3486387209499505E-3</v>
      </c>
      <c r="N295" s="33">
        <v>5.4477402845781887E-3</v>
      </c>
      <c r="O295" s="33">
        <v>4.7070940560177115E-3</v>
      </c>
      <c r="P295" s="33">
        <v>9.0187919051160591E-4</v>
      </c>
      <c r="Q295" s="33">
        <v>1.0725199689619895E-3</v>
      </c>
      <c r="R295" s="33">
        <v>1.1274992890589475E-3</v>
      </c>
      <c r="S295" s="33">
        <v>1.0952902719284369E-3</v>
      </c>
      <c r="T295" s="33">
        <v>1.1853923619032903E-3</v>
      </c>
      <c r="U295" s="33">
        <v>2.1943205998055091E-3</v>
      </c>
      <c r="V295" s="33">
        <v>1.082428854024654E-3</v>
      </c>
      <c r="W295" s="33">
        <v>1.208105083023952E-3</v>
      </c>
      <c r="X295" s="33">
        <v>2.8646296515411854E-4</v>
      </c>
      <c r="Y295" s="33">
        <v>5.4332875167641776E-4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2.5034657081222616E-3</v>
      </c>
      <c r="D297" s="117">
        <f t="shared" si="113"/>
        <v>4.8278824357694088E-3</v>
      </c>
      <c r="E297" s="117">
        <f t="shared" si="113"/>
        <v>7.1502036676812054E-3</v>
      </c>
      <c r="F297" s="117">
        <f t="shared" si="113"/>
        <v>1.0875639888614787E-2</v>
      </c>
      <c r="G297" s="117">
        <f t="shared" si="113"/>
        <v>1.311757055404067E-2</v>
      </c>
      <c r="H297" s="117">
        <f t="shared" si="113"/>
        <v>2.9036840336388033E-2</v>
      </c>
      <c r="I297" s="117">
        <f t="shared" si="113"/>
        <v>3.3869788919157352E-2</v>
      </c>
      <c r="J297" s="117">
        <f t="shared" si="113"/>
        <v>1.8179670300866854E-2</v>
      </c>
      <c r="K297" s="117">
        <f t="shared" si="113"/>
        <v>1.5910919700117557E-2</v>
      </c>
      <c r="L297" s="117">
        <f t="shared" si="113"/>
        <v>5.0974182144660665E-2</v>
      </c>
      <c r="M297" s="117">
        <f t="shared" si="113"/>
        <v>4.3794522782602867E-2</v>
      </c>
      <c r="N297" s="117">
        <f t="shared" si="113"/>
        <v>0.24602664087555962</v>
      </c>
      <c r="O297" s="117">
        <f t="shared" si="113"/>
        <v>0.13381559293151787</v>
      </c>
      <c r="P297" s="117">
        <f t="shared" si="113"/>
        <v>3.8960018611740303E-2</v>
      </c>
      <c r="Q297" s="117">
        <f t="shared" si="113"/>
        <v>2.5834874767510337E-2</v>
      </c>
      <c r="R297" s="117">
        <f t="shared" ref="R297:V297" si="114">R298+R300+R302+R311</f>
        <v>3.0524842556467879E-2</v>
      </c>
      <c r="S297" s="117">
        <f t="shared" si="114"/>
        <v>2.870150720719624E-2</v>
      </c>
      <c r="T297" s="117">
        <f t="shared" si="114"/>
        <v>4.9498617619932309E-2</v>
      </c>
      <c r="U297" s="117">
        <f t="shared" si="114"/>
        <v>5.2465481581433861E-2</v>
      </c>
      <c r="V297" s="117">
        <f t="shared" si="114"/>
        <v>5.0722647787846242E-2</v>
      </c>
      <c r="W297" s="117">
        <f t="shared" ref="W297:Y297" si="115">W298+W300+W302+W311</f>
        <v>3.6149779110674143E-2</v>
      </c>
      <c r="X297" s="117">
        <f t="shared" si="115"/>
        <v>8.392606000573493E-3</v>
      </c>
      <c r="Y297" s="117">
        <f t="shared" si="115"/>
        <v>2.2962548489913741E-2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2.0446008073571331E-3</v>
      </c>
      <c r="D298" s="122">
        <f t="shared" si="116"/>
        <v>3.8623873346800377E-3</v>
      </c>
      <c r="E298" s="122">
        <f t="shared" si="116"/>
        <v>5.7638116950027513E-3</v>
      </c>
      <c r="F298" s="122">
        <f t="shared" si="116"/>
        <v>8.9535019732408776E-3</v>
      </c>
      <c r="G298" s="122">
        <f t="shared" si="116"/>
        <v>1.0126658101963001E-2</v>
      </c>
      <c r="H298" s="122">
        <f t="shared" si="116"/>
        <v>2.2967680544256457E-2</v>
      </c>
      <c r="I298" s="122">
        <f t="shared" si="116"/>
        <v>2.8116526811339998E-2</v>
      </c>
      <c r="J298" s="122">
        <f t="shared" si="116"/>
        <v>1.3627692556554036E-2</v>
      </c>
      <c r="K298" s="122">
        <f t="shared" si="116"/>
        <v>1.2550453540196611E-2</v>
      </c>
      <c r="L298" s="122">
        <f t="shared" si="116"/>
        <v>3.7319576197727113E-2</v>
      </c>
      <c r="M298" s="122">
        <f t="shared" si="116"/>
        <v>2.6891400327861976E-2</v>
      </c>
      <c r="N298" s="122">
        <f t="shared" si="116"/>
        <v>0.20166412114565957</v>
      </c>
      <c r="O298" s="122">
        <f t="shared" si="116"/>
        <v>9.9801729256433921E-2</v>
      </c>
      <c r="P298" s="122">
        <f t="shared" si="116"/>
        <v>3.3248568785239498E-2</v>
      </c>
      <c r="Q298" s="122">
        <f t="shared" si="116"/>
        <v>2.0325093789720597E-2</v>
      </c>
      <c r="R298" s="122">
        <f t="shared" si="116"/>
        <v>2.3683508936342648E-2</v>
      </c>
      <c r="S298" s="122">
        <f t="shared" si="116"/>
        <v>2.1134234219566204E-2</v>
      </c>
      <c r="T298" s="122">
        <f t="shared" si="116"/>
        <v>3.5212348295383361E-2</v>
      </c>
      <c r="U298" s="122">
        <f t="shared" si="116"/>
        <v>3.6552227503940958E-2</v>
      </c>
      <c r="V298" s="122">
        <f t="shared" si="116"/>
        <v>3.6413458408594626E-2</v>
      </c>
      <c r="W298" s="122">
        <f t="shared" si="116"/>
        <v>2.4204328893238671E-2</v>
      </c>
      <c r="X298" s="122">
        <f t="shared" si="116"/>
        <v>5.1113998730218432E-3</v>
      </c>
      <c r="Y298" s="122">
        <f t="shared" si="116"/>
        <v>1.1736566363286072E-2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2.0446008073571331E-3</v>
      </c>
      <c r="D299" s="98">
        <v>3.8623873346800377E-3</v>
      </c>
      <c r="E299" s="98">
        <v>5.7638116950027513E-3</v>
      </c>
      <c r="F299" s="98">
        <v>8.9535019732408776E-3</v>
      </c>
      <c r="G299" s="98">
        <v>1.0126658101963001E-2</v>
      </c>
      <c r="H299" s="98">
        <v>2.2967680544256457E-2</v>
      </c>
      <c r="I299" s="98">
        <v>2.8116526811339998E-2</v>
      </c>
      <c r="J299" s="98">
        <v>1.3627692556554036E-2</v>
      </c>
      <c r="K299" s="98">
        <v>1.2550453540196611E-2</v>
      </c>
      <c r="L299" s="98">
        <v>3.7319576197727113E-2</v>
      </c>
      <c r="M299" s="98">
        <v>2.6891400327861976E-2</v>
      </c>
      <c r="N299" s="98">
        <v>0.20166412114565957</v>
      </c>
      <c r="O299" s="98">
        <v>9.9801729256433921E-2</v>
      </c>
      <c r="P299" s="98">
        <v>3.3248568785239498E-2</v>
      </c>
      <c r="Q299" s="98">
        <v>2.0325093789720597E-2</v>
      </c>
      <c r="R299" s="98">
        <v>2.3683508936342648E-2</v>
      </c>
      <c r="S299" s="98">
        <v>2.1134234219566204E-2</v>
      </c>
      <c r="T299" s="98">
        <v>3.5212348295383361E-2</v>
      </c>
      <c r="U299" s="98">
        <v>3.6552227503940958E-2</v>
      </c>
      <c r="V299" s="98">
        <v>3.6413458408594626E-2</v>
      </c>
      <c r="W299" s="98">
        <v>2.4204328893238671E-2</v>
      </c>
      <c r="X299" s="98">
        <v>5.1113998730218432E-3</v>
      </c>
      <c r="Y299" s="98">
        <v>1.1736566363286072E-2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7.2351662755698126E-5</v>
      </c>
      <c r="M300" s="122">
        <f t="shared" si="117"/>
        <v>5.2408468605206759E-5</v>
      </c>
      <c r="N300" s="122">
        <f t="shared" si="117"/>
        <v>1.4484336419206515E-4</v>
      </c>
      <c r="O300" s="122">
        <f t="shared" si="117"/>
        <v>9.5337830038991477E-5</v>
      </c>
      <c r="P300" s="122">
        <f t="shared" si="117"/>
        <v>2.167084571168813E-5</v>
      </c>
      <c r="Q300" s="122">
        <f t="shared" si="117"/>
        <v>1.5950432244605392E-5</v>
      </c>
      <c r="R300" s="122">
        <f t="shared" si="117"/>
        <v>3.2404930444841213E-5</v>
      </c>
      <c r="S300" s="122">
        <f t="shared" si="117"/>
        <v>3.1873927807035842E-5</v>
      </c>
      <c r="T300" s="122">
        <f t="shared" si="117"/>
        <v>1.0610383511599613E-4</v>
      </c>
      <c r="U300" s="122">
        <f t="shared" si="117"/>
        <v>9.1099831252061138E-5</v>
      </c>
      <c r="V300" s="122">
        <f t="shared" si="117"/>
        <v>7.2611400905156037E-5</v>
      </c>
      <c r="W300" s="122">
        <f t="shared" si="117"/>
        <v>1.1724976829536013E-4</v>
      </c>
      <c r="X300" s="122">
        <f t="shared" si="117"/>
        <v>3.8650104721185958E-5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7.2351662755698126E-5</v>
      </c>
      <c r="M301" s="98">
        <v>5.2408468605206759E-5</v>
      </c>
      <c r="N301" s="98">
        <v>1.4484336419206515E-4</v>
      </c>
      <c r="O301" s="98">
        <v>9.5337830038991477E-5</v>
      </c>
      <c r="P301" s="98">
        <v>2.167084571168813E-5</v>
      </c>
      <c r="Q301" s="98">
        <v>1.5950432244605392E-5</v>
      </c>
      <c r="R301" s="98">
        <v>3.2404930444841213E-5</v>
      </c>
      <c r="S301" s="98">
        <v>3.1873927807035842E-5</v>
      </c>
      <c r="T301" s="98">
        <v>1.0610383511599613E-4</v>
      </c>
      <c r="U301" s="98">
        <v>9.1099831252061138E-5</v>
      </c>
      <c r="V301" s="98">
        <v>7.2611400905156037E-5</v>
      </c>
      <c r="W301" s="98">
        <v>1.1724976829536013E-4</v>
      </c>
      <c r="X301" s="98">
        <v>3.8650104721185958E-5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3.4361973082274404E-4</v>
      </c>
      <c r="D302" s="122">
        <v>7.1079076966608921E-4</v>
      </c>
      <c r="E302" s="122">
        <v>1.0260319135166592E-3</v>
      </c>
      <c r="F302" s="122">
        <v>1.3656395314528634E-3</v>
      </c>
      <c r="G302" s="122">
        <v>2.129436374741877E-3</v>
      </c>
      <c r="H302" s="122">
        <v>4.3984496171209407E-3</v>
      </c>
      <c r="I302" s="122">
        <v>4.2916476999803905E-3</v>
      </c>
      <c r="J302" s="122">
        <v>3.4973861615622123E-3</v>
      </c>
      <c r="K302" s="122">
        <v>2.581998659142954E-3</v>
      </c>
      <c r="L302" s="122">
        <v>1.0344943238027897E-2</v>
      </c>
      <c r="M302" s="122">
        <v>1.2382068865826115E-2</v>
      </c>
      <c r="N302" s="122">
        <v>3.2776902342371926E-2</v>
      </c>
      <c r="O302" s="122">
        <v>2.5764876016820173E-2</v>
      </c>
      <c r="P302" s="122">
        <v>4.2205496232944175E-3</v>
      </c>
      <c r="Q302" s="122">
        <v>4.2764600481145039E-3</v>
      </c>
      <c r="R302" s="122">
        <v>5.3495215436668133E-3</v>
      </c>
      <c r="S302" s="122">
        <v>5.76533618248533E-3</v>
      </c>
      <c r="T302" s="122">
        <v>1.1046339794624986E-2</v>
      </c>
      <c r="U302" s="122">
        <v>1.2442384740873343E-2</v>
      </c>
      <c r="V302" s="122">
        <v>1.1289892321165784E-2</v>
      </c>
      <c r="W302" s="122">
        <v>9.4305715038267499E-3</v>
      </c>
      <c r="X302" s="122">
        <v>2.5351206519758419E-3</v>
      </c>
      <c r="Y302" s="122">
        <v>8.1828548211265763E-3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1.2958735955869539E-4</v>
      </c>
      <c r="H303" s="98">
        <v>1.3822206703518558E-4</v>
      </c>
      <c r="I303" s="98">
        <v>0</v>
      </c>
      <c r="J303" s="98">
        <v>0</v>
      </c>
      <c r="K303" s="98">
        <v>0</v>
      </c>
      <c r="L303" s="98">
        <v>4.5524411967774438E-4</v>
      </c>
      <c r="M303" s="98">
        <v>1.4241314994570801E-4</v>
      </c>
      <c r="N303" s="98">
        <v>1.3122357105167742E-3</v>
      </c>
      <c r="O303" s="98">
        <v>8.7125751551300344E-4</v>
      </c>
      <c r="P303" s="98">
        <v>1.597890093483391E-4</v>
      </c>
      <c r="Q303" s="98">
        <v>0</v>
      </c>
      <c r="R303" s="98">
        <v>0</v>
      </c>
      <c r="S303" s="98">
        <v>1.5260344326305377E-4</v>
      </c>
      <c r="T303" s="98">
        <v>9.9516622648994444E-4</v>
      </c>
      <c r="U303" s="98">
        <v>5.4448069918567254E-4</v>
      </c>
      <c r="V303" s="98">
        <v>2.9607700528206684E-4</v>
      </c>
      <c r="W303" s="98">
        <v>2.8071079305009818E-4</v>
      </c>
      <c r="X303" s="98">
        <v>1.2571585494038014E-4</v>
      </c>
      <c r="Y303" s="98">
        <v>6.2499819643284729E-4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3.4361973082274404E-4</v>
      </c>
      <c r="D307" s="101">
        <v>7.1079076966608921E-4</v>
      </c>
      <c r="E307" s="101">
        <v>1.0260319135166592E-3</v>
      </c>
      <c r="F307" s="101">
        <v>1.3656395314528634E-3</v>
      </c>
      <c r="G307" s="101">
        <v>1.9998490151831817E-3</v>
      </c>
      <c r="H307" s="101">
        <v>4.2602275500857548E-3</v>
      </c>
      <c r="I307" s="101">
        <v>4.2916476999803905E-3</v>
      </c>
      <c r="J307" s="101">
        <v>3.4973861615622123E-3</v>
      </c>
      <c r="K307" s="101">
        <v>2.581998659142954E-3</v>
      </c>
      <c r="L307" s="101">
        <v>9.8896991183501527E-3</v>
      </c>
      <c r="M307" s="101">
        <v>1.2239655715880407E-2</v>
      </c>
      <c r="N307" s="101">
        <v>3.1464666631855154E-2</v>
      </c>
      <c r="O307" s="101">
        <v>2.4893618501307169E-2</v>
      </c>
      <c r="P307" s="101">
        <v>4.0607606139460781E-3</v>
      </c>
      <c r="Q307" s="101">
        <v>4.2764600481145039E-3</v>
      </c>
      <c r="R307" s="101">
        <v>5.3495215436668133E-3</v>
      </c>
      <c r="S307" s="101">
        <v>5.6127327392222759E-3</v>
      </c>
      <c r="T307" s="101">
        <v>1.0051173568135041E-2</v>
      </c>
      <c r="U307" s="101">
        <v>1.189790404168767E-2</v>
      </c>
      <c r="V307" s="101">
        <v>1.0993815315883717E-2</v>
      </c>
      <c r="W307" s="101">
        <v>9.1498607107766521E-3</v>
      </c>
      <c r="X307" s="101">
        <v>2.4094047970354619E-3</v>
      </c>
      <c r="Y307" s="101">
        <v>7.557856624693729E-3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1.152451699423843E-4</v>
      </c>
      <c r="D311" s="122">
        <v>2.5470433142328196E-4</v>
      </c>
      <c r="E311" s="122">
        <v>3.6036005916179525E-4</v>
      </c>
      <c r="F311" s="122">
        <v>5.5649838392104708E-4</v>
      </c>
      <c r="G311" s="122">
        <v>8.6147607733579263E-4</v>
      </c>
      <c r="H311" s="122">
        <v>1.6707101750106364E-3</v>
      </c>
      <c r="I311" s="122">
        <v>1.4616144078369643E-3</v>
      </c>
      <c r="J311" s="122">
        <v>1.0545915827506064E-3</v>
      </c>
      <c r="K311" s="122">
        <v>7.7846750077799147E-4</v>
      </c>
      <c r="L311" s="122">
        <v>3.237311046149955E-3</v>
      </c>
      <c r="M311" s="122">
        <v>4.4686451203095655E-3</v>
      </c>
      <c r="N311" s="122">
        <v>1.1440774023336034E-2</v>
      </c>
      <c r="O311" s="122">
        <v>8.1536498282247759E-3</v>
      </c>
      <c r="P311" s="122">
        <v>1.4692293574946969E-3</v>
      </c>
      <c r="Q311" s="122">
        <v>1.2173704974306316E-3</v>
      </c>
      <c r="R311" s="122">
        <v>1.4594071460135743E-3</v>
      </c>
      <c r="S311" s="122">
        <v>1.7700628773376702E-3</v>
      </c>
      <c r="T311" s="122">
        <v>3.1338256948079653E-3</v>
      </c>
      <c r="U311" s="122">
        <v>3.379769505367493E-3</v>
      </c>
      <c r="V311" s="122">
        <v>2.9466856571806754E-3</v>
      </c>
      <c r="W311" s="122">
        <v>2.3976289453133594E-3</v>
      </c>
      <c r="X311" s="122">
        <v>7.0743537085462302E-4</v>
      </c>
      <c r="Y311" s="122">
        <v>3.0431273055010911E-3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7.6999010250877539E-5</v>
      </c>
      <c r="D312" s="98">
        <v>1.2498986307291917E-4</v>
      </c>
      <c r="E312" s="98">
        <v>2.1822846236570792E-4</v>
      </c>
      <c r="F312" s="98">
        <v>3.7645949773772088E-4</v>
      </c>
      <c r="G312" s="98">
        <v>5.9013562771782432E-4</v>
      </c>
      <c r="H312" s="98">
        <v>9.7329739831921358E-4</v>
      </c>
      <c r="I312" s="98">
        <v>5.1803220976619723E-4</v>
      </c>
      <c r="J312" s="98">
        <v>2.4416459515404183E-4</v>
      </c>
      <c r="K312" s="98">
        <v>3.6384605177974409E-4</v>
      </c>
      <c r="L312" s="98">
        <v>2.7440831458262899E-3</v>
      </c>
      <c r="M312" s="98">
        <v>2.6629615353275593E-3</v>
      </c>
      <c r="N312" s="98">
        <v>7.2319304270309056E-3</v>
      </c>
      <c r="O312" s="98">
        <v>4.4924027276362676E-3</v>
      </c>
      <c r="P312" s="98">
        <v>7.6149720335172931E-4</v>
      </c>
      <c r="Q312" s="98">
        <v>3.6613318240927241E-4</v>
      </c>
      <c r="R312" s="98">
        <v>5.50803584644917E-4</v>
      </c>
      <c r="S312" s="98">
        <v>8.7072493750886787E-4</v>
      </c>
      <c r="T312" s="98">
        <v>2.141059257657835E-3</v>
      </c>
      <c r="U312" s="98">
        <v>1.5076243323316235E-3</v>
      </c>
      <c r="V312" s="98">
        <v>2.0090495636324816E-3</v>
      </c>
      <c r="W312" s="98">
        <v>1.3393170311994183E-3</v>
      </c>
      <c r="X312" s="98">
        <v>4.5428925700405359E-4</v>
      </c>
      <c r="Y312" s="98">
        <v>2.5592867160478157E-3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3.8246159691506762E-5</v>
      </c>
      <c r="D313" s="33">
        <v>1.2971446835036276E-4</v>
      </c>
      <c r="E313" s="33">
        <v>1.4213159679608733E-4</v>
      </c>
      <c r="F313" s="33">
        <v>1.800388861833262E-4</v>
      </c>
      <c r="G313" s="33">
        <v>2.7134044961796836E-4</v>
      </c>
      <c r="H313" s="33">
        <v>6.9741277669142288E-4</v>
      </c>
      <c r="I313" s="33">
        <v>9.4358219807076714E-4</v>
      </c>
      <c r="J313" s="33">
        <v>8.1042698759656447E-4</v>
      </c>
      <c r="K313" s="33">
        <v>4.1462144899824738E-4</v>
      </c>
      <c r="L313" s="33">
        <v>4.9322790032366496E-4</v>
      </c>
      <c r="M313" s="33">
        <v>1.8056835849820062E-3</v>
      </c>
      <c r="N313" s="33">
        <v>4.208843596305128E-3</v>
      </c>
      <c r="O313" s="33">
        <v>3.6612471005885083E-3</v>
      </c>
      <c r="P313" s="33">
        <v>7.0773215414296747E-4</v>
      </c>
      <c r="Q313" s="33">
        <v>8.5123731502135917E-4</v>
      </c>
      <c r="R313" s="33">
        <v>9.0860356136865719E-4</v>
      </c>
      <c r="S313" s="33">
        <v>8.993379398288024E-4</v>
      </c>
      <c r="T313" s="33">
        <v>9.9276643715013007E-4</v>
      </c>
      <c r="U313" s="33">
        <v>1.8721451730358695E-3</v>
      </c>
      <c r="V313" s="33">
        <v>9.3763609354819365E-4</v>
      </c>
      <c r="W313" s="33">
        <v>1.0583119141139412E-3</v>
      </c>
      <c r="X313" s="33">
        <v>2.5314611385056943E-4</v>
      </c>
      <c r="Y313" s="33">
        <v>4.8384058945327528E-4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0.69112561816494944</v>
      </c>
      <c r="D315" s="154">
        <f t="shared" si="118"/>
        <v>0.69556474883726749</v>
      </c>
      <c r="E315" s="154">
        <f t="shared" si="118"/>
        <v>0.69877231151547836</v>
      </c>
      <c r="F315" s="154">
        <f t="shared" si="118"/>
        <v>0.70320279213984871</v>
      </c>
      <c r="G315" s="154">
        <f t="shared" si="118"/>
        <v>0.70224158849627238</v>
      </c>
      <c r="H315" s="154">
        <f t="shared" si="118"/>
        <v>0.70917094388917468</v>
      </c>
      <c r="I315" s="154">
        <f t="shared" si="118"/>
        <v>0.71850536973210632</v>
      </c>
      <c r="J315" s="154">
        <f t="shared" si="118"/>
        <v>0.71792157065309503</v>
      </c>
      <c r="K315" s="154">
        <f t="shared" si="118"/>
        <v>0.72228778499659385</v>
      </c>
      <c r="L315" s="154">
        <f t="shared" si="118"/>
        <v>0.71732757736908415</v>
      </c>
      <c r="M315" s="154">
        <f t="shared" si="118"/>
        <v>0.71448094686638486</v>
      </c>
      <c r="N315" s="154">
        <f t="shared" si="118"/>
        <v>0.73507509790322512</v>
      </c>
      <c r="O315" s="154">
        <f t="shared" si="118"/>
        <v>0.73498147877373321</v>
      </c>
      <c r="P315" s="154">
        <f t="shared" si="118"/>
        <v>0.74719507840131882</v>
      </c>
      <c r="Q315" s="154">
        <f t="shared" si="118"/>
        <v>0.75631850745553697</v>
      </c>
      <c r="R315" s="154">
        <f t="shared" ref="R315:V315" si="119">IF(R297=0,"",R297/R279)</f>
        <v>0.77302534168216541</v>
      </c>
      <c r="S315" s="154">
        <f t="shared" si="119"/>
        <v>0.7916403321551605</v>
      </c>
      <c r="T315" s="154">
        <f t="shared" si="119"/>
        <v>0.8124020391941722</v>
      </c>
      <c r="U315" s="154">
        <f t="shared" si="119"/>
        <v>0.83775273688463503</v>
      </c>
      <c r="V315" s="154">
        <f t="shared" si="119"/>
        <v>0.85502984713994978</v>
      </c>
      <c r="W315" s="154">
        <f t="shared" ref="W315:Y315" si="120">IF(W297=0,"",W297/W279)</f>
        <v>0.86937921772474203</v>
      </c>
      <c r="X315" s="154">
        <f t="shared" si="120"/>
        <v>0.8711032596804883</v>
      </c>
      <c r="Y315" s="154">
        <f t="shared" si="120"/>
        <v>0.85030611453293903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0.70301058864167743</v>
      </c>
      <c r="D316" s="155">
        <f t="shared" si="121"/>
        <v>0.70763723491636954</v>
      </c>
      <c r="E316" s="155">
        <f t="shared" si="121"/>
        <v>0.71225099447625639</v>
      </c>
      <c r="F316" s="155">
        <f t="shared" si="121"/>
        <v>0.71686254754239753</v>
      </c>
      <c r="G316" s="155">
        <f t="shared" si="121"/>
        <v>0.72146224121474833</v>
      </c>
      <c r="H316" s="155">
        <f t="shared" si="121"/>
        <v>0.72605129343722485</v>
      </c>
      <c r="I316" s="155">
        <f t="shared" si="121"/>
        <v>0.73062736530325478</v>
      </c>
      <c r="J316" s="155">
        <f t="shared" si="121"/>
        <v>0.73518079010198478</v>
      </c>
      <c r="K316" s="155">
        <f t="shared" si="121"/>
        <v>0.73970341216929292</v>
      </c>
      <c r="L316" s="155">
        <f t="shared" si="121"/>
        <v>0.74419316844881378</v>
      </c>
      <c r="M316" s="155">
        <f t="shared" si="121"/>
        <v>0.74782404076565379</v>
      </c>
      <c r="N316" s="155">
        <f t="shared" si="121"/>
        <v>0.7502975850361655</v>
      </c>
      <c r="O316" s="155">
        <f t="shared" si="121"/>
        <v>0.75200847600880505</v>
      </c>
      <c r="P316" s="155">
        <f t="shared" si="121"/>
        <v>0.75468789307821071</v>
      </c>
      <c r="Q316" s="155">
        <f t="shared" si="121"/>
        <v>0.76303825688467575</v>
      </c>
      <c r="R316" s="155">
        <f t="shared" ref="R316:V316" si="122">IF(R298=0,"",R298/R280)</f>
        <v>0.78259572952044854</v>
      </c>
      <c r="S316" s="155">
        <f t="shared" si="122"/>
        <v>0.80894341668684866</v>
      </c>
      <c r="T316" s="155">
        <f t="shared" si="122"/>
        <v>0.83846084528018516</v>
      </c>
      <c r="U316" s="155">
        <f t="shared" si="122"/>
        <v>0.86756076372238256</v>
      </c>
      <c r="V316" s="155">
        <f t="shared" si="122"/>
        <v>0.89265238832693405</v>
      </c>
      <c r="W316" s="155">
        <f t="shared" ref="W316:Y316" si="123">IF(W298=0,"",W298/W280)</f>
        <v>0.91302552319257979</v>
      </c>
      <c r="X316" s="155">
        <f t="shared" si="123"/>
        <v>0.92610889199452973</v>
      </c>
      <c r="Y316" s="155">
        <f t="shared" si="123"/>
        <v>0.93844948853901766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0.70301058864167743</v>
      </c>
      <c r="D317" s="156">
        <f t="shared" si="124"/>
        <v>0.70763723491636954</v>
      </c>
      <c r="E317" s="156">
        <f t="shared" si="124"/>
        <v>0.71225099447625639</v>
      </c>
      <c r="F317" s="156">
        <f t="shared" si="124"/>
        <v>0.71686254754239753</v>
      </c>
      <c r="G317" s="156">
        <f t="shared" si="124"/>
        <v>0.72146224121474833</v>
      </c>
      <c r="H317" s="156">
        <f t="shared" si="124"/>
        <v>0.72605129343722485</v>
      </c>
      <c r="I317" s="156">
        <f t="shared" si="124"/>
        <v>0.73062736530325478</v>
      </c>
      <c r="J317" s="156">
        <f t="shared" si="124"/>
        <v>0.73518079010198478</v>
      </c>
      <c r="K317" s="156">
        <f t="shared" si="124"/>
        <v>0.73970341216929292</v>
      </c>
      <c r="L317" s="156">
        <f t="shared" si="124"/>
        <v>0.74419316844881378</v>
      </c>
      <c r="M317" s="156">
        <f t="shared" si="124"/>
        <v>0.74782404076565379</v>
      </c>
      <c r="N317" s="156">
        <f t="shared" si="124"/>
        <v>0.7502975850361655</v>
      </c>
      <c r="O317" s="156">
        <f t="shared" si="124"/>
        <v>0.75200847600880505</v>
      </c>
      <c r="P317" s="156">
        <f t="shared" si="124"/>
        <v>0.75468789307821071</v>
      </c>
      <c r="Q317" s="156">
        <f t="shared" si="124"/>
        <v>0.76303825688467575</v>
      </c>
      <c r="R317" s="156">
        <f t="shared" ref="R317:V317" si="125">IF(R299=0,"",R299/R281)</f>
        <v>0.78259572952044854</v>
      </c>
      <c r="S317" s="156">
        <f t="shared" si="125"/>
        <v>0.80894341668684866</v>
      </c>
      <c r="T317" s="156">
        <f t="shared" si="125"/>
        <v>0.83846084528018516</v>
      </c>
      <c r="U317" s="156">
        <f t="shared" si="125"/>
        <v>0.86756076372238256</v>
      </c>
      <c r="V317" s="156">
        <f t="shared" si="125"/>
        <v>0.89265238832693405</v>
      </c>
      <c r="W317" s="156">
        <f t="shared" ref="W317:Y317" si="126">IF(W299=0,"",W299/W281)</f>
        <v>0.91302552319257979</v>
      </c>
      <c r="X317" s="156">
        <f t="shared" si="126"/>
        <v>0.92610889199452973</v>
      </c>
      <c r="Y317" s="156">
        <f t="shared" si="126"/>
        <v>0.93844948853901766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>
        <f t="shared" si="127"/>
        <v>3.8733698190574892</v>
      </c>
      <c r="M318" s="155">
        <f t="shared" si="127"/>
        <v>4.0362518657729458</v>
      </c>
      <c r="N318" s="155">
        <f t="shared" si="127"/>
        <v>4.225104717071595</v>
      </c>
      <c r="O318" s="155">
        <f t="shared" si="127"/>
        <v>4.439591478145485</v>
      </c>
      <c r="P318" s="155">
        <f t="shared" si="127"/>
        <v>4.6588382967267101</v>
      </c>
      <c r="Q318" s="155">
        <f t="shared" si="127"/>
        <v>4.8271068684522369</v>
      </c>
      <c r="R318" s="155">
        <f t="shared" ref="R318:V318" si="128">IF(R300=0,"",R300/R282)</f>
        <v>4.8635669860491753</v>
      </c>
      <c r="S318" s="155">
        <f t="shared" si="128"/>
        <v>4.8676181102266121</v>
      </c>
      <c r="T318" s="155">
        <f t="shared" si="128"/>
        <v>4.8721193593126548</v>
      </c>
      <c r="U318" s="155">
        <f t="shared" si="128"/>
        <v>4.8771207471860345</v>
      </c>
      <c r="V318" s="155">
        <f t="shared" si="128"/>
        <v>4.8914123955007032</v>
      </c>
      <c r="W318" s="155">
        <f t="shared" ref="W318:Y318" si="129">IF(W300=0,"",W300/W282)</f>
        <v>4.93832035661024</v>
      </c>
      <c r="X318" s="155">
        <f t="shared" si="129"/>
        <v>4.9919920033523928</v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>
        <f t="shared" si="130"/>
        <v>3.8733698190574892</v>
      </c>
      <c r="M319" s="156">
        <f t="shared" si="130"/>
        <v>4.0362518657729458</v>
      </c>
      <c r="N319" s="156">
        <f t="shared" si="130"/>
        <v>4.225104717071595</v>
      </c>
      <c r="O319" s="156">
        <f t="shared" si="130"/>
        <v>4.439591478145485</v>
      </c>
      <c r="P319" s="156">
        <f t="shared" si="130"/>
        <v>4.6588382967267101</v>
      </c>
      <c r="Q319" s="156">
        <f t="shared" si="130"/>
        <v>4.8271068684522369</v>
      </c>
      <c r="R319" s="156">
        <f t="shared" ref="R319:V319" si="131">IF(R301=0,"",R301/R283)</f>
        <v>4.8635669860491753</v>
      </c>
      <c r="S319" s="156">
        <f t="shared" si="131"/>
        <v>4.8676181102266121</v>
      </c>
      <c r="T319" s="156">
        <f t="shared" si="131"/>
        <v>4.8721193593126548</v>
      </c>
      <c r="U319" s="156">
        <f t="shared" si="131"/>
        <v>4.8771207471860345</v>
      </c>
      <c r="V319" s="156">
        <f t="shared" si="131"/>
        <v>4.8914123955007032</v>
      </c>
      <c r="W319" s="156">
        <f t="shared" ref="W319:Y319" si="132">IF(W301=0,"",W301/W283)</f>
        <v>4.93832035661024</v>
      </c>
      <c r="X319" s="156">
        <f t="shared" si="132"/>
        <v>4.9919920033523928</v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0.64553977895112513</v>
      </c>
      <c r="D320" s="155">
        <f t="shared" si="133"/>
        <v>0.6470604182972306</v>
      </c>
      <c r="E320" s="155">
        <f t="shared" si="133"/>
        <v>0.64872514176635154</v>
      </c>
      <c r="F320" s="155">
        <f t="shared" si="133"/>
        <v>0.65040995092002141</v>
      </c>
      <c r="G320" s="155">
        <f t="shared" si="133"/>
        <v>0.64818737335801846</v>
      </c>
      <c r="H320" s="155">
        <f t="shared" si="133"/>
        <v>0.65216629215776578</v>
      </c>
      <c r="I320" s="155">
        <f t="shared" si="133"/>
        <v>0.65625826460141545</v>
      </c>
      <c r="J320" s="155">
        <f t="shared" si="133"/>
        <v>0.65861709166898275</v>
      </c>
      <c r="K320" s="155">
        <f t="shared" si="133"/>
        <v>0.66134914608391504</v>
      </c>
      <c r="L320" s="155">
        <f t="shared" si="133"/>
        <v>0.66243295433835991</v>
      </c>
      <c r="M320" s="155">
        <f t="shared" si="133"/>
        <v>0.6700513084177725</v>
      </c>
      <c r="N320" s="155">
        <f t="shared" si="133"/>
        <v>0.67958383133017553</v>
      </c>
      <c r="O320" s="155">
        <f t="shared" si="133"/>
        <v>0.69550906187902339</v>
      </c>
      <c r="P320" s="155">
        <f t="shared" si="133"/>
        <v>0.71596915624505864</v>
      </c>
      <c r="Q320" s="155">
        <f t="shared" si="133"/>
        <v>0.73358253629106263</v>
      </c>
      <c r="R320" s="155">
        <f t="shared" ref="R320:V320" si="134">IF(R302=0,"",R302/R284)</f>
        <v>0.74629589436911326</v>
      </c>
      <c r="S320" s="155">
        <f t="shared" si="134"/>
        <v>0.76058582622104365</v>
      </c>
      <c r="T320" s="155">
        <f t="shared" si="134"/>
        <v>0.77836730530959786</v>
      </c>
      <c r="U320" s="155">
        <f t="shared" si="134"/>
        <v>0.78697423662958199</v>
      </c>
      <c r="V320" s="155">
        <f t="shared" si="134"/>
        <v>0.79751165122974244</v>
      </c>
      <c r="W320" s="155">
        <f t="shared" ref="W320:Y320" si="135">IF(W302=0,"",W302/W284)</f>
        <v>0.8087906153454254</v>
      </c>
      <c r="X320" s="155">
        <f t="shared" si="135"/>
        <v>0.82246606554000345</v>
      </c>
      <c r="Y320" s="155">
        <f t="shared" si="135"/>
        <v>0.83548317295961427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>
        <f t="shared" si="136"/>
        <v>0.59161734254328946</v>
      </c>
      <c r="H321" s="156">
        <f t="shared" si="136"/>
        <v>0.59595543289144715</v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>
        <f t="shared" si="136"/>
        <v>0.62068463611641445</v>
      </c>
      <c r="M321" s="156">
        <f t="shared" si="136"/>
        <v>0.63652807917894016</v>
      </c>
      <c r="N321" s="156">
        <f t="shared" si="136"/>
        <v>0.66264421538462892</v>
      </c>
      <c r="O321" s="156">
        <f t="shared" si="136"/>
        <v>0.70082446455807978</v>
      </c>
      <c r="P321" s="156">
        <f t="shared" si="136"/>
        <v>0.74712213546358919</v>
      </c>
      <c r="Q321" s="156" t="str">
        <f t="shared" si="136"/>
        <v/>
      </c>
      <c r="R321" s="156" t="str">
        <f t="shared" ref="R321:V321" si="137">IF(R303=0,"",R303/R285)</f>
        <v/>
      </c>
      <c r="S321" s="156">
        <f t="shared" si="137"/>
        <v>0.84103147037008041</v>
      </c>
      <c r="T321" s="156">
        <f t="shared" si="137"/>
        <v>0.86360615009298392</v>
      </c>
      <c r="U321" s="156">
        <f t="shared" si="137"/>
        <v>0.88283242634408654</v>
      </c>
      <c r="V321" s="156">
        <f t="shared" si="137"/>
        <v>0.89796782933557484</v>
      </c>
      <c r="W321" s="156">
        <f t="shared" ref="W321:Y321" si="138">IF(W303=0,"",W303/W285)</f>
        <v>0.90727085015571329</v>
      </c>
      <c r="X321" s="156">
        <f t="shared" si="138"/>
        <v>0.90904256115934345</v>
      </c>
      <c r="Y321" s="156">
        <f t="shared" si="138"/>
        <v>0.90993971224798442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0.64553977895112513</v>
      </c>
      <c r="D325" s="157">
        <f t="shared" si="148"/>
        <v>0.6470604182972306</v>
      </c>
      <c r="E325" s="157">
        <f t="shared" si="148"/>
        <v>0.64872514176635154</v>
      </c>
      <c r="F325" s="157">
        <f t="shared" si="148"/>
        <v>0.65040995092002141</v>
      </c>
      <c r="G325" s="157">
        <f t="shared" si="148"/>
        <v>0.65222857736417106</v>
      </c>
      <c r="H325" s="157">
        <f t="shared" si="148"/>
        <v>0.65416818324126114</v>
      </c>
      <c r="I325" s="157">
        <f t="shared" si="148"/>
        <v>0.65625826460141545</v>
      </c>
      <c r="J325" s="157">
        <f t="shared" si="148"/>
        <v>0.65861709166898275</v>
      </c>
      <c r="K325" s="157">
        <f t="shared" si="148"/>
        <v>0.66134914608391504</v>
      </c>
      <c r="L325" s="157">
        <f t="shared" si="148"/>
        <v>0.66449035054292405</v>
      </c>
      <c r="M325" s="157">
        <f t="shared" si="148"/>
        <v>0.67046215856021374</v>
      </c>
      <c r="N325" s="157">
        <f t="shared" si="148"/>
        <v>0.68030913214764588</v>
      </c>
      <c r="O325" s="157">
        <f t="shared" si="148"/>
        <v>0.69532448684856141</v>
      </c>
      <c r="P325" s="157">
        <f t="shared" si="148"/>
        <v>0.71479634041792639</v>
      </c>
      <c r="Q325" s="157">
        <f t="shared" si="148"/>
        <v>0.73358253629106263</v>
      </c>
      <c r="R325" s="157">
        <f t="shared" ref="R325:V325" si="149">IF(R307=0,"",R307/R289)</f>
        <v>0.74629589436911326</v>
      </c>
      <c r="S325" s="157">
        <f t="shared" si="149"/>
        <v>0.75861294696239057</v>
      </c>
      <c r="T325" s="157">
        <f t="shared" si="149"/>
        <v>0.77083441263912633</v>
      </c>
      <c r="U325" s="157">
        <f t="shared" si="149"/>
        <v>0.7830831504150626</v>
      </c>
      <c r="V325" s="157">
        <f t="shared" si="149"/>
        <v>0.79511611539672089</v>
      </c>
      <c r="W325" s="157">
        <f t="shared" ref="W325:Y325" si="150">IF(W307=0,"",W307/W289)</f>
        <v>0.80610620434418767</v>
      </c>
      <c r="X325" s="157">
        <f t="shared" si="150"/>
        <v>0.81839918648581411</v>
      </c>
      <c r="Y325" s="157">
        <f t="shared" si="150"/>
        <v>0.82986779165494351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0.6344222007123731</v>
      </c>
      <c r="D329" s="155">
        <f t="shared" si="160"/>
        <v>0.66274854224104018</v>
      </c>
      <c r="E329" s="155">
        <f t="shared" si="160"/>
        <v>0.64520322951542353</v>
      </c>
      <c r="F329" s="155">
        <f t="shared" si="160"/>
        <v>0.63501032801679014</v>
      </c>
      <c r="G329" s="155">
        <f t="shared" si="160"/>
        <v>0.63434528731865947</v>
      </c>
      <c r="H329" s="155">
        <f t="shared" si="160"/>
        <v>0.65091455873816073</v>
      </c>
      <c r="I329" s="155">
        <f t="shared" si="160"/>
        <v>0.69043751202420245</v>
      </c>
      <c r="J329" s="155">
        <f t="shared" si="160"/>
        <v>0.71452884548904827</v>
      </c>
      <c r="K329" s="155">
        <f t="shared" si="160"/>
        <v>0.67254595380100135</v>
      </c>
      <c r="L329" s="155">
        <f t="shared" si="160"/>
        <v>0.61332873355741879</v>
      </c>
      <c r="M329" s="155">
        <f t="shared" si="160"/>
        <v>0.65294984171972981</v>
      </c>
      <c r="N329" s="155">
        <f t="shared" si="160"/>
        <v>0.64813084486771011</v>
      </c>
      <c r="O329" s="155">
        <f t="shared" si="160"/>
        <v>0.66360270945879951</v>
      </c>
      <c r="P329" s="155">
        <f t="shared" si="160"/>
        <v>0.67207277363900453</v>
      </c>
      <c r="Q329" s="155">
        <f t="shared" si="160"/>
        <v>0.72084668497061621</v>
      </c>
      <c r="R329" s="155">
        <f t="shared" ref="R329:V329" si="161">IF(R311=0,"",R311/R293)</f>
        <v>0.71191189115133879</v>
      </c>
      <c r="S329" s="155">
        <f t="shared" si="161"/>
        <v>0.6959596126960903</v>
      </c>
      <c r="T329" s="155">
        <f t="shared" si="161"/>
        <v>0.66410789124794345</v>
      </c>
      <c r="U329" s="155">
        <f t="shared" si="161"/>
        <v>0.72446675569186092</v>
      </c>
      <c r="V329" s="155">
        <f t="shared" si="161"/>
        <v>0.67600153101786631</v>
      </c>
      <c r="W329" s="155">
        <f t="shared" ref="W329:Y329" si="162">IF(W311=0,"",W311/W293)</f>
        <v>0.70783253615562125</v>
      </c>
      <c r="X329" s="155">
        <f t="shared" si="162"/>
        <v>0.69007880313451853</v>
      </c>
      <c r="Y329" s="155">
        <f t="shared" si="162"/>
        <v>0.64684894489802691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0.5885532076269534</v>
      </c>
      <c r="D330" s="156">
        <f t="shared" si="163"/>
        <v>0.58894811544936454</v>
      </c>
      <c r="E330" s="156">
        <f t="shared" si="163"/>
        <v>0.5893430588445201</v>
      </c>
      <c r="F330" s="156">
        <f t="shared" si="163"/>
        <v>0.58973800709050417</v>
      </c>
      <c r="G330" s="156">
        <f t="shared" si="163"/>
        <v>0.5901329880968933</v>
      </c>
      <c r="H330" s="156">
        <f t="shared" si="163"/>
        <v>0.59052799844791082</v>
      </c>
      <c r="I330" s="156">
        <f t="shared" si="163"/>
        <v>0.59092304502047666</v>
      </c>
      <c r="J330" s="156">
        <f t="shared" si="163"/>
        <v>0.59131815598690707</v>
      </c>
      <c r="K330" s="156">
        <f t="shared" si="163"/>
        <v>0.59171335530107994</v>
      </c>
      <c r="L330" s="156">
        <f t="shared" si="163"/>
        <v>0.59210864937163976</v>
      </c>
      <c r="M330" s="156">
        <f t="shared" si="163"/>
        <v>0.59240885265731358</v>
      </c>
      <c r="N330" s="156">
        <f t="shared" si="163"/>
        <v>0.59257665217293198</v>
      </c>
      <c r="O330" s="156">
        <f t="shared" si="163"/>
        <v>0.59267694153553507</v>
      </c>
      <c r="P330" s="156">
        <f t="shared" si="163"/>
        <v>0.59295678242280991</v>
      </c>
      <c r="Q330" s="156">
        <f t="shared" si="163"/>
        <v>0.59409580020610819</v>
      </c>
      <c r="R330" s="156">
        <f t="shared" ref="R330:V330" si="164">IF(R312=0,"",R312/R294)</f>
        <v>0.59708771629894253</v>
      </c>
      <c r="S330" s="156">
        <f t="shared" si="164"/>
        <v>0.60130815583265629</v>
      </c>
      <c r="T330" s="156">
        <f t="shared" si="164"/>
        <v>0.60593880550972834</v>
      </c>
      <c r="U330" s="156">
        <f t="shared" si="164"/>
        <v>0.61016135203264898</v>
      </c>
      <c r="V330" s="156">
        <f t="shared" si="164"/>
        <v>0.61315748210390297</v>
      </c>
      <c r="W330" s="156">
        <f t="shared" ref="W330:Y330" si="165">IF(W312=0,"",W312/W294)</f>
        <v>0.61459744496403257</v>
      </c>
      <c r="X330" s="156">
        <f t="shared" si="165"/>
        <v>0.61499426400675616</v>
      </c>
      <c r="Y330" s="156">
        <f t="shared" si="165"/>
        <v>0.61503394591102856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0.7524900157779838</v>
      </c>
      <c r="D331" s="159">
        <f t="shared" si="166"/>
        <v>0.75376124544770495</v>
      </c>
      <c r="E331" s="159">
        <f t="shared" si="166"/>
        <v>0.7550924138904278</v>
      </c>
      <c r="F331" s="159">
        <f t="shared" si="166"/>
        <v>0.75643175580219646</v>
      </c>
      <c r="G331" s="159">
        <f t="shared" si="166"/>
        <v>0.75782629779835831</v>
      </c>
      <c r="H331" s="159">
        <f t="shared" si="166"/>
        <v>0.7592702844198771</v>
      </c>
      <c r="I331" s="159">
        <f t="shared" si="166"/>
        <v>0.76077530302614893</v>
      </c>
      <c r="J331" s="159">
        <f t="shared" si="166"/>
        <v>0.76238882293864785</v>
      </c>
      <c r="K331" s="159">
        <f t="shared" si="166"/>
        <v>0.76415120556654414</v>
      </c>
      <c r="L331" s="159">
        <f t="shared" si="166"/>
        <v>0.76607324924152442</v>
      </c>
      <c r="M331" s="159">
        <f t="shared" si="166"/>
        <v>0.76882134696802751</v>
      </c>
      <c r="N331" s="159">
        <f t="shared" si="166"/>
        <v>0.7725852145007337</v>
      </c>
      <c r="O331" s="159">
        <f t="shared" si="166"/>
        <v>0.77781473176807325</v>
      </c>
      <c r="P331" s="159">
        <f t="shared" si="166"/>
        <v>0.78473055104142575</v>
      </c>
      <c r="Q331" s="159">
        <f t="shared" si="166"/>
        <v>0.79367968863573424</v>
      </c>
      <c r="R331" s="159">
        <f t="shared" ref="R331:V331" si="167">IF(R313=0,"",R313/R295)</f>
        <v>0.80585732530883569</v>
      </c>
      <c r="S331" s="159">
        <f t="shared" si="167"/>
        <v>0.82109552406173714</v>
      </c>
      <c r="T331" s="159">
        <f t="shared" si="167"/>
        <v>0.83750028181059299</v>
      </c>
      <c r="U331" s="159">
        <f t="shared" si="167"/>
        <v>0.85317759547160277</v>
      </c>
      <c r="V331" s="159">
        <f t="shared" si="167"/>
        <v>0.86623346196094431</v>
      </c>
      <c r="W331" s="159">
        <f t="shared" ref="W331:Y331" si="168">IF(W313=0,"",W313/W295)</f>
        <v>0.87600981817320855</v>
      </c>
      <c r="X331" s="159">
        <f t="shared" si="168"/>
        <v>0.88369578145773753</v>
      </c>
      <c r="Y331" s="159">
        <f t="shared" si="168"/>
        <v>0.89051166160525408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3.4562964601091774E-4</v>
      </c>
      <c r="D333" s="117">
        <f t="shared" si="169"/>
        <v>5.6067259727352568E-4</v>
      </c>
      <c r="E333" s="117">
        <f t="shared" si="169"/>
        <v>9.7826112278852307E-4</v>
      </c>
      <c r="F333" s="117">
        <f t="shared" si="169"/>
        <v>1.6864393043999981E-3</v>
      </c>
      <c r="G333" s="117">
        <f t="shared" si="169"/>
        <v>3.2205557500952276E-3</v>
      </c>
      <c r="H333" s="117">
        <f t="shared" si="169"/>
        <v>4.9670214262103954E-3</v>
      </c>
      <c r="I333" s="117">
        <f t="shared" si="169"/>
        <v>2.3159939013604855E-3</v>
      </c>
      <c r="J333" s="117">
        <f t="shared" si="169"/>
        <v>1.0908701310797691E-3</v>
      </c>
      <c r="K333" s="117">
        <f t="shared" si="169"/>
        <v>1.6244930949768607E-3</v>
      </c>
      <c r="L333" s="117">
        <f t="shared" si="169"/>
        <v>1.4181244958501696E-2</v>
      </c>
      <c r="M333" s="117">
        <f t="shared" si="169"/>
        <v>1.2466659754457841E-2</v>
      </c>
      <c r="N333" s="117">
        <f t="shared" si="169"/>
        <v>3.7473650577316643E-2</v>
      </c>
      <c r="O333" s="117">
        <f t="shared" si="169"/>
        <v>2.3309331882700998E-2</v>
      </c>
      <c r="P333" s="117">
        <f t="shared" si="169"/>
        <v>3.9578129349918814E-3</v>
      </c>
      <c r="Q333" s="117">
        <f t="shared" si="169"/>
        <v>1.6281491355140966E-3</v>
      </c>
      <c r="R333" s="117">
        <f t="shared" ref="R333:V333" si="170">R334+R336+R338+R347</f>
        <v>2.4370823031304623E-3</v>
      </c>
      <c r="S333" s="117">
        <f t="shared" si="170"/>
        <v>4.3049259855249006E-3</v>
      </c>
      <c r="T333" s="117">
        <f t="shared" si="170"/>
        <v>1.2379267486686874E-2</v>
      </c>
      <c r="U333" s="117">
        <f t="shared" si="170"/>
        <v>8.1570527118448363E-3</v>
      </c>
      <c r="V333" s="117">
        <f t="shared" si="170"/>
        <v>9.5273328825228008E-3</v>
      </c>
      <c r="W333" s="117">
        <f t="shared" ref="W333:Y333" si="171">W334+W336+W338+W347</f>
        <v>6.5745041642127269E-3</v>
      </c>
      <c r="X333" s="117">
        <f t="shared" si="171"/>
        <v>2.3168768461839665E-3</v>
      </c>
      <c r="Y333" s="117">
        <f t="shared" si="171"/>
        <v>1.2807971502818183E-2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5.7867313320377834E-4</v>
      </c>
      <c r="H338" s="122">
        <v>6.1273850805285634E-4</v>
      </c>
      <c r="I338" s="122">
        <v>0</v>
      </c>
      <c r="J338" s="122">
        <v>0</v>
      </c>
      <c r="K338" s="122">
        <v>0</v>
      </c>
      <c r="L338" s="122">
        <v>1.9376927938373572E-3</v>
      </c>
      <c r="M338" s="122">
        <v>5.9107705486126751E-4</v>
      </c>
      <c r="N338" s="122">
        <v>5.2317022103924287E-3</v>
      </c>
      <c r="O338" s="122">
        <v>3.2843456613144491E-3</v>
      </c>
      <c r="P338" s="122">
        <v>5.6502397388663258E-4</v>
      </c>
      <c r="Q338" s="122">
        <v>0</v>
      </c>
      <c r="R338" s="122">
        <v>0</v>
      </c>
      <c r="S338" s="122">
        <v>4.7936206306134542E-4</v>
      </c>
      <c r="T338" s="122">
        <v>3.0443282445671532E-3</v>
      </c>
      <c r="U338" s="122">
        <v>1.6293552631488563E-3</v>
      </c>
      <c r="V338" s="122">
        <v>8.710748528540297E-4</v>
      </c>
      <c r="W338" s="122">
        <v>8.1739829652481143E-4</v>
      </c>
      <c r="X338" s="122">
        <v>3.6535698157020489E-4</v>
      </c>
      <c r="Y338" s="122">
        <v>1.8145866841325577E-3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5.7867313320377834E-4</v>
      </c>
      <c r="H339" s="98">
        <v>6.1273850805285634E-4</v>
      </c>
      <c r="I339" s="98">
        <v>0</v>
      </c>
      <c r="J339" s="98">
        <v>0</v>
      </c>
      <c r="K339" s="98">
        <v>0</v>
      </c>
      <c r="L339" s="98">
        <v>1.9376927938373572E-3</v>
      </c>
      <c r="M339" s="98">
        <v>5.9107705486126751E-4</v>
      </c>
      <c r="N339" s="98">
        <v>5.2317022103924287E-3</v>
      </c>
      <c r="O339" s="98">
        <v>3.2843456613144491E-3</v>
      </c>
      <c r="P339" s="98">
        <v>5.6502397388663258E-4</v>
      </c>
      <c r="Q339" s="98">
        <v>0</v>
      </c>
      <c r="R339" s="98">
        <v>0</v>
      </c>
      <c r="S339" s="98">
        <v>4.7936206306134542E-4</v>
      </c>
      <c r="T339" s="98">
        <v>3.0443282445671532E-3</v>
      </c>
      <c r="U339" s="98">
        <v>1.6293552631488563E-3</v>
      </c>
      <c r="V339" s="98">
        <v>8.710748528540297E-4</v>
      </c>
      <c r="W339" s="98">
        <v>8.1739829652481143E-4</v>
      </c>
      <c r="X339" s="98">
        <v>3.6535698157020489E-4</v>
      </c>
      <c r="Y339" s="98">
        <v>1.8145866841325577E-3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3.4562964601091774E-4</v>
      </c>
      <c r="D347" s="122">
        <v>5.6067259727352568E-4</v>
      </c>
      <c r="E347" s="122">
        <v>9.7826112278852307E-4</v>
      </c>
      <c r="F347" s="122">
        <v>1.6864393043999981E-3</v>
      </c>
      <c r="G347" s="122">
        <v>2.6418826168914493E-3</v>
      </c>
      <c r="H347" s="122">
        <v>4.3542829181575388E-3</v>
      </c>
      <c r="I347" s="122">
        <v>2.3159939013604855E-3</v>
      </c>
      <c r="J347" s="122">
        <v>1.0908701310797691E-3</v>
      </c>
      <c r="K347" s="122">
        <v>1.6244930949768607E-3</v>
      </c>
      <c r="L347" s="122">
        <v>1.2243552164664339E-2</v>
      </c>
      <c r="M347" s="122">
        <v>1.1875582699596574E-2</v>
      </c>
      <c r="N347" s="122">
        <v>3.2241948366924213E-2</v>
      </c>
      <c r="O347" s="122">
        <v>2.002498622138655E-2</v>
      </c>
      <c r="P347" s="122">
        <v>3.3927889611052487E-3</v>
      </c>
      <c r="Q347" s="122">
        <v>1.6281491355140966E-3</v>
      </c>
      <c r="R347" s="122">
        <v>2.4370823031304623E-3</v>
      </c>
      <c r="S347" s="122">
        <v>3.8255639224635549E-3</v>
      </c>
      <c r="T347" s="122">
        <v>9.3349392421197205E-3</v>
      </c>
      <c r="U347" s="122">
        <v>6.5276974486959804E-3</v>
      </c>
      <c r="V347" s="122">
        <v>8.6562580296687709E-3</v>
      </c>
      <c r="W347" s="122">
        <v>5.7571058676879156E-3</v>
      </c>
      <c r="X347" s="122">
        <v>1.9515198646137617E-3</v>
      </c>
      <c r="Y347" s="122">
        <v>1.0993384818685625E-2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3.4562964601091774E-4</v>
      </c>
      <c r="D348" s="98">
        <v>5.6067259727352568E-4</v>
      </c>
      <c r="E348" s="98">
        <v>9.7826112278852307E-4</v>
      </c>
      <c r="F348" s="98">
        <v>1.6864393043999981E-3</v>
      </c>
      <c r="G348" s="98">
        <v>2.6418826168914493E-3</v>
      </c>
      <c r="H348" s="98">
        <v>4.3542829181575388E-3</v>
      </c>
      <c r="I348" s="98">
        <v>2.3159939013604855E-3</v>
      </c>
      <c r="J348" s="98">
        <v>1.0908701310797691E-3</v>
      </c>
      <c r="K348" s="98">
        <v>1.6244930949768607E-3</v>
      </c>
      <c r="L348" s="98">
        <v>1.2243552164664339E-2</v>
      </c>
      <c r="M348" s="98">
        <v>1.1875582699596574E-2</v>
      </c>
      <c r="N348" s="98">
        <v>3.2241948366924213E-2</v>
      </c>
      <c r="O348" s="98">
        <v>2.002498622138655E-2</v>
      </c>
      <c r="P348" s="98">
        <v>3.3927889611052487E-3</v>
      </c>
      <c r="Q348" s="98">
        <v>1.6281491355140966E-3</v>
      </c>
      <c r="R348" s="98">
        <v>2.4370823031304623E-3</v>
      </c>
      <c r="S348" s="98">
        <v>3.8255639224635549E-3</v>
      </c>
      <c r="T348" s="98">
        <v>9.3349392421197205E-3</v>
      </c>
      <c r="U348" s="98">
        <v>6.5276974486959804E-3</v>
      </c>
      <c r="V348" s="98">
        <v>8.6562580296687709E-3</v>
      </c>
      <c r="W348" s="98">
        <v>5.7571058676879156E-3</v>
      </c>
      <c r="X348" s="98">
        <v>1.9515198646137617E-3</v>
      </c>
      <c r="Y348" s="98">
        <v>1.0993384818685625E-2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14042.457415468489</v>
      </c>
      <c r="D351" s="117">
        <f t="shared" si="174"/>
        <v>13453.881138038747</v>
      </c>
      <c r="E351" s="117">
        <f t="shared" si="174"/>
        <v>14875.530141353209</v>
      </c>
      <c r="F351" s="117">
        <f t="shared" si="174"/>
        <v>14989.001432490953</v>
      </c>
      <c r="G351" s="117">
        <f t="shared" si="174"/>
        <v>12069.077400981359</v>
      </c>
      <c r="H351" s="117">
        <f t="shared" si="174"/>
        <v>14429.929125162296</v>
      </c>
      <c r="I351" s="117">
        <f t="shared" si="174"/>
        <v>17132.163417088799</v>
      </c>
      <c r="J351" s="117">
        <f t="shared" si="174"/>
        <v>15500.121919324441</v>
      </c>
      <c r="K351" s="117">
        <f t="shared" si="174"/>
        <v>16011.969186322996</v>
      </c>
      <c r="L351" s="117">
        <f t="shared" si="174"/>
        <v>12153.560886873027</v>
      </c>
      <c r="M351" s="117">
        <f t="shared" si="174"/>
        <v>7503.8692103101512</v>
      </c>
      <c r="N351" s="117">
        <f t="shared" si="174"/>
        <v>16084.767042060535</v>
      </c>
      <c r="O351" s="117">
        <f t="shared" si="174"/>
        <v>12382.659532022259</v>
      </c>
      <c r="P351" s="117">
        <f t="shared" si="174"/>
        <v>18950.24763077906</v>
      </c>
      <c r="Q351" s="117">
        <f t="shared" si="174"/>
        <v>14713.553859391555</v>
      </c>
      <c r="R351" s="117">
        <f t="shared" ref="R351:V351" si="175">R352+R354+R356+R365</f>
        <v>14814.183575739187</v>
      </c>
      <c r="S351" s="117">
        <f t="shared" si="175"/>
        <v>9583.0516615980614</v>
      </c>
      <c r="T351" s="117">
        <f t="shared" si="175"/>
        <v>8969.6333094116981</v>
      </c>
      <c r="U351" s="117">
        <f t="shared" si="175"/>
        <v>7748.3578403917918</v>
      </c>
      <c r="V351" s="117">
        <f t="shared" si="175"/>
        <v>9582.2579850065558</v>
      </c>
      <c r="W351" s="117">
        <f t="shared" ref="W351:Y351" si="176">W352+W354+W356+W365</f>
        <v>8337.7355197359084</v>
      </c>
      <c r="X351" s="117">
        <f t="shared" si="176"/>
        <v>6224.9290516227156</v>
      </c>
      <c r="Y351" s="117">
        <f t="shared" si="176"/>
        <v>5148.6653419330005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11274.703289798008</v>
      </c>
      <c r="D352" s="122">
        <f t="shared" si="177"/>
        <v>10579.706306635479</v>
      </c>
      <c r="E352" s="122">
        <f t="shared" si="177"/>
        <v>11764.309655715864</v>
      </c>
      <c r="F352" s="122">
        <f t="shared" si="177"/>
        <v>12104.741267552512</v>
      </c>
      <c r="G352" s="122">
        <f t="shared" si="177"/>
        <v>9069.0072803880757</v>
      </c>
      <c r="H352" s="122">
        <f t="shared" si="177"/>
        <v>11148.478749664871</v>
      </c>
      <c r="I352" s="122">
        <f t="shared" si="177"/>
        <v>13986.062797901144</v>
      </c>
      <c r="J352" s="122">
        <f t="shared" si="177"/>
        <v>11346.3007342823</v>
      </c>
      <c r="K352" s="122">
        <f t="shared" si="177"/>
        <v>12332.79550553507</v>
      </c>
      <c r="L352" s="122">
        <f t="shared" si="177"/>
        <v>8576.7317344628336</v>
      </c>
      <c r="M352" s="122">
        <f t="shared" si="177"/>
        <v>4402.2034000183876</v>
      </c>
      <c r="N352" s="122">
        <f t="shared" si="177"/>
        <v>12916.933930861091</v>
      </c>
      <c r="O352" s="122">
        <f t="shared" si="177"/>
        <v>9026.0749415346218</v>
      </c>
      <c r="P352" s="122">
        <f t="shared" si="177"/>
        <v>16011.621265843203</v>
      </c>
      <c r="Q352" s="122">
        <f t="shared" si="177"/>
        <v>11473.665803276324</v>
      </c>
      <c r="R352" s="122">
        <f t="shared" si="177"/>
        <v>11353.417143445473</v>
      </c>
      <c r="S352" s="122">
        <f t="shared" si="177"/>
        <v>6905.5044491422168</v>
      </c>
      <c r="T352" s="122">
        <f t="shared" si="177"/>
        <v>6182.5099757181042</v>
      </c>
      <c r="U352" s="122">
        <f t="shared" si="177"/>
        <v>5212.7369159696455</v>
      </c>
      <c r="V352" s="122">
        <f t="shared" si="177"/>
        <v>6589.1102682958617</v>
      </c>
      <c r="W352" s="122">
        <f t="shared" si="177"/>
        <v>5315.7169606156294</v>
      </c>
      <c r="X352" s="122">
        <f t="shared" si="177"/>
        <v>3566.0301718718865</v>
      </c>
      <c r="Y352" s="122">
        <f t="shared" si="177"/>
        <v>2384.4050696842587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11274.703289798008</v>
      </c>
      <c r="D353" s="98">
        <v>10579.706306635479</v>
      </c>
      <c r="E353" s="98">
        <v>11764.309655715864</v>
      </c>
      <c r="F353" s="98">
        <v>12104.741267552512</v>
      </c>
      <c r="G353" s="98">
        <v>9069.0072803880757</v>
      </c>
      <c r="H353" s="98">
        <v>11148.478749664871</v>
      </c>
      <c r="I353" s="98">
        <v>13986.062797901144</v>
      </c>
      <c r="J353" s="98">
        <v>11346.3007342823</v>
      </c>
      <c r="K353" s="98">
        <v>12332.79550553507</v>
      </c>
      <c r="L353" s="98">
        <v>8576.7317344628336</v>
      </c>
      <c r="M353" s="98">
        <v>4402.2034000183876</v>
      </c>
      <c r="N353" s="98">
        <v>12916.933930861091</v>
      </c>
      <c r="O353" s="98">
        <v>9026.0749415346218</v>
      </c>
      <c r="P353" s="98">
        <v>16011.621265843203</v>
      </c>
      <c r="Q353" s="98">
        <v>11473.665803276324</v>
      </c>
      <c r="R353" s="98">
        <v>11353.417143445473</v>
      </c>
      <c r="S353" s="98">
        <v>6905.5044491422168</v>
      </c>
      <c r="T353" s="98">
        <v>6182.5099757181042</v>
      </c>
      <c r="U353" s="98">
        <v>5212.7369159696455</v>
      </c>
      <c r="V353" s="98">
        <v>6589.1102682958617</v>
      </c>
      <c r="W353" s="98">
        <v>5315.7169606156294</v>
      </c>
      <c r="X353" s="98">
        <v>3566.0301718718865</v>
      </c>
      <c r="Y353" s="98">
        <v>2384.4050696842587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3.1947020035170488</v>
      </c>
      <c r="M354" s="122">
        <f t="shared" si="178"/>
        <v>1.5895687649883115</v>
      </c>
      <c r="N354" s="122">
        <f t="shared" si="178"/>
        <v>1.6475001959762254</v>
      </c>
      <c r="O354" s="122">
        <f t="shared" si="178"/>
        <v>1.4605144497888809</v>
      </c>
      <c r="P354" s="122">
        <f t="shared" si="178"/>
        <v>1.6905497651367967</v>
      </c>
      <c r="Q354" s="122">
        <f t="shared" si="178"/>
        <v>1.4233165304623303</v>
      </c>
      <c r="R354" s="122">
        <f t="shared" si="178"/>
        <v>2.4996212766004633</v>
      </c>
      <c r="S354" s="122">
        <f t="shared" si="178"/>
        <v>1.730796963644192</v>
      </c>
      <c r="T354" s="122">
        <f t="shared" si="178"/>
        <v>3.2060167415731819</v>
      </c>
      <c r="U354" s="122">
        <f t="shared" si="178"/>
        <v>2.3110318226370099</v>
      </c>
      <c r="V354" s="122">
        <f t="shared" si="178"/>
        <v>2.3978264928816286</v>
      </c>
      <c r="W354" s="122">
        <f t="shared" si="178"/>
        <v>4.7608495182939228</v>
      </c>
      <c r="X354" s="122">
        <f t="shared" si="178"/>
        <v>5.0024643647658165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0</v>
      </c>
      <c r="I355" s="98">
        <f>RES_hhdet_in_fech!I165</f>
        <v>0</v>
      </c>
      <c r="J355" s="98">
        <f>RES_hhdet_in_fech!J165</f>
        <v>0</v>
      </c>
      <c r="K355" s="98">
        <f>RES_hhdet_in_fech!K165</f>
        <v>0</v>
      </c>
      <c r="L355" s="98">
        <f>RES_hhdet_in_fech!L165</f>
        <v>3.1947020035170488</v>
      </c>
      <c r="M355" s="98">
        <f>RES_hhdet_in_fech!M165</f>
        <v>1.5895687649883115</v>
      </c>
      <c r="N355" s="98">
        <f>RES_hhdet_in_fech!N165</f>
        <v>1.6475001959762254</v>
      </c>
      <c r="O355" s="98">
        <f>RES_hhdet_in_fech!O165</f>
        <v>1.4605144497888809</v>
      </c>
      <c r="P355" s="98">
        <f>RES_hhdet_in_fech!P165</f>
        <v>1.6905497651367967</v>
      </c>
      <c r="Q355" s="98">
        <f>RES_hhdet_in_fech!Q165</f>
        <v>1.4233165304623303</v>
      </c>
      <c r="R355" s="98">
        <f>RES_hhdet_in_fech!R165</f>
        <v>2.4996212766004633</v>
      </c>
      <c r="S355" s="98">
        <f>RES_hhdet_in_fech!S165</f>
        <v>1.730796963644192</v>
      </c>
      <c r="T355" s="98">
        <f>RES_hhdet_in_fech!T165</f>
        <v>3.2060167415731819</v>
      </c>
      <c r="U355" s="98">
        <f>RES_hhdet_in_fech!U165</f>
        <v>2.3110318226370099</v>
      </c>
      <c r="V355" s="98">
        <f>RES_hhdet_in_fech!V165</f>
        <v>2.3978264928816286</v>
      </c>
      <c r="W355" s="98">
        <f>RES_hhdet_in_fech!W165</f>
        <v>4.7608495182939228</v>
      </c>
      <c r="X355" s="98">
        <f>RES_hhdet_in_fech!X165</f>
        <v>5.0024643647658165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2063.5430997821745</v>
      </c>
      <c r="D356" s="122">
        <v>2129.2438896124218</v>
      </c>
      <c r="E356" s="122">
        <v>2299.2694413130425</v>
      </c>
      <c r="F356" s="122">
        <v>2034.9201464310779</v>
      </c>
      <c r="G356" s="122">
        <v>2122.6154020821305</v>
      </c>
      <c r="H356" s="122">
        <v>2376.87886171838</v>
      </c>
      <c r="I356" s="122">
        <v>2376.7254373687006</v>
      </c>
      <c r="J356" s="122">
        <v>3250.3992135444846</v>
      </c>
      <c r="K356" s="122">
        <v>2837.8206677632861</v>
      </c>
      <c r="L356" s="122">
        <v>2670.8960433684265</v>
      </c>
      <c r="M356" s="122">
        <v>2262.253480096223</v>
      </c>
      <c r="N356" s="122">
        <v>2317.8707677369357</v>
      </c>
      <c r="O356" s="122">
        <v>2519.4681259634149</v>
      </c>
      <c r="P356" s="122">
        <v>2142.4191116845359</v>
      </c>
      <c r="Q356" s="122">
        <v>2511.0270184269475</v>
      </c>
      <c r="R356" s="122">
        <v>2689.1926112323868</v>
      </c>
      <c r="S356" s="122">
        <v>2003.5650478743271</v>
      </c>
      <c r="T356" s="122">
        <v>2089.2308800472883</v>
      </c>
      <c r="U356" s="122">
        <v>1956.1176535946349</v>
      </c>
      <c r="V356" s="122">
        <v>2286.651505562726</v>
      </c>
      <c r="W356" s="122">
        <v>2338.049115184222</v>
      </c>
      <c r="X356" s="122">
        <v>1991.5345931912707</v>
      </c>
      <c r="Y356" s="122">
        <v>1867.312559901844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2547.4253090499128</v>
      </c>
      <c r="H357" s="98">
        <v>2697.3873395529858</v>
      </c>
      <c r="I357" s="98">
        <v>0</v>
      </c>
      <c r="J357" s="98">
        <v>0</v>
      </c>
      <c r="K357" s="98">
        <v>0</v>
      </c>
      <c r="L357" s="98">
        <v>2132.5198030434021</v>
      </c>
      <c r="M357" s="98">
        <v>2602.0296480950319</v>
      </c>
      <c r="N357" s="98">
        <v>2558.9903398448605</v>
      </c>
      <c r="O357" s="98">
        <v>2409.7153704543412</v>
      </c>
      <c r="P357" s="98">
        <v>2487.3392053470347</v>
      </c>
      <c r="Q357" s="98">
        <v>0</v>
      </c>
      <c r="R357" s="98">
        <v>0</v>
      </c>
      <c r="S357" s="98">
        <v>2110.2397563890881</v>
      </c>
      <c r="T357" s="98">
        <v>1914.5273592981362</v>
      </c>
      <c r="U357" s="98">
        <v>1793.1802068463373</v>
      </c>
      <c r="V357" s="98">
        <v>1917.3156648486299</v>
      </c>
      <c r="W357" s="98">
        <v>1799.1686400000249</v>
      </c>
      <c r="X357" s="98">
        <v>1608.3684696698574</v>
      </c>
      <c r="Y357" s="98">
        <v>1997.0358823434556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2063.5430997821745</v>
      </c>
      <c r="D361" s="101">
        <v>2129.2438896124218</v>
      </c>
      <c r="E361" s="101">
        <v>2299.2694413130425</v>
      </c>
      <c r="F361" s="101">
        <v>2034.9201464310779</v>
      </c>
      <c r="G361" s="101">
        <v>2097.6265840252022</v>
      </c>
      <c r="H361" s="101">
        <v>2366.8629717860485</v>
      </c>
      <c r="I361" s="101">
        <v>2376.7254373687006</v>
      </c>
      <c r="J361" s="101">
        <v>3250.3992135444846</v>
      </c>
      <c r="K361" s="101">
        <v>2837.8206677632861</v>
      </c>
      <c r="L361" s="101">
        <v>2704.5445583887404</v>
      </c>
      <c r="M361" s="101">
        <v>2258.63884001113</v>
      </c>
      <c r="N361" s="101">
        <v>2308.5571361962866</v>
      </c>
      <c r="O361" s="101">
        <v>2523.459135254654</v>
      </c>
      <c r="P361" s="101">
        <v>2131.2926570502614</v>
      </c>
      <c r="Q361" s="101">
        <v>2511.0270184269475</v>
      </c>
      <c r="R361" s="101">
        <v>2689.1926112323868</v>
      </c>
      <c r="S361" s="101">
        <v>2001.084240699565</v>
      </c>
      <c r="T361" s="101">
        <v>2106.2159445645671</v>
      </c>
      <c r="U361" s="101">
        <v>1963.3593178945594</v>
      </c>
      <c r="V361" s="101">
        <v>2297.2039581545578</v>
      </c>
      <c r="W361" s="101">
        <v>2357.2948464408005</v>
      </c>
      <c r="X361" s="101">
        <v>2014.0737769278246</v>
      </c>
      <c r="Y361" s="101">
        <v>1858.2091688533103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704.21102588830524</v>
      </c>
      <c r="D365" s="122">
        <v>744.93094179084574</v>
      </c>
      <c r="E365" s="122">
        <v>811.95104432430105</v>
      </c>
      <c r="F365" s="122">
        <v>849.34001850736433</v>
      </c>
      <c r="G365" s="122">
        <v>877.45471851115246</v>
      </c>
      <c r="H365" s="122">
        <v>904.57151377904472</v>
      </c>
      <c r="I365" s="122">
        <v>769.37518181895359</v>
      </c>
      <c r="J365" s="122">
        <v>903.42197149765684</v>
      </c>
      <c r="K365" s="122">
        <v>841.35301302463961</v>
      </c>
      <c r="L365" s="122">
        <v>902.73840703824976</v>
      </c>
      <c r="M365" s="122">
        <v>837.82276143055196</v>
      </c>
      <c r="N365" s="122">
        <v>848.31484326653333</v>
      </c>
      <c r="O365" s="122">
        <v>835.65595007443301</v>
      </c>
      <c r="P365" s="122">
        <v>794.51670348618495</v>
      </c>
      <c r="Q365" s="122">
        <v>727.43772115782031</v>
      </c>
      <c r="R365" s="122">
        <v>769.07419978472683</v>
      </c>
      <c r="S365" s="122">
        <v>672.2513676178736</v>
      </c>
      <c r="T365" s="122">
        <v>694.68643690473311</v>
      </c>
      <c r="U365" s="122">
        <v>577.1922390048743</v>
      </c>
      <c r="V365" s="122">
        <v>704.09838465508676</v>
      </c>
      <c r="W365" s="122">
        <v>679.20859441776338</v>
      </c>
      <c r="X365" s="122">
        <v>662.36182219479292</v>
      </c>
      <c r="Y365" s="122">
        <v>896.94771234689802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760.76255945350795</v>
      </c>
      <c r="D366" s="98">
        <v>822.72788236415681</v>
      </c>
      <c r="E366" s="98">
        <v>861.29699136161548</v>
      </c>
      <c r="F366" s="98">
        <v>928.00190636555612</v>
      </c>
      <c r="G366" s="98">
        <v>969.17100167702984</v>
      </c>
      <c r="H366" s="98">
        <v>1008.8606496134277</v>
      </c>
      <c r="I366" s="98">
        <v>926.85728175594511</v>
      </c>
      <c r="J366" s="98">
        <v>960.44209462913273</v>
      </c>
      <c r="K366" s="98">
        <v>893.91458387087323</v>
      </c>
      <c r="L366" s="98">
        <v>898.30605187711581</v>
      </c>
      <c r="M366" s="98">
        <v>933.54453591525896</v>
      </c>
      <c r="N366" s="98">
        <v>939.96670570103788</v>
      </c>
      <c r="O366" s="98">
        <v>918.26732907543794</v>
      </c>
      <c r="P366" s="98">
        <v>995.71196839386278</v>
      </c>
      <c r="Q366" s="98">
        <v>796.37902580369018</v>
      </c>
      <c r="R366" s="98">
        <v>825.26795858238245</v>
      </c>
      <c r="S366" s="98">
        <v>935.60190625881762</v>
      </c>
      <c r="T366" s="98">
        <v>790.27144897189703</v>
      </c>
      <c r="U366" s="98">
        <v>736.82363822359252</v>
      </c>
      <c r="V366" s="98">
        <v>762.12872245719041</v>
      </c>
      <c r="W366" s="98">
        <v>745.40695178416809</v>
      </c>
      <c r="X366" s="98">
        <v>715.91237623032282</v>
      </c>
      <c r="Y366" s="98">
        <v>967.89794142328071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591.10795875789961</v>
      </c>
      <c r="D367" s="33">
        <v>667.13400121753477</v>
      </c>
      <c r="E367" s="33">
        <v>729.70779926211026</v>
      </c>
      <c r="F367" s="33">
        <v>692.01624279098121</v>
      </c>
      <c r="G367" s="33">
        <v>694.02215217939795</v>
      </c>
      <c r="H367" s="33">
        <v>763.03625800381076</v>
      </c>
      <c r="I367" s="33">
        <v>686.88455804243426</v>
      </c>
      <c r="J367" s="33">
        <v>883.05764180784411</v>
      </c>
      <c r="K367" s="33">
        <v>788.79144217840621</v>
      </c>
      <c r="L367" s="33">
        <v>935.98107074675534</v>
      </c>
      <c r="M367" s="33">
        <v>700.37611088840833</v>
      </c>
      <c r="N367" s="33">
        <v>696.23318142466303</v>
      </c>
      <c r="O367" s="33">
        <v>729.91338495314642</v>
      </c>
      <c r="P367" s="33">
        <v>616.99146974411633</v>
      </c>
      <c r="Q367" s="33">
        <v>692.96706883488548</v>
      </c>
      <c r="R367" s="33">
        <v>728.48981843086449</v>
      </c>
      <c r="S367" s="33">
        <v>489.93176394337388</v>
      </c>
      <c r="T367" s="33">
        <v>510.59678403463948</v>
      </c>
      <c r="U367" s="33">
        <v>463.99906501341951</v>
      </c>
      <c r="V367" s="33">
        <v>572.21125328666938</v>
      </c>
      <c r="W367" s="33">
        <v>585.42758814869001</v>
      </c>
      <c r="X367" s="33">
        <v>555.26071412373312</v>
      </c>
      <c r="Y367" s="33">
        <v>574.44667109061254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9705.102061820633</v>
      </c>
      <c r="D369" s="117">
        <f t="shared" si="179"/>
        <v>9358.0454546663714</v>
      </c>
      <c r="E369" s="117">
        <f t="shared" si="179"/>
        <v>10394.608581891553</v>
      </c>
      <c r="F369" s="117">
        <f t="shared" si="179"/>
        <v>10540.307658715832</v>
      </c>
      <c r="G369" s="117">
        <f t="shared" si="179"/>
        <v>8475.4080857496119</v>
      </c>
      <c r="H369" s="117">
        <f t="shared" si="179"/>
        <v>10233.286457945238</v>
      </c>
      <c r="I369" s="117">
        <f t="shared" si="179"/>
        <v>12309.551410306249</v>
      </c>
      <c r="J369" s="117">
        <f t="shared" si="179"/>
        <v>11127.87187363587</v>
      </c>
      <c r="K369" s="117">
        <f t="shared" si="179"/>
        <v>11565.249757022948</v>
      </c>
      <c r="L369" s="117">
        <f t="shared" si="179"/>
        <v>8718.0843873882877</v>
      </c>
      <c r="M369" s="117">
        <f t="shared" si="179"/>
        <v>5361.3715785439099</v>
      </c>
      <c r="N369" s="117">
        <f t="shared" si="179"/>
        <v>11823.511708193215</v>
      </c>
      <c r="O369" s="117">
        <f t="shared" si="179"/>
        <v>9101.0254139973858</v>
      </c>
      <c r="P369" s="117">
        <f t="shared" si="179"/>
        <v>14159.531764204365</v>
      </c>
      <c r="Q369" s="117">
        <f t="shared" si="179"/>
        <v>11128.133094301675</v>
      </c>
      <c r="R369" s="117">
        <f t="shared" ref="R369:V369" si="180">R370+R372+R374+R383</f>
        <v>11451.73932037811</v>
      </c>
      <c r="S369" s="117">
        <f t="shared" si="180"/>
        <v>7586.3302004475509</v>
      </c>
      <c r="T369" s="117">
        <f t="shared" si="180"/>
        <v>7286.9483913900358</v>
      </c>
      <c r="U369" s="117">
        <f t="shared" si="180"/>
        <v>6491.2079871497417</v>
      </c>
      <c r="V369" s="117">
        <f t="shared" si="180"/>
        <v>8193.1165801757197</v>
      </c>
      <c r="W369" s="117">
        <f t="shared" ref="W369:Y369" si="181">W370+W372+W374+W383</f>
        <v>7248.6539837437967</v>
      </c>
      <c r="X369" s="117">
        <f t="shared" si="181"/>
        <v>5422.5559881483196</v>
      </c>
      <c r="Y369" s="117">
        <f t="shared" si="181"/>
        <v>4377.9416219294553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7926.2357965211522</v>
      </c>
      <c r="D370" s="122">
        <f t="shared" si="182"/>
        <v>7486.5941170548067</v>
      </c>
      <c r="E370" s="122">
        <f t="shared" si="182"/>
        <v>8379.14125161025</v>
      </c>
      <c r="F370" s="122">
        <f t="shared" si="182"/>
        <v>8677.4356623992844</v>
      </c>
      <c r="G370" s="122">
        <f t="shared" si="182"/>
        <v>6542.9463181016499</v>
      </c>
      <c r="H370" s="122">
        <f t="shared" si="182"/>
        <v>8094.3674160515939</v>
      </c>
      <c r="I370" s="122">
        <f t="shared" si="182"/>
        <v>10218.60021299638</v>
      </c>
      <c r="J370" s="122">
        <f t="shared" si="182"/>
        <v>8341.5823385643926</v>
      </c>
      <c r="K370" s="122">
        <f t="shared" si="182"/>
        <v>9122.6109170304117</v>
      </c>
      <c r="L370" s="122">
        <f t="shared" si="182"/>
        <v>6382.7451644053872</v>
      </c>
      <c r="M370" s="122">
        <f t="shared" si="182"/>
        <v>3292.0735348740509</v>
      </c>
      <c r="N370" s="122">
        <f t="shared" si="182"/>
        <v>9691.54433439678</v>
      </c>
      <c r="O370" s="122">
        <f t="shared" si="182"/>
        <v>6787.6848611247169</v>
      </c>
      <c r="P370" s="122">
        <f t="shared" si="182"/>
        <v>12083.776717885479</v>
      </c>
      <c r="Q370" s="122">
        <f t="shared" si="182"/>
        <v>8754.8459546092799</v>
      </c>
      <c r="R370" s="122">
        <f t="shared" si="182"/>
        <v>8885.1357719246771</v>
      </c>
      <c r="S370" s="122">
        <f t="shared" si="182"/>
        <v>5586.1623630353397</v>
      </c>
      <c r="T370" s="122">
        <f t="shared" si="182"/>
        <v>5183.7925401937782</v>
      </c>
      <c r="U370" s="122">
        <f t="shared" si="182"/>
        <v>4522.3660199024825</v>
      </c>
      <c r="V370" s="122">
        <f t="shared" si="182"/>
        <v>5881.7850179438265</v>
      </c>
      <c r="W370" s="122">
        <f t="shared" si="182"/>
        <v>4853.3852591097539</v>
      </c>
      <c r="X370" s="122">
        <f t="shared" si="182"/>
        <v>3302.5322512913353</v>
      </c>
      <c r="Y370" s="122">
        <f t="shared" si="182"/>
        <v>2237.6437181150332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7926.2357965211522</v>
      </c>
      <c r="D371" s="98">
        <v>7486.5941170548067</v>
      </c>
      <c r="E371" s="98">
        <v>8379.14125161025</v>
      </c>
      <c r="F371" s="98">
        <v>8677.4356623992844</v>
      </c>
      <c r="G371" s="98">
        <v>6542.9463181016499</v>
      </c>
      <c r="H371" s="98">
        <v>8094.3674160515939</v>
      </c>
      <c r="I371" s="98">
        <v>10218.60021299638</v>
      </c>
      <c r="J371" s="98">
        <v>8341.5823385643926</v>
      </c>
      <c r="K371" s="98">
        <v>9122.6109170304117</v>
      </c>
      <c r="L371" s="98">
        <v>6382.7451644053872</v>
      </c>
      <c r="M371" s="98">
        <v>3292.0735348740509</v>
      </c>
      <c r="N371" s="98">
        <v>9691.54433439678</v>
      </c>
      <c r="O371" s="98">
        <v>6787.6848611247169</v>
      </c>
      <c r="P371" s="98">
        <v>12083.776717885479</v>
      </c>
      <c r="Q371" s="98">
        <v>8754.8459546092799</v>
      </c>
      <c r="R371" s="98">
        <v>8885.1357719246771</v>
      </c>
      <c r="S371" s="98">
        <v>5586.1623630353397</v>
      </c>
      <c r="T371" s="98">
        <v>5183.7925401937782</v>
      </c>
      <c r="U371" s="98">
        <v>4522.3660199024825</v>
      </c>
      <c r="V371" s="98">
        <v>5881.7850179438265</v>
      </c>
      <c r="W371" s="98">
        <v>4853.3852591097539</v>
      </c>
      <c r="X371" s="98">
        <v>3302.5322512913353</v>
      </c>
      <c r="Y371" s="98">
        <v>2237.6437181150332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12.37426232130543</v>
      </c>
      <c r="M372" s="122">
        <f t="shared" si="183"/>
        <v>6.4158998934584694</v>
      </c>
      <c r="N372" s="122">
        <f t="shared" si="183"/>
        <v>6.9608608493955275</v>
      </c>
      <c r="O372" s="122">
        <f t="shared" si="183"/>
        <v>6.4840875049910576</v>
      </c>
      <c r="P372" s="122">
        <f t="shared" si="183"/>
        <v>7.8759979883416547</v>
      </c>
      <c r="Q372" s="122">
        <f t="shared" si="183"/>
        <v>6.8705010001763229</v>
      </c>
      <c r="R372" s="122">
        <f t="shared" si="183"/>
        <v>12.157075518500106</v>
      </c>
      <c r="S372" s="122">
        <f t="shared" si="183"/>
        <v>8.4248586453597021</v>
      </c>
      <c r="T372" s="122">
        <f t="shared" si="183"/>
        <v>15.620096232899176</v>
      </c>
      <c r="U372" s="122">
        <f t="shared" si="183"/>
        <v>11.271181249590118</v>
      </c>
      <c r="V372" s="122">
        <f t="shared" si="183"/>
        <v>11.728758229541178</v>
      </c>
      <c r="W372" s="122">
        <f t="shared" si="183"/>
        <v>23.510600090948937</v>
      </c>
      <c r="X372" s="122">
        <f t="shared" si="183"/>
        <v>24.972262105966259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0</v>
      </c>
      <c r="I373" s="98">
        <f>RES_hhdet_in_tesh!I165</f>
        <v>0</v>
      </c>
      <c r="J373" s="98">
        <f>RES_hhdet_in_tesh!J165</f>
        <v>0</v>
      </c>
      <c r="K373" s="98">
        <f>RES_hhdet_in_tesh!K165</f>
        <v>0</v>
      </c>
      <c r="L373" s="98">
        <f>RES_hhdet_in_tesh!L165</f>
        <v>12.37426232130543</v>
      </c>
      <c r="M373" s="98">
        <f>RES_hhdet_in_tesh!M165</f>
        <v>6.4158998934584694</v>
      </c>
      <c r="N373" s="98">
        <f>RES_hhdet_in_tesh!N165</f>
        <v>6.9608608493955275</v>
      </c>
      <c r="O373" s="98">
        <f>RES_hhdet_in_tesh!O165</f>
        <v>6.4840875049910576</v>
      </c>
      <c r="P373" s="98">
        <f>RES_hhdet_in_tesh!P165</f>
        <v>7.8759979883416547</v>
      </c>
      <c r="Q373" s="98">
        <f>RES_hhdet_in_tesh!Q165</f>
        <v>6.8705010001763229</v>
      </c>
      <c r="R373" s="98">
        <f>RES_hhdet_in_tesh!R165</f>
        <v>12.157075518500106</v>
      </c>
      <c r="S373" s="98">
        <f>RES_hhdet_in_tesh!S165</f>
        <v>8.4248586453597021</v>
      </c>
      <c r="T373" s="98">
        <f>RES_hhdet_in_tesh!T165</f>
        <v>15.620096232899176</v>
      </c>
      <c r="U373" s="98">
        <f>RES_hhdet_in_tesh!U165</f>
        <v>11.271181249590118</v>
      </c>
      <c r="V373" s="98">
        <f>RES_hhdet_in_tesh!V165</f>
        <v>11.728758229541178</v>
      </c>
      <c r="W373" s="98">
        <f>RES_hhdet_in_tesh!W165</f>
        <v>23.510600090948937</v>
      </c>
      <c r="X373" s="98">
        <f>RES_hhdet_in_tesh!X165</f>
        <v>24.972262105966259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1332.0991564895044</v>
      </c>
      <c r="D374" s="122">
        <v>1377.7494418694362</v>
      </c>
      <c r="E374" s="122">
        <v>1491.5938942748433</v>
      </c>
      <c r="F374" s="122">
        <v>1323.5323125664002</v>
      </c>
      <c r="G374" s="122">
        <v>1375.8525021248906</v>
      </c>
      <c r="H374" s="122">
        <v>1550.1202741550467</v>
      </c>
      <c r="I374" s="122">
        <v>1559.745710961623</v>
      </c>
      <c r="J374" s="122">
        <v>2140.7684767878172</v>
      </c>
      <c r="K374" s="122">
        <v>1876.7902753645346</v>
      </c>
      <c r="L374" s="122">
        <v>1769.2895567391831</v>
      </c>
      <c r="M374" s="122">
        <v>1515.8259043111341</v>
      </c>
      <c r="N374" s="122">
        <v>1575.1874968668822</v>
      </c>
      <c r="O374" s="122">
        <v>1752.3129127229161</v>
      </c>
      <c r="P374" s="122">
        <v>1533.9060037160648</v>
      </c>
      <c r="Q374" s="122">
        <v>1842.0455688730251</v>
      </c>
      <c r="R374" s="122">
        <v>2006.933404930485</v>
      </c>
      <c r="S374" s="122">
        <v>1523.8831773250997</v>
      </c>
      <c r="T374" s="122">
        <v>1626.1890102720076</v>
      </c>
      <c r="U374" s="122">
        <v>1539.414197195287</v>
      </c>
      <c r="V374" s="122">
        <v>1823.6312179883066</v>
      </c>
      <c r="W374" s="122">
        <v>1890.9921825776742</v>
      </c>
      <c r="X374" s="122">
        <v>1637.9696212488357</v>
      </c>
      <c r="Y374" s="122">
        <v>1560.1082224541324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1507.1009916676276</v>
      </c>
      <c r="H375" s="98">
        <v>1607.5226396192083</v>
      </c>
      <c r="I375" s="98">
        <v>0</v>
      </c>
      <c r="J375" s="98">
        <v>0</v>
      </c>
      <c r="K375" s="98">
        <v>0</v>
      </c>
      <c r="L375" s="98">
        <v>1323.6222779630418</v>
      </c>
      <c r="M375" s="98">
        <v>1656.2649338685842</v>
      </c>
      <c r="N375" s="98">
        <v>1695.7001459233427</v>
      </c>
      <c r="O375" s="98">
        <v>1688.7874842360386</v>
      </c>
      <c r="P375" s="98">
        <v>1858.3461787211836</v>
      </c>
      <c r="Q375" s="98">
        <v>0</v>
      </c>
      <c r="R375" s="98">
        <v>0</v>
      </c>
      <c r="S375" s="98">
        <v>1774.7780451493154</v>
      </c>
      <c r="T375" s="98">
        <v>1653.3976020111506</v>
      </c>
      <c r="U375" s="98">
        <v>1583.0776328823429</v>
      </c>
      <c r="V375" s="98">
        <v>1721.6877857152185</v>
      </c>
      <c r="W375" s="98">
        <v>1632.3332615863208</v>
      </c>
      <c r="X375" s="98">
        <v>1462.075392956621</v>
      </c>
      <c r="Y375" s="98">
        <v>1817.1822561285037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1332.0991564895044</v>
      </c>
      <c r="D379" s="101">
        <v>1377.7494418694362</v>
      </c>
      <c r="E379" s="101">
        <v>1491.5938942748433</v>
      </c>
      <c r="F379" s="101">
        <v>1323.5323125664002</v>
      </c>
      <c r="G379" s="101">
        <v>1368.1320027400238</v>
      </c>
      <c r="H379" s="101">
        <v>1548.3264502342915</v>
      </c>
      <c r="I379" s="101">
        <v>1559.745710961623</v>
      </c>
      <c r="J379" s="101">
        <v>2140.7684767878172</v>
      </c>
      <c r="K379" s="101">
        <v>1876.7902753645346</v>
      </c>
      <c r="L379" s="101">
        <v>1797.1437616626918</v>
      </c>
      <c r="M379" s="101">
        <v>1514.3318720817995</v>
      </c>
      <c r="N379" s="101">
        <v>1570.5325018389501</v>
      </c>
      <c r="O379" s="101">
        <v>1754.6229283042569</v>
      </c>
      <c r="P379" s="101">
        <v>1523.4401916191255</v>
      </c>
      <c r="Q379" s="101">
        <v>1842.0455688730251</v>
      </c>
      <c r="R379" s="101">
        <v>2006.933404930485</v>
      </c>
      <c r="S379" s="101">
        <v>1518.0484129570948</v>
      </c>
      <c r="T379" s="101">
        <v>1623.5437305195908</v>
      </c>
      <c r="U379" s="101">
        <v>1537.47360005364</v>
      </c>
      <c r="V379" s="101">
        <v>1826.5438874818235</v>
      </c>
      <c r="W379" s="101">
        <v>1900.2300011845084</v>
      </c>
      <c r="X379" s="101">
        <v>1648.3163405601426</v>
      </c>
      <c r="Y379" s="101">
        <v>1542.0679393892642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446.76710880997649</v>
      </c>
      <c r="D383" s="122">
        <v>493.70189574212822</v>
      </c>
      <c r="E383" s="122">
        <v>523.87343600645988</v>
      </c>
      <c r="F383" s="122">
        <v>539.33968375014808</v>
      </c>
      <c r="G383" s="122">
        <v>556.60926552307046</v>
      </c>
      <c r="H383" s="122">
        <v>588.79876773859701</v>
      </c>
      <c r="I383" s="122">
        <v>531.20548634824672</v>
      </c>
      <c r="J383" s="122">
        <v>645.52105828366064</v>
      </c>
      <c r="K383" s="122">
        <v>565.84856462800258</v>
      </c>
      <c r="L383" s="122">
        <v>553.67540392241153</v>
      </c>
      <c r="M383" s="122">
        <v>547.05623946526578</v>
      </c>
      <c r="N383" s="122">
        <v>549.81901608015733</v>
      </c>
      <c r="O383" s="122">
        <v>554.54355264476112</v>
      </c>
      <c r="P383" s="122">
        <v>533.97304461447891</v>
      </c>
      <c r="Q383" s="122">
        <v>524.3710698191943</v>
      </c>
      <c r="R383" s="122">
        <v>547.51306800444729</v>
      </c>
      <c r="S383" s="122">
        <v>467.85980144175232</v>
      </c>
      <c r="T383" s="122">
        <v>461.34674469134978</v>
      </c>
      <c r="U383" s="122">
        <v>418.15658880238243</v>
      </c>
      <c r="V383" s="122">
        <v>475.97158601404527</v>
      </c>
      <c r="W383" s="122">
        <v>480.76594196542021</v>
      </c>
      <c r="X383" s="122">
        <v>457.08185350218145</v>
      </c>
      <c r="Y383" s="122">
        <v>580.18968136029002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447.74924460885291</v>
      </c>
      <c r="D384" s="98">
        <v>484.54403584601664</v>
      </c>
      <c r="E384" s="98">
        <v>507.59940346263664</v>
      </c>
      <c r="F384" s="98">
        <v>547.27799483621175</v>
      </c>
      <c r="G384" s="98">
        <v>571.9397791965248</v>
      </c>
      <c r="H384" s="98">
        <v>595.76046012907648</v>
      </c>
      <c r="I384" s="98">
        <v>547.70132723462496</v>
      </c>
      <c r="J384" s="98">
        <v>567.92684832830128</v>
      </c>
      <c r="K384" s="98">
        <v>528.94119777480296</v>
      </c>
      <c r="L384" s="98">
        <v>531.89478309932917</v>
      </c>
      <c r="M384" s="98">
        <v>553.04004742606276</v>
      </c>
      <c r="N384" s="98">
        <v>557.0023236183406</v>
      </c>
      <c r="O384" s="98">
        <v>544.23587210843527</v>
      </c>
      <c r="P384" s="98">
        <v>590.41416499870741</v>
      </c>
      <c r="Q384" s="98">
        <v>473.12543460220422</v>
      </c>
      <c r="R384" s="98">
        <v>492.75736072464497</v>
      </c>
      <c r="S384" s="98">
        <v>562.58505684600743</v>
      </c>
      <c r="T384" s="98">
        <v>478.85613781847348</v>
      </c>
      <c r="U384" s="98">
        <v>449.58130730812252</v>
      </c>
      <c r="V384" s="98">
        <v>467.3049285009152</v>
      </c>
      <c r="W384" s="98">
        <v>458.12520802497744</v>
      </c>
      <c r="X384" s="98">
        <v>440.28200491309525</v>
      </c>
      <c r="Y384" s="98">
        <v>595.29009015272197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444.80283721222361</v>
      </c>
      <c r="D385" s="33">
        <v>502.85975563823962</v>
      </c>
      <c r="E385" s="33">
        <v>550.9968235794986</v>
      </c>
      <c r="F385" s="33">
        <v>523.46306157802087</v>
      </c>
      <c r="G385" s="33">
        <v>525.94823817616202</v>
      </c>
      <c r="H385" s="33">
        <v>579.35075663723205</v>
      </c>
      <c r="I385" s="33">
        <v>522.56480778871537</v>
      </c>
      <c r="J385" s="33">
        <v>673.23327612486048</v>
      </c>
      <c r="K385" s="33">
        <v>602.75593148120208</v>
      </c>
      <c r="L385" s="33">
        <v>717.03006009552792</v>
      </c>
      <c r="M385" s="33">
        <v>538.46410495745465</v>
      </c>
      <c r="N385" s="33">
        <v>537.8994618135016</v>
      </c>
      <c r="O385" s="33">
        <v>567.73738373125798</v>
      </c>
      <c r="P385" s="33">
        <v>484.17205604015953</v>
      </c>
      <c r="Q385" s="33">
        <v>549.99388742768929</v>
      </c>
      <c r="R385" s="33">
        <v>587.0588565954157</v>
      </c>
      <c r="S385" s="33">
        <v>402.28077846957581</v>
      </c>
      <c r="T385" s="33">
        <v>427.62495052059307</v>
      </c>
      <c r="U385" s="33">
        <v>395.87360658922114</v>
      </c>
      <c r="V385" s="33">
        <v>495.66853490752237</v>
      </c>
      <c r="W385" s="33">
        <v>512.84031504771394</v>
      </c>
      <c r="X385" s="33">
        <v>490.68155068035372</v>
      </c>
      <c r="Y385" s="33">
        <v>511.55145957650836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115.20988200363924</v>
      </c>
      <c r="D387" s="117">
        <f t="shared" si="184"/>
        <v>93.44543287892094</v>
      </c>
      <c r="E387" s="117">
        <f t="shared" si="184"/>
        <v>122.28264034856538</v>
      </c>
      <c r="F387" s="117">
        <f t="shared" si="184"/>
        <v>140.53660869999985</v>
      </c>
      <c r="G387" s="117">
        <f t="shared" si="184"/>
        <v>178.91976389417931</v>
      </c>
      <c r="H387" s="117">
        <f t="shared" si="184"/>
        <v>150.5158007942544</v>
      </c>
      <c r="I387" s="117">
        <f t="shared" si="184"/>
        <v>72.374809417515166</v>
      </c>
      <c r="J387" s="117">
        <f t="shared" si="184"/>
        <v>57.41421742525101</v>
      </c>
      <c r="K387" s="117">
        <f t="shared" si="184"/>
        <v>101.53081843605379</v>
      </c>
      <c r="L387" s="117">
        <f t="shared" si="184"/>
        <v>208.54771997796612</v>
      </c>
      <c r="M387" s="117">
        <f t="shared" si="184"/>
        <v>131.2279974153457</v>
      </c>
      <c r="N387" s="117">
        <f t="shared" si="184"/>
        <v>154.8497957740357</v>
      </c>
      <c r="O387" s="117">
        <f t="shared" si="184"/>
        <v>136.3118823549766</v>
      </c>
      <c r="P387" s="117">
        <f t="shared" si="184"/>
        <v>123.68165421849629</v>
      </c>
      <c r="Q387" s="117">
        <f t="shared" si="184"/>
        <v>60.301819833855426</v>
      </c>
      <c r="R387" s="117">
        <f t="shared" ref="R387:V387" si="185">R388+R390+R392+R401</f>
        <v>78.615558165498783</v>
      </c>
      <c r="S387" s="117">
        <f t="shared" si="185"/>
        <v>97.839226943747718</v>
      </c>
      <c r="T387" s="117">
        <f t="shared" si="185"/>
        <v>156.69958843907438</v>
      </c>
      <c r="U387" s="117">
        <f t="shared" si="185"/>
        <v>86.77715650898763</v>
      </c>
      <c r="V387" s="117">
        <f t="shared" si="185"/>
        <v>132.32406781281668</v>
      </c>
      <c r="W387" s="117">
        <f t="shared" ref="W387:Y387" si="186">W388+W390+W392+W401</f>
        <v>113.35352007263322</v>
      </c>
      <c r="X387" s="117">
        <f t="shared" si="186"/>
        <v>128.7153803435537</v>
      </c>
      <c r="Y387" s="117">
        <f t="shared" si="186"/>
        <v>209.96674594783906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32.148507400209908</v>
      </c>
      <c r="H392" s="122">
        <v>18.567833577359284</v>
      </c>
      <c r="I392" s="122">
        <v>0</v>
      </c>
      <c r="J392" s="122">
        <v>0</v>
      </c>
      <c r="K392" s="122">
        <v>0</v>
      </c>
      <c r="L392" s="122">
        <v>28.495482262314077</v>
      </c>
      <c r="M392" s="122">
        <v>6.2218637353817625</v>
      </c>
      <c r="N392" s="122">
        <v>21.618604175175328</v>
      </c>
      <c r="O392" s="122">
        <v>19.206699773768708</v>
      </c>
      <c r="P392" s="122">
        <v>17.656999183957268</v>
      </c>
      <c r="Q392" s="122">
        <v>0</v>
      </c>
      <c r="R392" s="122">
        <v>0</v>
      </c>
      <c r="S392" s="122">
        <v>10.894592342303305</v>
      </c>
      <c r="T392" s="122">
        <v>38.535800564141184</v>
      </c>
      <c r="U392" s="122">
        <v>17.333566629243151</v>
      </c>
      <c r="V392" s="122">
        <v>12.098261845194857</v>
      </c>
      <c r="W392" s="122">
        <v>14.093074078013991</v>
      </c>
      <c r="X392" s="122">
        <v>20.297610087233604</v>
      </c>
      <c r="Y392" s="122">
        <v>29.747322690697665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578.67313320377832</v>
      </c>
      <c r="H393" s="98">
        <v>612.73850805285633</v>
      </c>
      <c r="I393" s="98">
        <v>0</v>
      </c>
      <c r="J393" s="98">
        <v>0</v>
      </c>
      <c r="K393" s="98">
        <v>0</v>
      </c>
      <c r="L393" s="98">
        <v>484.42319845933929</v>
      </c>
      <c r="M393" s="98">
        <v>591.07705486126747</v>
      </c>
      <c r="N393" s="98">
        <v>581.30024559915876</v>
      </c>
      <c r="O393" s="98">
        <v>547.3909435524082</v>
      </c>
      <c r="P393" s="98">
        <v>565.02397388663258</v>
      </c>
      <c r="Q393" s="98">
        <v>0</v>
      </c>
      <c r="R393" s="98">
        <v>0</v>
      </c>
      <c r="S393" s="98">
        <v>479.3620630613454</v>
      </c>
      <c r="T393" s="98">
        <v>434.90403493816478</v>
      </c>
      <c r="U393" s="98">
        <v>407.33881578721406</v>
      </c>
      <c r="V393" s="98">
        <v>435.53742642701485</v>
      </c>
      <c r="W393" s="98">
        <v>408.69914826240574</v>
      </c>
      <c r="X393" s="98">
        <v>365.35698157020488</v>
      </c>
      <c r="Y393" s="98">
        <v>453.6466710331394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115.20988200363924</v>
      </c>
      <c r="D401" s="122">
        <v>93.44543287892094</v>
      </c>
      <c r="E401" s="122">
        <v>122.28264034856538</v>
      </c>
      <c r="F401" s="122">
        <v>140.53660869999985</v>
      </c>
      <c r="G401" s="122">
        <v>146.77125649396942</v>
      </c>
      <c r="H401" s="122">
        <v>131.94796721689511</v>
      </c>
      <c r="I401" s="122">
        <v>72.374809417515166</v>
      </c>
      <c r="J401" s="122">
        <v>57.41421742525101</v>
      </c>
      <c r="K401" s="122">
        <v>101.53081843605379</v>
      </c>
      <c r="L401" s="122">
        <v>180.05223771565204</v>
      </c>
      <c r="M401" s="122">
        <v>125.00613367996394</v>
      </c>
      <c r="N401" s="122">
        <v>133.23119159886036</v>
      </c>
      <c r="O401" s="122">
        <v>117.10518258120788</v>
      </c>
      <c r="P401" s="122">
        <v>106.02465503453902</v>
      </c>
      <c r="Q401" s="122">
        <v>60.301819833855426</v>
      </c>
      <c r="R401" s="122">
        <v>78.615558165498783</v>
      </c>
      <c r="S401" s="122">
        <v>86.94463460144442</v>
      </c>
      <c r="T401" s="122">
        <v>118.16378787493318</v>
      </c>
      <c r="U401" s="122">
        <v>69.443589879744479</v>
      </c>
      <c r="V401" s="122">
        <v>120.22580596762181</v>
      </c>
      <c r="W401" s="122">
        <v>99.260445994619232</v>
      </c>
      <c r="X401" s="122">
        <v>108.4177702563201</v>
      </c>
      <c r="Y401" s="122">
        <v>180.21942325714139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172.81482300545886</v>
      </c>
      <c r="D402" s="98">
        <v>186.89086575784188</v>
      </c>
      <c r="E402" s="98">
        <v>195.65222455770461</v>
      </c>
      <c r="F402" s="98">
        <v>210.80491304999975</v>
      </c>
      <c r="G402" s="98">
        <v>220.1568847409541</v>
      </c>
      <c r="H402" s="98">
        <v>229.17278516618626</v>
      </c>
      <c r="I402" s="98">
        <v>210.54490012368049</v>
      </c>
      <c r="J402" s="98">
        <v>218.17402621595383</v>
      </c>
      <c r="K402" s="98">
        <v>203.06163687210758</v>
      </c>
      <c r="L402" s="98">
        <v>204.05920274440567</v>
      </c>
      <c r="M402" s="98">
        <v>212.06397677851027</v>
      </c>
      <c r="N402" s="98">
        <v>213.52283686704774</v>
      </c>
      <c r="O402" s="98">
        <v>208.59360647277654</v>
      </c>
      <c r="P402" s="98">
        <v>226.1859307403499</v>
      </c>
      <c r="Q402" s="98">
        <v>180.90545950156627</v>
      </c>
      <c r="R402" s="98">
        <v>187.46786947157401</v>
      </c>
      <c r="S402" s="98">
        <v>212.53132902575305</v>
      </c>
      <c r="T402" s="98">
        <v>179.51806234845617</v>
      </c>
      <c r="U402" s="98">
        <v>167.3768576588713</v>
      </c>
      <c r="V402" s="98">
        <v>173.1251605933754</v>
      </c>
      <c r="W402" s="98">
        <v>169.32664316729165</v>
      </c>
      <c r="X402" s="98">
        <v>162.62665538448013</v>
      </c>
      <c r="Y402" s="98">
        <v>219.8676963737125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223.87410452598527</v>
      </c>
      <c r="D405" s="118">
        <f t="shared" si="189"/>
        <v>205.92643494620179</v>
      </c>
      <c r="E405" s="118">
        <f t="shared" si="189"/>
        <v>222.19238082382952</v>
      </c>
      <c r="F405" s="118">
        <f t="shared" si="189"/>
        <v>218.04193898987265</v>
      </c>
      <c r="G405" s="118">
        <f t="shared" si="189"/>
        <v>173.8355727887791</v>
      </c>
      <c r="H405" s="118">
        <f t="shared" si="189"/>
        <v>205.9375483921045</v>
      </c>
      <c r="I405" s="118">
        <f t="shared" si="189"/>
        <v>241.31829697958631</v>
      </c>
      <c r="J405" s="118">
        <f t="shared" si="189"/>
        <v>214.27424029658539</v>
      </c>
      <c r="K405" s="118">
        <f t="shared" si="189"/>
        <v>217.89073535931971</v>
      </c>
      <c r="L405" s="118">
        <f t="shared" si="189"/>
        <v>162.92659672736818</v>
      </c>
      <c r="M405" s="118">
        <f t="shared" si="189"/>
        <v>99.044113404564342</v>
      </c>
      <c r="N405" s="118">
        <f t="shared" si="189"/>
        <v>210.34371187274451</v>
      </c>
      <c r="O405" s="118">
        <f t="shared" si="189"/>
        <v>159.40963384389539</v>
      </c>
      <c r="P405" s="118">
        <f t="shared" si="189"/>
        <v>241.12466124785698</v>
      </c>
      <c r="Q405" s="118">
        <f t="shared" si="189"/>
        <v>184.44756633573874</v>
      </c>
      <c r="R405" s="118">
        <f t="shared" ref="R405:V405" si="190">R406+R408+R410+R419</f>
        <v>183.12740787048853</v>
      </c>
      <c r="S405" s="118">
        <f t="shared" si="190"/>
        <v>117.00590573429739</v>
      </c>
      <c r="T405" s="118">
        <f t="shared" si="190"/>
        <v>108.11538505295749</v>
      </c>
      <c r="U405" s="118">
        <f t="shared" si="190"/>
        <v>92.406585511827998</v>
      </c>
      <c r="V405" s="118">
        <f t="shared" si="190"/>
        <v>113.23877643270521</v>
      </c>
      <c r="W405" s="118">
        <f t="shared" ref="W405:Y405" si="191">W406+W408+W410+W419</f>
        <v>96.835065351198892</v>
      </c>
      <c r="X405" s="118">
        <f t="shared" si="191"/>
        <v>71.194631980372151</v>
      </c>
      <c r="Y405" s="118">
        <f t="shared" si="191"/>
        <v>58.269654639169239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179.74874540258659</v>
      </c>
      <c r="D406" s="123">
        <f t="shared" si="192"/>
        <v>161.93403079380005</v>
      </c>
      <c r="E406" s="123">
        <f t="shared" si="192"/>
        <v>175.72079423815998</v>
      </c>
      <c r="F406" s="123">
        <f t="shared" si="192"/>
        <v>176.08519612431971</v>
      </c>
      <c r="G406" s="123">
        <f t="shared" si="192"/>
        <v>130.624406724219</v>
      </c>
      <c r="H406" s="123">
        <f t="shared" si="192"/>
        <v>159.10614404917501</v>
      </c>
      <c r="I406" s="123">
        <f t="shared" si="192"/>
        <v>197.00330738571535</v>
      </c>
      <c r="J406" s="123">
        <f t="shared" si="192"/>
        <v>156.85166753326359</v>
      </c>
      <c r="K406" s="123">
        <f t="shared" si="192"/>
        <v>167.8245723850435</v>
      </c>
      <c r="L406" s="123">
        <f t="shared" si="192"/>
        <v>114.97681424782631</v>
      </c>
      <c r="M406" s="123">
        <f t="shared" si="192"/>
        <v>58.105001641327725</v>
      </c>
      <c r="N406" s="123">
        <f t="shared" si="192"/>
        <v>168.91732543763732</v>
      </c>
      <c r="O406" s="123">
        <f t="shared" si="192"/>
        <v>116.19824463045788</v>
      </c>
      <c r="P406" s="123">
        <f t="shared" si="192"/>
        <v>203.733314148608</v>
      </c>
      <c r="Q406" s="123">
        <f t="shared" si="192"/>
        <v>143.83266983544527</v>
      </c>
      <c r="R406" s="123">
        <f t="shared" si="192"/>
        <v>140.34670498862056</v>
      </c>
      <c r="S406" s="123">
        <f t="shared" si="192"/>
        <v>84.313935806265548</v>
      </c>
      <c r="T406" s="123">
        <f t="shared" si="192"/>
        <v>74.520821928935064</v>
      </c>
      <c r="U406" s="123">
        <f t="shared" si="192"/>
        <v>62.166878388757425</v>
      </c>
      <c r="V406" s="123">
        <f t="shared" si="192"/>
        <v>77.867115008747788</v>
      </c>
      <c r="W406" s="123">
        <f t="shared" si="192"/>
        <v>61.737122513811158</v>
      </c>
      <c r="X406" s="123">
        <f t="shared" si="192"/>
        <v>40.784754912369664</v>
      </c>
      <c r="Y406" s="123">
        <f t="shared" si="192"/>
        <v>26.985335170031334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179.74874540258659</v>
      </c>
      <c r="D407" s="99">
        <v>161.93403079380005</v>
      </c>
      <c r="E407" s="99">
        <v>175.72079423815998</v>
      </c>
      <c r="F407" s="99">
        <v>176.08519612431971</v>
      </c>
      <c r="G407" s="99">
        <v>130.624406724219</v>
      </c>
      <c r="H407" s="99">
        <v>159.10614404917501</v>
      </c>
      <c r="I407" s="99">
        <v>197.00330738571535</v>
      </c>
      <c r="J407" s="99">
        <v>156.85166753326359</v>
      </c>
      <c r="K407" s="99">
        <v>167.8245723850435</v>
      </c>
      <c r="L407" s="99">
        <v>114.97681424782631</v>
      </c>
      <c r="M407" s="99">
        <v>58.105001641327725</v>
      </c>
      <c r="N407" s="99">
        <v>168.91732543763732</v>
      </c>
      <c r="O407" s="99">
        <v>116.19824463045788</v>
      </c>
      <c r="P407" s="99">
        <v>203.733314148608</v>
      </c>
      <c r="Q407" s="99">
        <v>143.83266983544527</v>
      </c>
      <c r="R407" s="99">
        <v>140.34670498862056</v>
      </c>
      <c r="S407" s="99">
        <v>84.313935806265548</v>
      </c>
      <c r="T407" s="99">
        <v>74.520821928935064</v>
      </c>
      <c r="U407" s="99">
        <v>62.166878388757425</v>
      </c>
      <c r="V407" s="99">
        <v>77.867115008747788</v>
      </c>
      <c r="W407" s="99">
        <v>61.737122513811158</v>
      </c>
      <c r="X407" s="99">
        <v>40.784754912369664</v>
      </c>
      <c r="Y407" s="99">
        <v>26.985335170031334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4.2827112961875045E-2</v>
      </c>
      <c r="M408" s="123">
        <f t="shared" si="193"/>
        <v>2.0980833302310233E-2</v>
      </c>
      <c r="N408" s="123">
        <f t="shared" si="193"/>
        <v>2.154468918489973E-2</v>
      </c>
      <c r="O408" s="123">
        <f t="shared" si="193"/>
        <v>1.8802105723934179E-2</v>
      </c>
      <c r="P408" s="123">
        <f t="shared" si="193"/>
        <v>2.1510707795668847E-2</v>
      </c>
      <c r="Q408" s="123">
        <f t="shared" si="193"/>
        <v>1.7842546585142987E-2</v>
      </c>
      <c r="R408" s="123">
        <f t="shared" si="193"/>
        <v>3.0899385221026181E-2</v>
      </c>
      <c r="S408" s="123">
        <f t="shared" si="193"/>
        <v>2.1132461091166597E-2</v>
      </c>
      <c r="T408" s="123">
        <f t="shared" si="193"/>
        <v>3.8643690610820167E-2</v>
      </c>
      <c r="U408" s="123">
        <f t="shared" si="193"/>
        <v>2.7561267063043168E-2</v>
      </c>
      <c r="V408" s="123">
        <f t="shared" si="193"/>
        <v>2.8336425357854165E-2</v>
      </c>
      <c r="W408" s="123">
        <f t="shared" si="193"/>
        <v>5.5292851774916711E-2</v>
      </c>
      <c r="X408" s="123">
        <f t="shared" si="193"/>
        <v>5.7213280101816991E-2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</v>
      </c>
      <c r="I409" s="99">
        <f>RES_hhdet_in_fecs!I165</f>
        <v>0</v>
      </c>
      <c r="J409" s="99">
        <f>RES_hhdet_in_fecs!J165</f>
        <v>0</v>
      </c>
      <c r="K409" s="99">
        <f>RES_hhdet_in_fecs!K165</f>
        <v>0</v>
      </c>
      <c r="L409" s="99">
        <f>RES_hhdet_in_fecs!L165</f>
        <v>4.2827112961875045E-2</v>
      </c>
      <c r="M409" s="99">
        <f>RES_hhdet_in_fecs!M165</f>
        <v>2.0980833302310233E-2</v>
      </c>
      <c r="N409" s="99">
        <f>RES_hhdet_in_fecs!N165</f>
        <v>2.154468918489973E-2</v>
      </c>
      <c r="O409" s="99">
        <f>RES_hhdet_in_fecs!O165</f>
        <v>1.8802105723934179E-2</v>
      </c>
      <c r="P409" s="99">
        <f>RES_hhdet_in_fecs!P165</f>
        <v>2.1510707795668847E-2</v>
      </c>
      <c r="Q409" s="99">
        <f>RES_hhdet_in_fecs!Q165</f>
        <v>1.7842546585142987E-2</v>
      </c>
      <c r="R409" s="99">
        <f>RES_hhdet_in_fecs!R165</f>
        <v>3.0899385221026181E-2</v>
      </c>
      <c r="S409" s="99">
        <f>RES_hhdet_in_fecs!S165</f>
        <v>2.1132461091166597E-2</v>
      </c>
      <c r="T409" s="99">
        <f>RES_hhdet_in_fecs!T165</f>
        <v>3.8643690610820167E-2</v>
      </c>
      <c r="U409" s="99">
        <f>RES_hhdet_in_fecs!U165</f>
        <v>2.7561267063043168E-2</v>
      </c>
      <c r="V409" s="99">
        <f>RES_hhdet_in_fecs!V165</f>
        <v>2.8336425357854165E-2</v>
      </c>
      <c r="W409" s="99">
        <f>RES_hhdet_in_fecs!W165</f>
        <v>5.5292851774916711E-2</v>
      </c>
      <c r="X409" s="99">
        <f>RES_hhdet_in_fecs!X165</f>
        <v>5.7213280101816991E-2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32.898363152992175</v>
      </c>
      <c r="D410" s="123">
        <v>32.590417502587528</v>
      </c>
      <c r="E410" s="123">
        <v>34.343660122781159</v>
      </c>
      <c r="F410" s="123">
        <v>29.601567283568649</v>
      </c>
      <c r="G410" s="123">
        <v>30.572847614783623</v>
      </c>
      <c r="H410" s="123">
        <v>33.92176090135812</v>
      </c>
      <c r="I410" s="123">
        <v>33.477811352288505</v>
      </c>
      <c r="J410" s="123">
        <v>44.933635088027636</v>
      </c>
      <c r="K410" s="123">
        <v>38.617038599161404</v>
      </c>
      <c r="L410" s="123">
        <v>35.805144402462659</v>
      </c>
      <c r="M410" s="123">
        <v>29.859647596824207</v>
      </c>
      <c r="N410" s="123">
        <v>30.311259072152385</v>
      </c>
      <c r="O410" s="123">
        <v>32.434671275791914</v>
      </c>
      <c r="P410" s="123">
        <v>27.260334145545457</v>
      </c>
      <c r="Q410" s="123">
        <v>31.47797105839998</v>
      </c>
      <c r="R410" s="123">
        <v>33.242795300981321</v>
      </c>
      <c r="S410" s="123">
        <v>24.462869595448193</v>
      </c>
      <c r="T410" s="123">
        <v>25.18252343981905</v>
      </c>
      <c r="U410" s="123">
        <v>23.328575802966405</v>
      </c>
      <c r="V410" s="123">
        <v>27.022609808991604</v>
      </c>
      <c r="W410" s="123">
        <v>27.154272083500686</v>
      </c>
      <c r="X410" s="123">
        <v>22.777219027335214</v>
      </c>
      <c r="Y410" s="123">
        <v>21.133177385347988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36.691548411092029</v>
      </c>
      <c r="H411" s="99">
        <v>38.495915742427137</v>
      </c>
      <c r="I411" s="99">
        <v>0</v>
      </c>
      <c r="J411" s="99">
        <v>0</v>
      </c>
      <c r="K411" s="99">
        <v>0</v>
      </c>
      <c r="L411" s="99">
        <v>28.587851510979878</v>
      </c>
      <c r="M411" s="99">
        <v>34.344377856941762</v>
      </c>
      <c r="N411" s="99">
        <v>33.464427885211649</v>
      </c>
      <c r="O411" s="99">
        <v>31.021756180790288</v>
      </c>
      <c r="P411" s="99">
        <v>31.649128548784084</v>
      </c>
      <c r="Q411" s="99">
        <v>0</v>
      </c>
      <c r="R411" s="99">
        <v>0</v>
      </c>
      <c r="S411" s="99">
        <v>25.765332665612878</v>
      </c>
      <c r="T411" s="99">
        <v>23.076736306237692</v>
      </c>
      <c r="U411" s="99">
        <v>21.385390754447254</v>
      </c>
      <c r="V411" s="99">
        <v>22.657966448246174</v>
      </c>
      <c r="W411" s="99">
        <v>20.895675141030186</v>
      </c>
      <c r="X411" s="99">
        <v>18.394940783643161</v>
      </c>
      <c r="Y411" s="99">
        <v>22.601311881438658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32.898363152992175</v>
      </c>
      <c r="D415" s="102">
        <v>32.590417502587528</v>
      </c>
      <c r="E415" s="102">
        <v>34.343660122781159</v>
      </c>
      <c r="F415" s="102">
        <v>29.601567283568649</v>
      </c>
      <c r="G415" s="102">
        <v>30.21292403853019</v>
      </c>
      <c r="H415" s="102">
        <v>33.778818562574713</v>
      </c>
      <c r="I415" s="102">
        <v>33.477811352288505</v>
      </c>
      <c r="J415" s="102">
        <v>44.933635088027636</v>
      </c>
      <c r="K415" s="102">
        <v>38.617038599161404</v>
      </c>
      <c r="L415" s="102">
        <v>36.256225208180332</v>
      </c>
      <c r="M415" s="102">
        <v>29.811937700439987</v>
      </c>
      <c r="N415" s="102">
        <v>30.189462851905464</v>
      </c>
      <c r="O415" s="102">
        <v>32.486050006519243</v>
      </c>
      <c r="P415" s="102">
        <v>27.118760132537755</v>
      </c>
      <c r="Q415" s="102">
        <v>31.47797105839998</v>
      </c>
      <c r="R415" s="102">
        <v>33.242795300981321</v>
      </c>
      <c r="S415" s="102">
        <v>24.432579756607154</v>
      </c>
      <c r="T415" s="102">
        <v>25.387252744472793</v>
      </c>
      <c r="U415" s="102">
        <v>23.41493958290059</v>
      </c>
      <c r="V415" s="102">
        <v>27.147313905012908</v>
      </c>
      <c r="W415" s="102">
        <v>27.37779340287463</v>
      </c>
      <c r="X415" s="102">
        <v>23.035000100493573</v>
      </c>
      <c r="Y415" s="102">
        <v>21.030150403166193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11.226995970406513</v>
      </c>
      <c r="D419" s="123">
        <v>11.401986649814244</v>
      </c>
      <c r="E419" s="123">
        <v>12.127926462888373</v>
      </c>
      <c r="F419" s="123">
        <v>12.355175581984307</v>
      </c>
      <c r="G419" s="123">
        <v>12.638318449776486</v>
      </c>
      <c r="H419" s="123">
        <v>12.909643441571379</v>
      </c>
      <c r="I419" s="123">
        <v>10.837178241582444</v>
      </c>
      <c r="J419" s="123">
        <v>12.488937675294158</v>
      </c>
      <c r="K419" s="123">
        <v>11.44912437511482</v>
      </c>
      <c r="L419" s="123">
        <v>12.101810964117341</v>
      </c>
      <c r="M419" s="123">
        <v>11.058483333110098</v>
      </c>
      <c r="N419" s="123">
        <v>11.093582673769914</v>
      </c>
      <c r="O419" s="123">
        <v>10.757915831921659</v>
      </c>
      <c r="P419" s="123">
        <v>10.109502245907825</v>
      </c>
      <c r="Q419" s="123">
        <v>9.1190828953083489</v>
      </c>
      <c r="R419" s="123">
        <v>9.5070081956656036</v>
      </c>
      <c r="S419" s="123">
        <v>8.2079678714924693</v>
      </c>
      <c r="T419" s="123">
        <v>8.3733959935925579</v>
      </c>
      <c r="U419" s="123">
        <v>6.8835700530411303</v>
      </c>
      <c r="V419" s="123">
        <v>8.320715189607963</v>
      </c>
      <c r="W419" s="123">
        <v>7.8883779021121203</v>
      </c>
      <c r="X419" s="123">
        <v>7.5754447605654525</v>
      </c>
      <c r="Y419" s="123">
        <v>10.151142083789912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12.128577763528765</v>
      </c>
      <c r="D420" s="99">
        <v>12.592754314372256</v>
      </c>
      <c r="E420" s="99">
        <v>12.864995552328574</v>
      </c>
      <c r="F420" s="99">
        <v>13.499453980412195</v>
      </c>
      <c r="G420" s="99">
        <v>13.959343420326576</v>
      </c>
      <c r="H420" s="99">
        <v>14.39801173301456</v>
      </c>
      <c r="I420" s="99">
        <v>13.055421859528364</v>
      </c>
      <c r="J420" s="99">
        <v>13.277185898708602</v>
      </c>
      <c r="K420" s="99">
        <v>12.164381767260528</v>
      </c>
      <c r="L420" s="99">
        <v>12.042392284389448</v>
      </c>
      <c r="M420" s="99">
        <v>12.32192197011662</v>
      </c>
      <c r="N420" s="99">
        <v>12.292132388174368</v>
      </c>
      <c r="O420" s="99">
        <v>11.821423202356383</v>
      </c>
      <c r="P420" s="99">
        <v>12.669528955888197</v>
      </c>
      <c r="Q420" s="99">
        <v>9.9833238518754062</v>
      </c>
      <c r="R420" s="99">
        <v>10.201654467227057</v>
      </c>
      <c r="S420" s="99">
        <v>11.42339124469385</v>
      </c>
      <c r="T420" s="99">
        <v>9.5255289770100067</v>
      </c>
      <c r="U420" s="99">
        <v>8.7873273195655379</v>
      </c>
      <c r="V420" s="99">
        <v>9.0064913875530532</v>
      </c>
      <c r="W420" s="99">
        <v>8.6572104282271791</v>
      </c>
      <c r="X420" s="99">
        <v>8.1879034657631831</v>
      </c>
      <c r="Y420" s="99">
        <v>10.954116266473655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9.4238323841620044</v>
      </c>
      <c r="D421" s="110">
        <v>10.211218985256235</v>
      </c>
      <c r="E421" s="110">
        <v>10.899477980488035</v>
      </c>
      <c r="F421" s="110">
        <v>10.06661878512854</v>
      </c>
      <c r="G421" s="110">
        <v>9.9962685086763088</v>
      </c>
      <c r="H421" s="110">
        <v>10.889715046041347</v>
      </c>
      <c r="I421" s="110">
        <v>9.6752411083726759</v>
      </c>
      <c r="J421" s="110">
        <v>12.207420452646145</v>
      </c>
      <c r="K421" s="110">
        <v>10.733866982969115</v>
      </c>
      <c r="L421" s="110">
        <v>12.547451062076542</v>
      </c>
      <c r="M421" s="110">
        <v>9.2443150338186815</v>
      </c>
      <c r="N421" s="110">
        <v>9.1047804004174644</v>
      </c>
      <c r="O421" s="110">
        <v>9.3966263977652087</v>
      </c>
      <c r="P421" s="110">
        <v>7.8506551488663217</v>
      </c>
      <c r="Q421" s="110">
        <v>8.686962417024823</v>
      </c>
      <c r="R421" s="110">
        <v>9.0053192217601108</v>
      </c>
      <c r="S421" s="110">
        <v>5.9819055361992053</v>
      </c>
      <c r="T421" s="110">
        <v>6.1544732107145093</v>
      </c>
      <c r="U421" s="110">
        <v>5.5336330822329138</v>
      </c>
      <c r="V421" s="110">
        <v>6.7621329215509398</v>
      </c>
      <c r="W421" s="110">
        <v>6.7991984901157849</v>
      </c>
      <c r="X421" s="110">
        <v>6.3505273501699921</v>
      </c>
      <c r="Y421" s="110">
        <v>6.50125943522744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154.72512888164601</v>
      </c>
      <c r="D423" s="118">
        <f t="shared" si="194"/>
        <v>143.23516900230879</v>
      </c>
      <c r="E423" s="118">
        <f t="shared" si="194"/>
        <v>155.26188354939481</v>
      </c>
      <c r="F423" s="118">
        <f t="shared" si="194"/>
        <v>153.32770030126503</v>
      </c>
      <c r="G423" s="118">
        <f t="shared" si="194"/>
        <v>122.07456877235161</v>
      </c>
      <c r="H423" s="118">
        <f t="shared" si="194"/>
        <v>146.04492557545134</v>
      </c>
      <c r="I423" s="118">
        <f t="shared" si="194"/>
        <v>173.38849219443983</v>
      </c>
      <c r="J423" s="118">
        <f t="shared" si="194"/>
        <v>153.83209914422332</v>
      </c>
      <c r="K423" s="118">
        <f t="shared" si="194"/>
        <v>157.37981661396202</v>
      </c>
      <c r="L423" s="118">
        <f t="shared" si="194"/>
        <v>116.87174091943278</v>
      </c>
      <c r="M423" s="118">
        <f t="shared" si="194"/>
        <v>70.765131926834741</v>
      </c>
      <c r="N423" s="118">
        <f t="shared" si="194"/>
        <v>154.61842459818541</v>
      </c>
      <c r="O423" s="118">
        <f t="shared" si="194"/>
        <v>117.16312841336561</v>
      </c>
      <c r="P423" s="118">
        <f t="shared" si="194"/>
        <v>180.16716016558391</v>
      </c>
      <c r="Q423" s="118">
        <f t="shared" si="194"/>
        <v>139.50110807485208</v>
      </c>
      <c r="R423" s="118">
        <f t="shared" ref="R423:V423" si="195">R424+R426+R428+R437</f>
        <v>141.56212704045365</v>
      </c>
      <c r="S423" s="118">
        <f t="shared" si="195"/>
        <v>92.626594079614549</v>
      </c>
      <c r="T423" s="118">
        <f t="shared" si="195"/>
        <v>87.833159285285788</v>
      </c>
      <c r="U423" s="118">
        <f t="shared" si="195"/>
        <v>77.413869918697969</v>
      </c>
      <c r="V423" s="118">
        <f t="shared" si="195"/>
        <v>96.822533703570883</v>
      </c>
      <c r="W423" s="118">
        <f t="shared" ref="W423:Y423" si="196">W424+W426+W428+W437</f>
        <v>84.186393363349538</v>
      </c>
      <c r="X423" s="118">
        <f t="shared" si="196"/>
        <v>62.017875989854922</v>
      </c>
      <c r="Y423" s="118">
        <f t="shared" si="196"/>
        <v>49.547043631408236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126.36527131307537</v>
      </c>
      <c r="D424" s="123">
        <f t="shared" si="197"/>
        <v>114.59054978978692</v>
      </c>
      <c r="E424" s="123">
        <f t="shared" si="197"/>
        <v>125.15731044628708</v>
      </c>
      <c r="F424" s="123">
        <f t="shared" si="197"/>
        <v>126.22888227818252</v>
      </c>
      <c r="G424" s="123">
        <f t="shared" si="197"/>
        <v>94.240577232601879</v>
      </c>
      <c r="H424" s="123">
        <f t="shared" si="197"/>
        <v>115.51922168071292</v>
      </c>
      <c r="I424" s="123">
        <f t="shared" si="197"/>
        <v>143.93600743125242</v>
      </c>
      <c r="J424" s="123">
        <f t="shared" si="197"/>
        <v>115.31433286591857</v>
      </c>
      <c r="K424" s="123">
        <f t="shared" si="197"/>
        <v>124.14040883906917</v>
      </c>
      <c r="L424" s="123">
        <f t="shared" si="197"/>
        <v>85.564959693240581</v>
      </c>
      <c r="M424" s="123">
        <f t="shared" si="197"/>
        <v>43.452317116112653</v>
      </c>
      <c r="N424" s="123">
        <f t="shared" si="197"/>
        <v>126.73826134662731</v>
      </c>
      <c r="O424" s="123">
        <f t="shared" si="197"/>
        <v>87.382064859448974</v>
      </c>
      <c r="P424" s="123">
        <f t="shared" si="197"/>
        <v>153.75506560465419</v>
      </c>
      <c r="Q424" s="123">
        <f t="shared" si="197"/>
        <v>109.74982967430725</v>
      </c>
      <c r="R424" s="123">
        <f t="shared" si="197"/>
        <v>109.83473197636069</v>
      </c>
      <c r="S424" s="123">
        <f t="shared" si="197"/>
        <v>68.205203305436072</v>
      </c>
      <c r="T424" s="123">
        <f t="shared" si="197"/>
        <v>62.48279134550905</v>
      </c>
      <c r="U424" s="123">
        <f t="shared" si="197"/>
        <v>53.933544493186872</v>
      </c>
      <c r="V424" s="123">
        <f t="shared" si="197"/>
        <v>69.508266184686761</v>
      </c>
      <c r="W424" s="123">
        <f t="shared" si="197"/>
        <v>56.367568583576819</v>
      </c>
      <c r="X424" s="123">
        <f t="shared" si="197"/>
        <v>37.771124182163128</v>
      </c>
      <c r="Y424" s="123">
        <f t="shared" si="197"/>
        <v>25.324373988369867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126.36527131307537</v>
      </c>
      <c r="D425" s="99">
        <v>114.59054978978692</v>
      </c>
      <c r="E425" s="99">
        <v>125.15731044628708</v>
      </c>
      <c r="F425" s="99">
        <v>126.22888227818252</v>
      </c>
      <c r="G425" s="99">
        <v>94.240577232601879</v>
      </c>
      <c r="H425" s="99">
        <v>115.51922168071292</v>
      </c>
      <c r="I425" s="99">
        <v>143.93600743125242</v>
      </c>
      <c r="J425" s="99">
        <v>115.31433286591857</v>
      </c>
      <c r="K425" s="99">
        <v>124.14040883906917</v>
      </c>
      <c r="L425" s="99">
        <v>85.564959693240581</v>
      </c>
      <c r="M425" s="99">
        <v>43.452317116112653</v>
      </c>
      <c r="N425" s="99">
        <v>126.73826134662731</v>
      </c>
      <c r="O425" s="99">
        <v>87.382064859448974</v>
      </c>
      <c r="P425" s="99">
        <v>153.75506560465419</v>
      </c>
      <c r="Q425" s="99">
        <v>109.74982967430725</v>
      </c>
      <c r="R425" s="99">
        <v>109.83473197636069</v>
      </c>
      <c r="S425" s="99">
        <v>68.205203305436072</v>
      </c>
      <c r="T425" s="99">
        <v>62.48279134550905</v>
      </c>
      <c r="U425" s="99">
        <v>53.933544493186872</v>
      </c>
      <c r="V425" s="99">
        <v>69.508266184686761</v>
      </c>
      <c r="W425" s="99">
        <v>56.367568583576819</v>
      </c>
      <c r="X425" s="99">
        <v>37.771124182163128</v>
      </c>
      <c r="Y425" s="99">
        <v>25.324373988369867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0.1658852467838926</v>
      </c>
      <c r="M426" s="123">
        <f t="shared" si="198"/>
        <v>8.4683927561920835E-2</v>
      </c>
      <c r="N426" s="123">
        <f t="shared" si="198"/>
        <v>9.1028567902961238E-2</v>
      </c>
      <c r="O426" s="123">
        <f t="shared" si="198"/>
        <v>8.3473668343168633E-2</v>
      </c>
      <c r="P426" s="123">
        <f t="shared" si="198"/>
        <v>0.10021490926815983</v>
      </c>
      <c r="Q426" s="123">
        <f t="shared" si="198"/>
        <v>8.6127879171822727E-2</v>
      </c>
      <c r="R426" s="123">
        <f t="shared" si="198"/>
        <v>0.15028122985019871</v>
      </c>
      <c r="S426" s="123">
        <f t="shared" si="198"/>
        <v>0.10286475032102178</v>
      </c>
      <c r="T426" s="123">
        <f t="shared" si="198"/>
        <v>0.18827667314026558</v>
      </c>
      <c r="U426" s="123">
        <f t="shared" si="198"/>
        <v>0.13441962741190297</v>
      </c>
      <c r="V426" s="123">
        <f t="shared" si="198"/>
        <v>0.13860514223958834</v>
      </c>
      <c r="W426" s="123">
        <f t="shared" si="198"/>
        <v>0.27305381549510388</v>
      </c>
      <c r="X426" s="123">
        <f t="shared" si="198"/>
        <v>0.28560823675383096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</v>
      </c>
      <c r="I427" s="99">
        <f>RES_hhdet_in_tess!I165</f>
        <v>0</v>
      </c>
      <c r="J427" s="99">
        <f>RES_hhdet_in_tess!J165</f>
        <v>0</v>
      </c>
      <c r="K427" s="99">
        <f>RES_hhdet_in_tess!K165</f>
        <v>0</v>
      </c>
      <c r="L427" s="99">
        <f>RES_hhdet_in_tess!L165</f>
        <v>0.1658852467838926</v>
      </c>
      <c r="M427" s="99">
        <f>RES_hhdet_in_tess!M165</f>
        <v>8.4683927561920835E-2</v>
      </c>
      <c r="N427" s="99">
        <f>RES_hhdet_in_tess!N165</f>
        <v>9.1028567902961238E-2</v>
      </c>
      <c r="O427" s="99">
        <f>RES_hhdet_in_tess!O165</f>
        <v>8.3473668343168633E-2</v>
      </c>
      <c r="P427" s="99">
        <f>RES_hhdet_in_tess!P165</f>
        <v>0.10021490926815983</v>
      </c>
      <c r="Q427" s="99">
        <f>RES_hhdet_in_tess!Q165</f>
        <v>8.6127879171822727E-2</v>
      </c>
      <c r="R427" s="99">
        <f>RES_hhdet_in_tess!R165</f>
        <v>0.15028122985019871</v>
      </c>
      <c r="S427" s="99">
        <f>RES_hhdet_in_tess!S165</f>
        <v>0.10286475032102178</v>
      </c>
      <c r="T427" s="99">
        <f>RES_hhdet_in_tess!T165</f>
        <v>0.18827667314026558</v>
      </c>
      <c r="U427" s="99">
        <f>RES_hhdet_in_tess!U165</f>
        <v>0.13441962741190297</v>
      </c>
      <c r="V427" s="99">
        <f>RES_hhdet_in_tess!V165</f>
        <v>0.13860514223958834</v>
      </c>
      <c r="W427" s="99">
        <f>RES_hhdet_in_tess!W165</f>
        <v>0.27305381549510388</v>
      </c>
      <c r="X427" s="99">
        <f>RES_hhdet_in_tess!X165</f>
        <v>0.28560823675383096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21.237202077636404</v>
      </c>
      <c r="D428" s="123">
        <v>21.087969181705674</v>
      </c>
      <c r="E428" s="123">
        <v>22.279595781926599</v>
      </c>
      <c r="F428" s="123">
        <v>19.253153924061596</v>
      </c>
      <c r="G428" s="123">
        <v>19.816933791501558</v>
      </c>
      <c r="H428" s="123">
        <v>22.122629030500995</v>
      </c>
      <c r="I428" s="123">
        <v>21.970090380706413</v>
      </c>
      <c r="J428" s="123">
        <v>29.594060059792117</v>
      </c>
      <c r="K428" s="123">
        <v>25.539345501844977</v>
      </c>
      <c r="L428" s="123">
        <v>23.718507587034932</v>
      </c>
      <c r="M428" s="123">
        <v>20.007495941145663</v>
      </c>
      <c r="N428" s="123">
        <v>20.599041572694858</v>
      </c>
      <c r="O428" s="123">
        <v>22.558607791380542</v>
      </c>
      <c r="P428" s="123">
        <v>19.517558437144537</v>
      </c>
      <c r="Q428" s="123">
        <v>23.091689846317724</v>
      </c>
      <c r="R428" s="123">
        <v>24.808961650475212</v>
      </c>
      <c r="S428" s="123">
        <v>18.606111882991609</v>
      </c>
      <c r="T428" s="123">
        <v>19.601252910747743</v>
      </c>
      <c r="U428" s="123">
        <v>18.358988134194828</v>
      </c>
      <c r="V428" s="123">
        <v>21.550846169305935</v>
      </c>
      <c r="W428" s="123">
        <v>21.962120427671625</v>
      </c>
      <c r="X428" s="123">
        <v>18.733489717355297</v>
      </c>
      <c r="Y428" s="123">
        <v>17.656414096628904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21.707356364768724</v>
      </c>
      <c r="H429" s="99">
        <v>22.941850130830836</v>
      </c>
      <c r="I429" s="99">
        <v>0</v>
      </c>
      <c r="J429" s="99">
        <v>0</v>
      </c>
      <c r="K429" s="99">
        <v>0</v>
      </c>
      <c r="L429" s="99">
        <v>17.744040212442634</v>
      </c>
      <c r="M429" s="99">
        <v>21.861160867874862</v>
      </c>
      <c r="N429" s="99">
        <v>22.175009559291571</v>
      </c>
      <c r="O429" s="99">
        <v>21.740805665053657</v>
      </c>
      <c r="P429" s="99">
        <v>23.645764506929208</v>
      </c>
      <c r="Q429" s="99">
        <v>0</v>
      </c>
      <c r="R429" s="99">
        <v>0</v>
      </c>
      <c r="S429" s="99">
        <v>21.669455616334666</v>
      </c>
      <c r="T429" s="99">
        <v>19.929211398140922</v>
      </c>
      <c r="U429" s="99">
        <v>18.879716408065061</v>
      </c>
      <c r="V429" s="99">
        <v>20.346124948689898</v>
      </c>
      <c r="W429" s="99">
        <v>18.958036949780059</v>
      </c>
      <c r="X429" s="99">
        <v>16.72178408233744</v>
      </c>
      <c r="Y429" s="99">
        <v>20.565831229823246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21.237202077636404</v>
      </c>
      <c r="D433" s="102">
        <v>21.087969181705674</v>
      </c>
      <c r="E433" s="102">
        <v>22.279595781926599</v>
      </c>
      <c r="F433" s="102">
        <v>19.253153924061596</v>
      </c>
      <c r="G433" s="102">
        <v>19.705732463662315</v>
      </c>
      <c r="H433" s="102">
        <v>22.097028371115687</v>
      </c>
      <c r="I433" s="102">
        <v>21.970090380706413</v>
      </c>
      <c r="J433" s="102">
        <v>29.594060059792117</v>
      </c>
      <c r="K433" s="102">
        <v>25.539345501844977</v>
      </c>
      <c r="L433" s="102">
        <v>24.091911797946949</v>
      </c>
      <c r="M433" s="102">
        <v>19.987776101499609</v>
      </c>
      <c r="N433" s="102">
        <v>20.538167272783397</v>
      </c>
      <c r="O433" s="102">
        <v>22.5883460505197</v>
      </c>
      <c r="P433" s="102">
        <v>19.384390499409548</v>
      </c>
      <c r="Q433" s="102">
        <v>23.091689846317724</v>
      </c>
      <c r="R433" s="102">
        <v>24.808961650475212</v>
      </c>
      <c r="S433" s="102">
        <v>18.534871331053399</v>
      </c>
      <c r="T433" s="102">
        <v>19.569368057806734</v>
      </c>
      <c r="U433" s="102">
        <v>18.335844655356148</v>
      </c>
      <c r="V433" s="102">
        <v>21.585266775609252</v>
      </c>
      <c r="W433" s="102">
        <v>22.06940912331061</v>
      </c>
      <c r="X433" s="102">
        <v>18.851825342944586</v>
      </c>
      <c r="Y433" s="102">
        <v>17.452244473246843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7.1226554909342434</v>
      </c>
      <c r="D437" s="123">
        <v>7.5566500308161926</v>
      </c>
      <c r="E437" s="123">
        <v>7.8249773211811462</v>
      </c>
      <c r="F437" s="123">
        <v>7.8456640990208921</v>
      </c>
      <c r="G437" s="123">
        <v>8.0170577482481793</v>
      </c>
      <c r="H437" s="123">
        <v>8.4030748642374249</v>
      </c>
      <c r="I437" s="123">
        <v>7.4823943824810035</v>
      </c>
      <c r="J437" s="123">
        <v>8.9237062185126135</v>
      </c>
      <c r="K437" s="123">
        <v>7.70006227304789</v>
      </c>
      <c r="L437" s="123">
        <v>7.4223883923733762</v>
      </c>
      <c r="M437" s="123">
        <v>7.2206349420145077</v>
      </c>
      <c r="N437" s="123">
        <v>7.1900931109602846</v>
      </c>
      <c r="O437" s="123">
        <v>7.1389820941929294</v>
      </c>
      <c r="P437" s="123">
        <v>6.7943212145170184</v>
      </c>
      <c r="Q437" s="123">
        <v>6.5734606750552738</v>
      </c>
      <c r="R437" s="123">
        <v>6.768152183767576</v>
      </c>
      <c r="S437" s="123">
        <v>5.7124141408658513</v>
      </c>
      <c r="T437" s="123">
        <v>5.5608383558887313</v>
      </c>
      <c r="U437" s="123">
        <v>4.9869176639043582</v>
      </c>
      <c r="V437" s="123">
        <v>5.6248162073385997</v>
      </c>
      <c r="W437" s="123">
        <v>5.5836505366059814</v>
      </c>
      <c r="X437" s="123">
        <v>5.2276538535826669</v>
      </c>
      <c r="Y437" s="123">
        <v>6.5662555464094634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7.138313346677795</v>
      </c>
      <c r="D438" s="99">
        <v>7.4164789217663944</v>
      </c>
      <c r="E438" s="99">
        <v>7.5818958308304678</v>
      </c>
      <c r="F438" s="99">
        <v>7.9611410872182624</v>
      </c>
      <c r="G438" s="99">
        <v>8.2378690445080291</v>
      </c>
      <c r="H438" s="99">
        <v>8.5024290503266222</v>
      </c>
      <c r="I438" s="99">
        <v>7.7147496392593951</v>
      </c>
      <c r="J438" s="99">
        <v>7.8510410823197363</v>
      </c>
      <c r="K438" s="99">
        <v>7.1978271506690064</v>
      </c>
      <c r="L438" s="99">
        <v>7.1304046307132918</v>
      </c>
      <c r="M438" s="99">
        <v>7.2996156568497303</v>
      </c>
      <c r="N438" s="99">
        <v>7.2840306586508339</v>
      </c>
      <c r="O438" s="99">
        <v>7.0062849481697915</v>
      </c>
      <c r="P438" s="99">
        <v>7.5124831244960868</v>
      </c>
      <c r="Q438" s="99">
        <v>5.9310507724966461</v>
      </c>
      <c r="R438" s="99">
        <v>6.0912825683075082</v>
      </c>
      <c r="S438" s="99">
        <v>6.8689783227017713</v>
      </c>
      <c r="T438" s="99">
        <v>5.7718876501777476</v>
      </c>
      <c r="U438" s="99">
        <v>5.3616875180595409</v>
      </c>
      <c r="V438" s="99">
        <v>5.5223975817825179</v>
      </c>
      <c r="W438" s="99">
        <v>5.3206994097044022</v>
      </c>
      <c r="X438" s="99">
        <v>5.0355136656853965</v>
      </c>
      <c r="Y438" s="99">
        <v>6.7371533513374757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7.0913397794471393</v>
      </c>
      <c r="D439" s="110">
        <v>7.696821139865988</v>
      </c>
      <c r="E439" s="110">
        <v>8.2301131384322765</v>
      </c>
      <c r="F439" s="110">
        <v>7.6147101226261533</v>
      </c>
      <c r="G439" s="110">
        <v>7.575435155728484</v>
      </c>
      <c r="H439" s="110">
        <v>8.268237040259228</v>
      </c>
      <c r="I439" s="110">
        <v>7.3606844860732767</v>
      </c>
      <c r="J439" s="110">
        <v>9.3068009100100717</v>
      </c>
      <c r="K439" s="110">
        <v>8.2022973954267719</v>
      </c>
      <c r="L439" s="110">
        <v>9.6122666048239918</v>
      </c>
      <c r="M439" s="110">
        <v>7.1072267360972647</v>
      </c>
      <c r="N439" s="110">
        <v>7.0342187186386047</v>
      </c>
      <c r="O439" s="110">
        <v>7.3088344411025421</v>
      </c>
      <c r="P439" s="110">
        <v>6.1606489410060741</v>
      </c>
      <c r="Q439" s="110">
        <v>6.8946656263345867</v>
      </c>
      <c r="R439" s="110">
        <v>7.2570024615998481</v>
      </c>
      <c r="S439" s="110">
        <v>4.9117158611332927</v>
      </c>
      <c r="T439" s="110">
        <v>5.1543730483691466</v>
      </c>
      <c r="U439" s="110">
        <v>4.7211717673215912</v>
      </c>
      <c r="V439" s="110">
        <v>5.8575858108751451</v>
      </c>
      <c r="W439" s="110">
        <v>5.956164633049883</v>
      </c>
      <c r="X439" s="110">
        <v>5.6119342293772059</v>
      </c>
      <c r="Y439" s="110">
        <v>5.7894473421912247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1.8367518165087962</v>
      </c>
      <c r="D441" s="118">
        <f t="shared" si="199"/>
        <v>1.4302850350264009</v>
      </c>
      <c r="E441" s="118">
        <f t="shared" si="199"/>
        <v>1.8265077435418497</v>
      </c>
      <c r="F441" s="118">
        <f t="shared" si="199"/>
        <v>2.044357310793623</v>
      </c>
      <c r="G441" s="118">
        <f t="shared" si="199"/>
        <v>2.5770503085222383</v>
      </c>
      <c r="H441" s="118">
        <f t="shared" si="199"/>
        <v>2.148094750915452</v>
      </c>
      <c r="I441" s="118">
        <f t="shared" si="199"/>
        <v>1.0194489351785967</v>
      </c>
      <c r="J441" s="118">
        <f t="shared" si="199"/>
        <v>0.79369619703964389</v>
      </c>
      <c r="K441" s="118">
        <f t="shared" si="199"/>
        <v>1.3816304811254509</v>
      </c>
      <c r="L441" s="118">
        <f t="shared" si="199"/>
        <v>2.7957214011213414</v>
      </c>
      <c r="M441" s="118">
        <f t="shared" si="199"/>
        <v>1.7320878460942908</v>
      </c>
      <c r="N441" s="118">
        <f t="shared" si="199"/>
        <v>2.0250017137751786</v>
      </c>
      <c r="O441" s="118">
        <f t="shared" si="199"/>
        <v>1.7548271595924474</v>
      </c>
      <c r="P441" s="118">
        <f t="shared" si="199"/>
        <v>1.5737365314198515</v>
      </c>
      <c r="Q441" s="118">
        <f t="shared" si="199"/>
        <v>0.75593728206400579</v>
      </c>
      <c r="R441" s="118">
        <f t="shared" ref="R441:V441" si="200">R442+R444+R446+R455</f>
        <v>0.97181618626060906</v>
      </c>
      <c r="S441" s="118">
        <f t="shared" si="200"/>
        <v>1.1945847491119186</v>
      </c>
      <c r="T441" s="118">
        <f t="shared" si="200"/>
        <v>1.8887769162150576</v>
      </c>
      <c r="U441" s="118">
        <f t="shared" si="200"/>
        <v>1.0349006716777529</v>
      </c>
      <c r="V441" s="118">
        <f t="shared" si="200"/>
        <v>1.5637457846749276</v>
      </c>
      <c r="W441" s="118">
        <f t="shared" ref="W441:Y441" si="201">W442+W444+W446+W455</f>
        <v>1.316496007583789</v>
      </c>
      <c r="X441" s="118">
        <f t="shared" si="201"/>
        <v>1.4721202535447533</v>
      </c>
      <c r="Y441" s="118">
        <f t="shared" si="201"/>
        <v>2.3762837472550524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0.4630473409479815</v>
      </c>
      <c r="H446" s="123">
        <v>0.26499188545605301</v>
      </c>
      <c r="I446" s="123">
        <v>0</v>
      </c>
      <c r="J446" s="123">
        <v>0</v>
      </c>
      <c r="K446" s="123">
        <v>0</v>
      </c>
      <c r="L446" s="123">
        <v>0.38200096171965825</v>
      </c>
      <c r="M446" s="123">
        <v>8.212283025245147E-2</v>
      </c>
      <c r="N446" s="123">
        <v>0.28271080556050471</v>
      </c>
      <c r="O446" s="123">
        <v>0.24725972400099377</v>
      </c>
      <c r="P446" s="123">
        <v>0.22466925128568108</v>
      </c>
      <c r="Q446" s="123">
        <v>0</v>
      </c>
      <c r="R446" s="123">
        <v>0</v>
      </c>
      <c r="S446" s="123">
        <v>0.13301938564365054</v>
      </c>
      <c r="T446" s="123">
        <v>0.46449088525664167</v>
      </c>
      <c r="U446" s="123">
        <v>0.20671937718213781</v>
      </c>
      <c r="V446" s="123">
        <v>0.14297176828843339</v>
      </c>
      <c r="W446" s="123">
        <v>0.1636779850012558</v>
      </c>
      <c r="X446" s="123">
        <v>0.23214415268957675</v>
      </c>
      <c r="Y446" s="123">
        <v>0.33666321357295775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8.3348521370636668</v>
      </c>
      <c r="H447" s="99">
        <v>8.7447322200497499</v>
      </c>
      <c r="I447" s="99">
        <v>0</v>
      </c>
      <c r="J447" s="99">
        <v>0</v>
      </c>
      <c r="K447" s="99">
        <v>0</v>
      </c>
      <c r="L447" s="99">
        <v>6.4940163492341902</v>
      </c>
      <c r="M447" s="99">
        <v>7.8016688739828899</v>
      </c>
      <c r="N447" s="99">
        <v>7.6017794384046811</v>
      </c>
      <c r="O447" s="99">
        <v>7.0469021340283229</v>
      </c>
      <c r="P447" s="99">
        <v>7.1894160411417944</v>
      </c>
      <c r="Q447" s="99">
        <v>0</v>
      </c>
      <c r="R447" s="99">
        <v>0</v>
      </c>
      <c r="S447" s="99">
        <v>5.8528529683206232</v>
      </c>
      <c r="T447" s="99">
        <v>5.2421114193249565</v>
      </c>
      <c r="U447" s="99">
        <v>4.8579053637802385</v>
      </c>
      <c r="V447" s="99">
        <v>5.1469836583836015</v>
      </c>
      <c r="W447" s="99">
        <v>4.7466615650364181</v>
      </c>
      <c r="X447" s="99">
        <v>4.1785947484123813</v>
      </c>
      <c r="Y447" s="99">
        <v>5.1341140069876063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1.8367518165087962</v>
      </c>
      <c r="D455" s="123">
        <v>1.4302850350264009</v>
      </c>
      <c r="E455" s="123">
        <v>1.8265077435418497</v>
      </c>
      <c r="F455" s="123">
        <v>2.044357310793623</v>
      </c>
      <c r="G455" s="123">
        <v>2.1140029675742569</v>
      </c>
      <c r="H455" s="123">
        <v>1.8831028654593989</v>
      </c>
      <c r="I455" s="123">
        <v>1.0194489351785967</v>
      </c>
      <c r="J455" s="123">
        <v>0.79369619703964389</v>
      </c>
      <c r="K455" s="123">
        <v>1.3816304811254509</v>
      </c>
      <c r="L455" s="123">
        <v>2.4137204394016831</v>
      </c>
      <c r="M455" s="123">
        <v>1.6499650158418393</v>
      </c>
      <c r="N455" s="123">
        <v>1.7422909082146738</v>
      </c>
      <c r="O455" s="123">
        <v>1.5075674355914537</v>
      </c>
      <c r="P455" s="123">
        <v>1.3490672801341703</v>
      </c>
      <c r="Q455" s="123">
        <v>0.75593728206400579</v>
      </c>
      <c r="R455" s="123">
        <v>0.97181618626060906</v>
      </c>
      <c r="S455" s="123">
        <v>1.061565363468268</v>
      </c>
      <c r="T455" s="123">
        <v>1.424286030958416</v>
      </c>
      <c r="U455" s="123">
        <v>0.82818129449561506</v>
      </c>
      <c r="V455" s="123">
        <v>1.4207740163864944</v>
      </c>
      <c r="W455" s="123">
        <v>1.1528180225825333</v>
      </c>
      <c r="X455" s="123">
        <v>1.2399761008551766</v>
      </c>
      <c r="Y455" s="123">
        <v>2.0396205336820947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2.7551277247631942</v>
      </c>
      <c r="D456" s="99">
        <v>2.8605700700528018</v>
      </c>
      <c r="E456" s="99">
        <v>2.9224123896669596</v>
      </c>
      <c r="F456" s="99">
        <v>3.0665359661904348</v>
      </c>
      <c r="G456" s="99">
        <v>3.1710044513613846</v>
      </c>
      <c r="H456" s="99">
        <v>3.2706523452715879</v>
      </c>
      <c r="I456" s="99">
        <v>2.9656696296104634</v>
      </c>
      <c r="J456" s="99">
        <v>3.0160455487506463</v>
      </c>
      <c r="K456" s="99">
        <v>2.7632609622509019</v>
      </c>
      <c r="L456" s="99">
        <v>2.735549831321908</v>
      </c>
      <c r="M456" s="99">
        <v>2.7990477947316919</v>
      </c>
      <c r="N456" s="99">
        <v>2.7922807932976892</v>
      </c>
      <c r="O456" s="99">
        <v>2.6853544946472767</v>
      </c>
      <c r="P456" s="99">
        <v>2.8780101976195636</v>
      </c>
      <c r="Q456" s="99">
        <v>2.2678118461920174</v>
      </c>
      <c r="R456" s="99">
        <v>2.3174078287752984</v>
      </c>
      <c r="S456" s="99">
        <v>2.5949375551446554</v>
      </c>
      <c r="T456" s="99">
        <v>2.1638191624175933</v>
      </c>
      <c r="U456" s="99">
        <v>1.9961292739125081</v>
      </c>
      <c r="V456" s="99">
        <v>2.0459145835965518</v>
      </c>
      <c r="W456" s="99">
        <v>1.9665719208760863</v>
      </c>
      <c r="X456" s="99">
        <v>1.8599641512827647</v>
      </c>
      <c r="Y456" s="99">
        <v>2.4883370510921559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2025-11-06T10:27:53Z</dcterms:created>
  <dcterms:modified xsi:type="dcterms:W3CDTF">2025-11-06T10:27:54Z</dcterms:modified>
</cp:coreProperties>
</file>